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<sst xmlns="http://schemas.openxmlformats.org/spreadsheetml/2006/main" count="329" uniqueCount="295">
  <si>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</si>
  <si>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</si>
  <si>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</si>
  <si>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</si>
  <si>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</si>
  <si>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</si>
  <si>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</si>
  <si>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</si>
  <si>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</si>
  <si>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</si>
  <si>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</si>
  <si>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</si>
  <si>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</si>
  <si>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</si>
  <si>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</si>
  <si>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</si>
  <si>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</si>
  <si>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</si>
  <si>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</si>
  <si>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</si>
  <si>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</si>
  <si>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</si>
  <si>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</si>
  <si>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</si>
  <si>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</si>
  <si>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</si>
  <si>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</si>
  <si>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</si>
  <si>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</si>
  <si>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</si>
  <si>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</si>
  <si>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</si>
  <si>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LIQUID FUND - CASH PLAN</t>
  </si>
  <si>
    <t>RELIANCE LIQUID FUND - TREASURY PLAN</t>
  </si>
  <si>
    <t>RELIANCE LIQUIDITY FUND</t>
  </si>
  <si>
    <t>RELIANCE GILT SECURITIES FUND</t>
  </si>
  <si>
    <t>RELIANCE FIXED HORIZON FUND - XXI - SERIES 29</t>
  </si>
  <si>
    <t>RELIANCE FIXED HORIZON FUND - XXI - SERIES 30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</si>
  <si>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</si>
  <si>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</si>
  <si>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</si>
  <si>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</si>
  <si>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</si>
  <si>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28</t>
  </si>
  <si>
    <t>RELIANCE FIXED HORIZON FUND - XXII - SERIES 29</t>
  </si>
  <si>
    <t>RELIANCE FIXED HORIZON FUND - XXII - SERIES 30</t>
  </si>
  <si>
    <t>RELIANCE FIXED HORIZON FUND - XXII - SERIES 32</t>
  </si>
  <si>
    <t>RELIANCE FIXED HORIZON FUND - XXII - SERIES 34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</si>
  <si>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</si>
  <si>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</si>
  <si>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</si>
  <si>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</si>
  <si>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FIXED HORIZON FUND XXIV - SERIES 1</t>
  </si>
  <si>
    <t>RELIANCE FIXED HORIZON FUND XXIV - SERIES 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</si>
  <si>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</si>
  <si>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</si>
  <si>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</si>
  <si>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</si>
  <si>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</si>
  <si>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</si>
  <si>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</si>
  <si>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</si>
  <si>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</si>
  <si>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13</t>
  </si>
  <si>
    <t>RELIANCE FIXED HORIZON FUND XXIV - SERIES 15</t>
  </si>
  <si>
    <t>RELIANCE FIXED HORIZON FUND XXIV - SERIES 16</t>
  </si>
  <si>
    <t>RELIANCE FIXED HORIZON FUND XXIV - SERIES 17</t>
  </si>
  <si>
    <t>RELIANCE FIXED HORIZON FUND XXIV - SERIES 18</t>
  </si>
  <si>
    <t>RELIANCE FIXED HORIZON FUND XXIV - SERIES 20</t>
  </si>
  <si>
    <t>RELIANCE FIXED HORIZON FUND XXIV - SERIES 21</t>
  </si>
  <si>
    <t>RELIANCE FIXED HORIZON FUND XXIV - SERIES 22</t>
  </si>
  <si>
    <t>RELIANCE FIXED HORIZON FUND XXIV - SERIES 23</t>
  </si>
  <si>
    <t>RELIANCE FIXED HORIZON FUND XXIV - SERIES 24</t>
  </si>
  <si>
    <t>RELIANCE FIXED HORIZON FUND XXIV - SERIES 25</t>
  </si>
  <si>
    <t>RELIANCE FIXED HORIZON FUND XXV - SERIES 1</t>
  </si>
  <si>
    <t>RELIANCE FIXED HORIZON FUND XXV - SERIES 2</t>
  </si>
  <si>
    <t>RELIANCE FIXED HORIZON FUND XXV - SERIES 3</t>
  </si>
  <si>
    <t>RELIANCE FIXED HORIZON FUND XXV - SERIES 4</t>
  </si>
  <si>
    <t>RELIANCE DUAL ADVANTAGE FIXED TENURE FUND - IV - PLAN D</t>
  </si>
  <si>
    <t>RELIANCE DUAL ADVANTAGE FIXED TENURE FUND - IV - PLAN E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</si>
  <si>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</si>
  <si>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</si>
  <si>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</si>
  <si>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V - PLAN E</t>
  </si>
  <si>
    <t>RELIANCE DUAL ADVANTAGE FIXED TENURE FUND - II - PLAN A</t>
  </si>
  <si>
    <t>RELIANCE DUAL ADVANTAGE FIXED TENURE FUND - II - PLAN B</t>
  </si>
  <si>
    <t>RELIANCE DUAL ADVANTAGE FIXED TENURE FUND - II - PLAN C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</si>
  <si>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</si>
  <si>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</si>
  <si>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</si>
  <si>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</si>
  <si>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DUAL ADVANTAGE FIXED TENURE FUND - III - PLAN A</t>
  </si>
  <si>
    <t>RELIANCE DUAL ADVANTAGE FIXED TENURE FUND - III - PLAN B</t>
  </si>
  <si>
    <t>RELIANCE DUAL ADVANTAGE FIXED TENURE FUND - III - PLAN C</t>
  </si>
  <si>
    <t>RELIANCE DUAL ADVANTAGE FIXED TENURE FUND - III - PLAN D</t>
  </si>
  <si>
    <t>RELIANCE DUAL ADVANTAGE FIXED TENURE FUND - IV - PLAN A</t>
  </si>
  <si>
    <t>RELIANCE DUAL ADVANTAGE FIXED TENURE FUND - IV - PLAN B</t>
  </si>
  <si>
    <t>RELIANCE DUAL ADVANTAGE FIXED TENURE FUND - IV - PLAN C</t>
  </si>
  <si>
    <t>RELIANCE FIXED HORIZON FUND XXV - SERIES 32</t>
  </si>
  <si>
    <t>RELIANCE FIXED HORIZON FUND XXV - SERIES 33</t>
  </si>
  <si>
    <t>RELIANCE FIXED HORIZON FUND XXV - SERIES 34</t>
  </si>
  <si>
    <t>RELIANCE FIXED HORIZON FUND XXV - SERIES 35</t>
  </si>
  <si>
    <t>RELIANCE FIXED HORIZON FUND XXV - SERIES 6</t>
  </si>
  <si>
    <t>RELIANCE FIXED HORIZON FUND XXV - SERIES 7</t>
  </si>
  <si>
    <t>RELIANCE FIXED HORIZON FUND XXV - SERIES 8</t>
  </si>
  <si>
    <t>RELIANCE FIXED HORIZON FUND XXV - SERIES 9</t>
  </si>
  <si>
    <t>RELIANCE FIXED HORIZON FUND XXV - SERIES 10</t>
  </si>
  <si>
    <t>RELIANCE FIXED HORIZON FUND XXV - SERIES 11</t>
  </si>
  <si>
    <t>RELIANCE FIXED HORIZON FUND XXV - SERIES 12</t>
  </si>
  <si>
    <t>RELIANCE FIXED HORIZON FUND XXV - SERIES 13</t>
  </si>
  <si>
    <t>RELIANCE FIXED HORIZON FUND XXV - SERIES 14</t>
  </si>
  <si>
    <t>RELIANCE FIXED HORIZON FUND XXV - SERIES 15</t>
  </si>
  <si>
    <t>RELIANCE FIXED HORIZON FUND XXV - SERIES 16</t>
  </si>
  <si>
    <t>RELIANCE FIXED HORIZON FUND XXV - SERIES 17</t>
  </si>
  <si>
    <t>RELIANCE FIXED HORIZON FUND XXV - SERIES 20</t>
  </si>
  <si>
    <t>RELIANCE FIXED HORIZON FUND XXV - SERIES 18</t>
  </si>
  <si>
    <t>RELIANCE FIXED HORIZON FUND XXV - SERIES 19</t>
  </si>
  <si>
    <t>RELIANCE FIXED HORIZON FUND XXV - SERIES 21</t>
  </si>
  <si>
    <t>RELIANCE FIXED HORIZON FUND XXV - SERIES 22</t>
  </si>
  <si>
    <t>RELIANCE FIXED HORIZON FUND XXV - SERIES 23</t>
  </si>
  <si>
    <t>RELIANCE FIXED HORIZON FUND XXV - SERIES 24</t>
  </si>
  <si>
    <t>RELIANCE FIXED HORIZON FUND XXV - SERIES 25</t>
  </si>
  <si>
    <t>RELIANCE FIXED HORIZON FUND XXV - SERIES 26</t>
  </si>
  <si>
    <t>RELIANCE FIXED HORIZON FUND XXV - SERIES 27</t>
  </si>
  <si>
    <t>RELIANCE FIXED HORIZON FUND XXV - SERIES 28</t>
  </si>
  <si>
    <t>RELIANCE FIXED HORIZON FUND XXV - SERIES 30</t>
  </si>
  <si>
    <t>RELIANCE FIXED HORIZON FUND XXV - SERIES 31</t>
  </si>
  <si>
    <t>RELIANCE FIXED HORIZON FUND XXVI - SERIES 1</t>
  </si>
  <si>
    <t>RELIANCE FIXED HORIZON FUND XXVI - SERIES 2</t>
  </si>
  <si>
    <t>RELIANCE FIXED HORIZON FUND XXVI - SERIES 4</t>
  </si>
  <si>
    <t>RELIANCE FIXED HORIZON FUND XXVI - SERIES 5</t>
  </si>
  <si>
    <t>RELIANCE FIXED HORIZON FUND XXVI - SERIES 6</t>
  </si>
  <si>
    <t>RELIANCE FIXED HORIZON FUND XXVI - SERIES 7</t>
  </si>
  <si>
    <t>RELIANCE QUARTERLY INTERVAL FUND - SERIES III</t>
  </si>
  <si>
    <t>RELIANCE INTERVAL FUND - QUARTERLY PLAN - SERIES - I</t>
  </si>
  <si>
    <t>RELIANCE INTERVAL FUND I - HALF YEARLY INTERVAL FUND - SERIES 2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</si>
  <si>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</si>
  <si>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</si>
  <si>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</si>
  <si>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</si>
  <si>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</si>
  <si>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</si>
  <si>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</si>
  <si>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</si>
  <si>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</si>
  <si>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YEARLY INTERVAL FUND - SERIES 2</t>
  </si>
  <si>
    <t>RELIANCE YEARLY INTERVAL FUND - SERIES 3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</si>
  <si>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</si>
  <si>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</si>
  <si>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</si>
  <si>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</si>
  <si>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</si>
  <si>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</si>
  <si>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</si>
  <si>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</si>
  <si>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</si>
  <si>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</si>
  <si>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</si>
  <si>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</si>
  <si>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SHORT TERM FUND</t>
  </si>
  <si>
    <t>RELIANCE EQUITY LINKED SAVINGS FUND - SERIES I</t>
  </si>
  <si>
    <t>RELIANCE TAX SAVER FUND</t>
  </si>
  <si>
    <t>RELIANCE ARBITRAGE ADVANTAGE FUND</t>
  </si>
  <si>
    <t>RELIANCE CLOSE ENDED EQUITY FUND - SERIES A</t>
  </si>
  <si>
    <t>RELIANCE CLOSE ENDED EQUITY FUND - SERIES B</t>
  </si>
  <si>
    <t>RELIANCE TOP 200 FUND</t>
  </si>
  <si>
    <t>RELIANCE FOCUSED LARGE CAP FUND</t>
  </si>
  <si>
    <t>RELIANCE EQUITY OPPORTUNITIES FUND</t>
  </si>
  <si>
    <t>RELIANCE GROWTH FUND</t>
  </si>
  <si>
    <t>RELIANCE VISION FUND</t>
  </si>
  <si>
    <t>RELIANCE LONG TERM EQUITY FUND</t>
  </si>
  <si>
    <t>RELIANCE NRI EQUITY FUND</t>
  </si>
  <si>
    <t>RELIANCE INDEX FUND - NIFTY PLAN</t>
  </si>
  <si>
    <t>RELIANCE QUANT PLUS FUND</t>
  </si>
  <si>
    <t>RELIANCE SMALL CAP FUND</t>
  </si>
  <si>
    <t>RELIANCE REGULAR SAVINGS FUND - DEBT PLAN</t>
  </si>
  <si>
    <t>RELIANCE REGULAR SAVINGS FUND - EQUITY PLAN</t>
  </si>
  <si>
    <t>RELIANCE INDEX FUND - SENSEX PLAN</t>
  </si>
  <si>
    <t>RELIANCE REGULAR SAVINGS FUND - BALANCED PLAN</t>
  </si>
  <si>
    <t>RELIANCE BANKING FUND</t>
  </si>
  <si>
    <t>RELIANCE MEDIA &amp; ENTERTAINMENT FUND</t>
  </si>
  <si>
    <t>RELIANCE PHARMA FUND</t>
  </si>
  <si>
    <t>RELIANCE DIVERSIFIED POWER SECTOR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</si>
  <si>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</si>
  <si>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</si>
  <si>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</si>
  <si>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</si>
  <si>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</si>
  <si>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</si>
  <si>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</si>
  <si>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</si>
  <si>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</si>
  <si>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</si>
  <si>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</si>
  <si>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</si>
  <si>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</si>
  <si>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RELIANCE GOLD EXCHANGE TRADED FUND</t>
  </si>
  <si>
    <t>RELIANCE BANKING EXCHANGE TRADED FUND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</si>
  <si>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</si>
  <si>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</si>
  <si>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</si>
  <si>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</si>
  <si>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</si>
  <si>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</si>
  <si>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</si>
  <si>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</si>
  <si>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</si>
  <si>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</si>
  <si>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</si>
  <si>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</si>
  <si>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</si>
  <si>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</si>
  <si>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</si>
  <si>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</si>
  <si>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</si>
  <si>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</si>
  <si>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</si>
  <si>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</si>
  <si>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</si>
  <si>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</si>
  <si>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</si>
  <si>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</si>
  <si>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</si>
  <si>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</si>
  <si>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</si>
  <si>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</si>
  <si>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</si>
  <si>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</si>
  <si>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</si>
  <si>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</si>
  <si>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</si>
  <si>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</si>
  <si>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</si>
  <si>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</si>
  <si>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</si>
  <si>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</si>
  <si>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</si>
  <si>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</si>
  <si>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</si>
  <si>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</si>
  <si>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</si>
  <si>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</si>
  <si>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</si>
  <si>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</si>
  <si>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</si>
  <si>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</si>
  <si>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RELIANCE DUAL ADVANTAGE FIXED TENURE FUND - V - PLAN F</t>
  </si>
  <si>
    <t>RELIANCE DUAL ADVANTAGE FIXED TENURE FUND - V - PLAN G</t>
  </si>
  <si>
    <t>RELIANCE FIXED HORIZON FUND XXVI - SERIES 8</t>
  </si>
  <si>
    <t>RELIANCE FIXED HORIZON FUND XXVI - SERIES 9</t>
  </si>
  <si>
    <t>RELIANCE FIXED HORIZON FUND XXVI - SERIES 11</t>
  </si>
  <si>
    <t>RELIANCE FIXED HORIZON FUND XXVI - SERIES 12</t>
  </si>
  <si>
    <t>RELIANCE FIXED HORIZON FUND XXVI - SERIES 13</t>
  </si>
  <si>
    <t>RELIANCE FIXED HORIZON FUND XXVI - SERIES 15</t>
  </si>
  <si>
    <t>RELIANCE FIXED HORIZON FUND XXVI - SERIES 16</t>
  </si>
  <si>
    <t>R*SHARES CONSUMPTION FUND</t>
  </si>
  <si>
    <t>R*SHARES DIVIDEND OPPORTUNITIES FUND</t>
  </si>
  <si>
    <t>RELIANCE FIXED HORIZON FUND XXVI - SERIES 17</t>
  </si>
  <si>
    <t>RELIANCE FIXED HORIZON FUND XXVI - SERIES 14</t>
  </si>
  <si>
    <t>RELIANCE FIXED HORIZON FUND XXVI - SERIES 18</t>
  </si>
  <si>
    <t>RELIANCE FIXED HORIZON FUND XXVI - SERIES 19</t>
  </si>
  <si>
    <t>RELIANCE FIXED HORIZON FUND XXVI - SERIES 20</t>
  </si>
  <si>
    <t>RELIANCE FIXED HORIZON FUND XXVI - SERIES 21</t>
  </si>
  <si>
    <t>RELIANCE FIXED HORIZON FUND XXVI - SERIES 25</t>
  </si>
  <si>
    <t>RELIANCE FIXED HORIZON FUND XXVI - SERIES 26</t>
  </si>
  <si>
    <t>RELIANCE FIXED HORIZON FUND XXVI - SERIES 23</t>
  </si>
  <si>
    <t>RELIANCE FIXED HORIZON FUND XXVI - SERIES 22</t>
  </si>
  <si>
    <t>RELIANCE FIXED HORIZON FUND XXVI - SERIES 24</t>
  </si>
  <si>
    <t>RELIANCE CLOSE ENDED EQUITY FUND II - SERIES A</t>
  </si>
  <si>
    <t>Telangana</t>
  </si>
  <si>
    <t>RELIANCE DUAL ADVANTAGE FIXED TENURE FUND - V - PLAN H</t>
  </si>
  <si>
    <t>RELIANCE FIXED HORIZON FUND XXVI - SERIES 28</t>
  </si>
  <si>
    <t>RELIANCE FIXED HORIZON FUND XXVI - SERIES 31</t>
  </si>
  <si>
    <t>RELIANCE FIXED HORIZON FUND XXVI - SERIES 29</t>
  </si>
  <si>
    <t>RELIANCE FIXED HORIZON FUND XXVI - SERIES 30</t>
  </si>
  <si>
    <t>RELIANCE FIXED HORIZON FUND XXVI - SERIES 33</t>
  </si>
  <si>
    <t>RELIANCE FIXED HORIZON FUND XXVI - SERIES 32</t>
  </si>
  <si>
    <t>RELIANCE CORPORATE BOND FUND</t>
  </si>
  <si>
    <t>R*SHARES CNX 100 FUND</t>
  </si>
  <si>
    <t>R*SHARES NIFTY ETF</t>
  </si>
  <si>
    <t>Reliance Mutual Fund: Net Assets Under Management (AAUM) as on JULY 2014 (All figures in Rs. Crore)</t>
  </si>
  <si>
    <t>A</t>
  </si>
  <si>
    <t>INCOME / DEBT ORIENTED SCHEMES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</si>
  <si>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</si>
  <si>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</si>
  <si>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</si>
  <si>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</si>
  <si>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</si>
  <si>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</si>
  <si>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</si>
  <si>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</si>
  <si>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</si>
  <si>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</si>
  <si>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Table showing State wise /Union Territory wise contribution to AUM of category of schemes as on July 2014</t>
  </si>
  <si>
    <t>Reliance Mutual Fund (All figures in Rs. Crore)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</si>
</sst>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9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9" fontId="8" fillId="0" borderId="11" xfId="42" applyFont="1" applyBorder="1" applyAlignment="1">
      <alignment horizontal="left"/>
    </xf>
    <xf numFmtId="179" fontId="0" fillId="0" borderId="11" xfId="42" applyFont="1" applyBorder="1" applyAlignment="1">
      <alignment/>
    </xf>
    <xf numFmtId="179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9" fontId="0" fillId="0" borderId="0" xfId="42" applyFont="1" applyFill="1" applyBorder="1" applyAlignment="1">
      <alignment/>
    </xf>
    <xf numFmtId="179" fontId="0" fillId="0" borderId="0" xfId="42" applyFont="1" applyBorder="1" applyAlignment="1">
      <alignment/>
    </xf>
    <xf numFmtId="179" fontId="0" fillId="0" borderId="0" xfId="0" applyNumberFormat="1" applyAlignment="1">
      <alignment/>
    </xf>
    <xf numFmtId="4" fontId="6" fillId="0" borderId="11" xfId="0" applyNumberFormat="1" applyFont="1" applyFill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2" fontId="5" fillId="0" borderId="19" xfId="56" applyNumberFormat="1" applyFont="1" applyFill="1" applyBorder="1" applyAlignment="1">
      <alignment horizontal="center"/>
      <protection/>
    </xf>
    <xf numFmtId="2" fontId="5" fillId="0" borderId="20" xfId="56" applyNumberFormat="1" applyFont="1" applyFill="1" applyBorder="1" applyAlignment="1">
      <alignment horizontal="center"/>
      <protection/>
    </xf>
    <xf numFmtId="2" fontId="5" fillId="0" borderId="21" xfId="56" applyNumberFormat="1" applyFont="1" applyFill="1" applyBorder="1" applyAlignment="1">
      <alignment horizontal="center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52"/>
  <sheetViews>
    <sheetView zoomScalePageLayoutView="0" workbookViewId="0" topLeftCell="A231">
      <selection activeCell="A250" sqref="A250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7" width="6.57421875" style="0" bestFit="1" customWidth="1"/>
    <col min="8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7" width="4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7" width="4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5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5.57421875" style="0" bestFit="1" customWidth="1"/>
    <col min="43" max="43" width="4.57421875" style="0" customWidth="1"/>
    <col min="44" max="44" width="6.57421875" style="0" bestFit="1" customWidth="1"/>
    <col min="45" max="47" width="4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0" bestFit="1" customWidth="1"/>
  </cols>
  <sheetData>
    <row r="2" ht="15" customHeight="1" thickBot="1">
      <c r="B2" s="1"/>
    </row>
    <row r="3" spans="1:63" ht="15.75" customHeight="1" thickBot="1">
      <c r="A3" s="74" t="s">
        <v>0</v>
      </c>
      <c r="B3" s="76" t="s">
        <v>1</v>
      </c>
      <c r="C3" s="79" t="s">
        <v>280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1"/>
    </row>
    <row r="4" spans="1:63" ht="18.75" thickBot="1">
      <c r="A4" s="75"/>
      <c r="B4" s="77"/>
      <c r="C4" s="82" t="s">
        <v>2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82" t="s">
        <v>3</v>
      </c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4"/>
      <c r="AQ4" s="82" t="s">
        <v>4</v>
      </c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4"/>
      <c r="BK4" s="71" t="s">
        <v>184</v>
      </c>
    </row>
    <row r="5" spans="1:63" ht="18.75" thickBot="1">
      <c r="A5" s="75"/>
      <c r="B5" s="77"/>
      <c r="C5" s="62" t="s">
        <v>5</v>
      </c>
      <c r="D5" s="63"/>
      <c r="E5" s="63"/>
      <c r="F5" s="63"/>
      <c r="G5" s="63"/>
      <c r="H5" s="63"/>
      <c r="I5" s="63"/>
      <c r="J5" s="63"/>
      <c r="K5" s="63"/>
      <c r="L5" s="64"/>
      <c r="M5" s="62" t="s">
        <v>6</v>
      </c>
      <c r="N5" s="63"/>
      <c r="O5" s="63"/>
      <c r="P5" s="63"/>
      <c r="Q5" s="63"/>
      <c r="R5" s="63"/>
      <c r="S5" s="63"/>
      <c r="T5" s="63"/>
      <c r="U5" s="63"/>
      <c r="V5" s="64"/>
      <c r="W5" s="62" t="s">
        <v>5</v>
      </c>
      <c r="X5" s="63"/>
      <c r="Y5" s="63"/>
      <c r="Z5" s="63"/>
      <c r="AA5" s="63"/>
      <c r="AB5" s="63"/>
      <c r="AC5" s="63"/>
      <c r="AD5" s="63"/>
      <c r="AE5" s="63"/>
      <c r="AF5" s="64"/>
      <c r="AG5" s="62" t="s">
        <v>6</v>
      </c>
      <c r="AH5" s="63"/>
      <c r="AI5" s="63"/>
      <c r="AJ5" s="63"/>
      <c r="AK5" s="63"/>
      <c r="AL5" s="63"/>
      <c r="AM5" s="63"/>
      <c r="AN5" s="63"/>
      <c r="AO5" s="63"/>
      <c r="AP5" s="64"/>
      <c r="AQ5" s="62" t="s">
        <v>5</v>
      </c>
      <c r="AR5" s="63"/>
      <c r="AS5" s="63"/>
      <c r="AT5" s="63"/>
      <c r="AU5" s="63"/>
      <c r="AV5" s="63"/>
      <c r="AW5" s="63"/>
      <c r="AX5" s="63"/>
      <c r="AY5" s="63"/>
      <c r="AZ5" s="64"/>
      <c r="BA5" s="62" t="s">
        <v>6</v>
      </c>
      <c r="BB5" s="63"/>
      <c r="BC5" s="63"/>
      <c r="BD5" s="63"/>
      <c r="BE5" s="63"/>
      <c r="BF5" s="63"/>
      <c r="BG5" s="63"/>
      <c r="BH5" s="63"/>
      <c r="BI5" s="63"/>
      <c r="BJ5" s="64"/>
      <c r="BK5" s="72"/>
    </row>
    <row r="6" spans="1:63" ht="18" customHeight="1">
      <c r="A6" s="75"/>
      <c r="B6" s="77"/>
      <c r="C6" s="65" t="s">
        <v>7</v>
      </c>
      <c r="D6" s="66"/>
      <c r="E6" s="66"/>
      <c r="F6" s="66"/>
      <c r="G6" s="67"/>
      <c r="H6" s="68" t="s">
        <v>8</v>
      </c>
      <c r="I6" s="69"/>
      <c r="J6" s="69"/>
      <c r="K6" s="69"/>
      <c r="L6" s="70"/>
      <c r="M6" s="65" t="s">
        <v>7</v>
      </c>
      <c r="N6" s="66"/>
      <c r="O6" s="66"/>
      <c r="P6" s="66"/>
      <c r="Q6" s="67"/>
      <c r="R6" s="68" t="s">
        <v>8</v>
      </c>
      <c r="S6" s="69"/>
      <c r="T6" s="69"/>
      <c r="U6" s="69"/>
      <c r="V6" s="70"/>
      <c r="W6" s="65" t="s">
        <v>7</v>
      </c>
      <c r="X6" s="66"/>
      <c r="Y6" s="66"/>
      <c r="Z6" s="66"/>
      <c r="AA6" s="67"/>
      <c r="AB6" s="68" t="s">
        <v>8</v>
      </c>
      <c r="AC6" s="69"/>
      <c r="AD6" s="69"/>
      <c r="AE6" s="69"/>
      <c r="AF6" s="70"/>
      <c r="AG6" s="65" t="s">
        <v>7</v>
      </c>
      <c r="AH6" s="66"/>
      <c r="AI6" s="66"/>
      <c r="AJ6" s="66"/>
      <c r="AK6" s="67"/>
      <c r="AL6" s="68" t="s">
        <v>8</v>
      </c>
      <c r="AM6" s="69"/>
      <c r="AN6" s="69"/>
      <c r="AO6" s="69"/>
      <c r="AP6" s="70"/>
      <c r="AQ6" s="65" t="s">
        <v>7</v>
      </c>
      <c r="AR6" s="66"/>
      <c r="AS6" s="66"/>
      <c r="AT6" s="66"/>
      <c r="AU6" s="67"/>
      <c r="AV6" s="68" t="s">
        <v>8</v>
      </c>
      <c r="AW6" s="69"/>
      <c r="AX6" s="69"/>
      <c r="AY6" s="69"/>
      <c r="AZ6" s="70"/>
      <c r="BA6" s="65" t="s">
        <v>7</v>
      </c>
      <c r="BB6" s="66"/>
      <c r="BC6" s="66"/>
      <c r="BD6" s="66"/>
      <c r="BE6" s="67"/>
      <c r="BF6" s="68" t="s">
        <v>8</v>
      </c>
      <c r="BG6" s="69"/>
      <c r="BH6" s="69"/>
      <c r="BI6" s="69"/>
      <c r="BJ6" s="70"/>
      <c r="BK6" s="72"/>
    </row>
    <row r="7" spans="1:63" ht="15.75">
      <c r="A7" s="75"/>
      <c r="B7" s="78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3"/>
    </row>
    <row r="8" spans="1:63" ht="18">
      <c r="A8" s="56" t="s">
        <v>281</v>
      </c>
      <c r="B8" s="54" t="s">
        <v>282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5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34</v>
      </c>
      <c r="C10" s="11">
        <v>0</v>
      </c>
      <c r="D10" s="9">
        <v>1799.0150669471288</v>
      </c>
      <c r="E10" s="9">
        <v>0</v>
      </c>
      <c r="F10" s="9">
        <v>0</v>
      </c>
      <c r="G10" s="10">
        <v>0</v>
      </c>
      <c r="H10" s="11">
        <v>24.011884131191795</v>
      </c>
      <c r="I10" s="9">
        <v>2305.4224864073203</v>
      </c>
      <c r="J10" s="9">
        <v>635.6972568257739</v>
      </c>
      <c r="K10" s="9">
        <v>37.3701021750322</v>
      </c>
      <c r="L10" s="10">
        <v>37.303278135643396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13.196553322805196</v>
      </c>
      <c r="S10" s="9">
        <v>109.73395825199893</v>
      </c>
      <c r="T10" s="9">
        <v>11.0621988034837</v>
      </c>
      <c r="U10" s="9">
        <v>0</v>
      </c>
      <c r="V10" s="10">
        <v>5.3665338277407</v>
      </c>
      <c r="W10" s="11">
        <v>0</v>
      </c>
      <c r="X10" s="9">
        <v>5.9246841311612</v>
      </c>
      <c r="Y10" s="9">
        <v>0</v>
      </c>
      <c r="Z10" s="9">
        <v>0</v>
      </c>
      <c r="AA10" s="10">
        <v>0</v>
      </c>
      <c r="AB10" s="11">
        <v>0.7448895031287001</v>
      </c>
      <c r="AC10" s="9">
        <v>5.6666508284192</v>
      </c>
      <c r="AD10" s="9">
        <v>0</v>
      </c>
      <c r="AE10" s="9">
        <v>0</v>
      </c>
      <c r="AF10" s="10">
        <v>0.013976283225800001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0.0126471359353</v>
      </c>
      <c r="AM10" s="9">
        <v>0</v>
      </c>
      <c r="AN10" s="9">
        <v>0</v>
      </c>
      <c r="AO10" s="9">
        <v>0</v>
      </c>
      <c r="AP10" s="10">
        <v>0</v>
      </c>
      <c r="AQ10" s="11">
        <v>0</v>
      </c>
      <c r="AR10" s="9">
        <v>20.724445591258</v>
      </c>
      <c r="AS10" s="9">
        <v>0</v>
      </c>
      <c r="AT10" s="9">
        <v>0</v>
      </c>
      <c r="AU10" s="10">
        <v>0</v>
      </c>
      <c r="AV10" s="11">
        <v>70.92597819317851</v>
      </c>
      <c r="AW10" s="9">
        <v>1017.4158142380461</v>
      </c>
      <c r="AX10" s="9">
        <v>250.6204994514516</v>
      </c>
      <c r="AY10" s="9">
        <v>0</v>
      </c>
      <c r="AZ10" s="10">
        <v>59.040885077632794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23.58991547060287</v>
      </c>
      <c r="BG10" s="9">
        <v>93.1091331954826</v>
      </c>
      <c r="BH10" s="9">
        <v>3.8390647123869</v>
      </c>
      <c r="BI10" s="9">
        <v>0</v>
      </c>
      <c r="BJ10" s="10">
        <v>16.864477525058398</v>
      </c>
      <c r="BK10" s="17">
        <f>SUM(C10:BJ10)</f>
        <v>6546.672380165087</v>
      </c>
      <c r="BL10" s="16"/>
      <c r="BM10" s="51"/>
    </row>
    <row r="11" spans="1:65" s="12" customFormat="1" ht="15">
      <c r="A11" s="5"/>
      <c r="B11" s="8" t="s">
        <v>33</v>
      </c>
      <c r="C11" s="11">
        <v>0</v>
      </c>
      <c r="D11" s="9">
        <v>1724.4546447068383</v>
      </c>
      <c r="E11" s="9">
        <v>0</v>
      </c>
      <c r="F11" s="9">
        <v>0</v>
      </c>
      <c r="G11" s="10">
        <v>20.478647915870898</v>
      </c>
      <c r="H11" s="11">
        <v>82.5577400564766</v>
      </c>
      <c r="I11" s="9">
        <v>5223.1990100548655</v>
      </c>
      <c r="J11" s="9">
        <v>1244.2270538506123</v>
      </c>
      <c r="K11" s="9">
        <v>6.386589488548299</v>
      </c>
      <c r="L11" s="10">
        <v>327.98276445073463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73.56738519396112</v>
      </c>
      <c r="S11" s="9">
        <v>260.7850960233198</v>
      </c>
      <c r="T11" s="9">
        <v>315.4194973679669</v>
      </c>
      <c r="U11" s="9">
        <v>0</v>
      </c>
      <c r="V11" s="10">
        <v>30.045224530285005</v>
      </c>
      <c r="W11" s="11">
        <v>0</v>
      </c>
      <c r="X11" s="9">
        <v>249.2170655925483</v>
      </c>
      <c r="Y11" s="9">
        <v>0</v>
      </c>
      <c r="Z11" s="9">
        <v>0</v>
      </c>
      <c r="AA11" s="10">
        <v>0.3573887298387</v>
      </c>
      <c r="AB11" s="11">
        <v>1.7216694389342</v>
      </c>
      <c r="AC11" s="9">
        <v>13.0900919619998</v>
      </c>
      <c r="AD11" s="9">
        <v>0</v>
      </c>
      <c r="AE11" s="9">
        <v>0</v>
      </c>
      <c r="AF11" s="10">
        <v>2.6555505780315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0.2033839271601</v>
      </c>
      <c r="AM11" s="9">
        <v>0.0007208220967</v>
      </c>
      <c r="AN11" s="9">
        <v>0</v>
      </c>
      <c r="AO11" s="9">
        <v>0</v>
      </c>
      <c r="AP11" s="10">
        <v>0.1366308604512</v>
      </c>
      <c r="AQ11" s="11">
        <v>0</v>
      </c>
      <c r="AR11" s="9">
        <v>75.18852875648379</v>
      </c>
      <c r="AS11" s="9">
        <v>0</v>
      </c>
      <c r="AT11" s="9">
        <v>0</v>
      </c>
      <c r="AU11" s="10">
        <v>0</v>
      </c>
      <c r="AV11" s="11">
        <v>342.0823863037641</v>
      </c>
      <c r="AW11" s="9">
        <v>8347.640701835162</v>
      </c>
      <c r="AX11" s="9">
        <v>754.4058037423537</v>
      </c>
      <c r="AY11" s="9">
        <v>0</v>
      </c>
      <c r="AZ11" s="10">
        <v>571.8274796357787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83.27572252833426</v>
      </c>
      <c r="BG11" s="9">
        <v>348.7599566080861</v>
      </c>
      <c r="BH11" s="9">
        <v>77.2414268178376</v>
      </c>
      <c r="BI11" s="9">
        <v>0</v>
      </c>
      <c r="BJ11" s="10">
        <v>95.21790003331175</v>
      </c>
      <c r="BK11" s="17">
        <f>SUM(C11:BJ11)</f>
        <v>20272.12606181165</v>
      </c>
      <c r="BL11" s="16"/>
      <c r="BM11" s="51"/>
    </row>
    <row r="12" spans="1:65" s="12" customFormat="1" ht="15">
      <c r="A12" s="5"/>
      <c r="B12" s="8" t="s">
        <v>32</v>
      </c>
      <c r="C12" s="11">
        <v>0</v>
      </c>
      <c r="D12" s="9">
        <v>349.5157596575483</v>
      </c>
      <c r="E12" s="9">
        <v>0</v>
      </c>
      <c r="F12" s="9">
        <v>0</v>
      </c>
      <c r="G12" s="10">
        <v>0</v>
      </c>
      <c r="H12" s="11">
        <v>12.588246030061804</v>
      </c>
      <c r="I12" s="9">
        <v>1323.476542880515</v>
      </c>
      <c r="J12" s="9">
        <v>550.8838004496771</v>
      </c>
      <c r="K12" s="9">
        <v>0</v>
      </c>
      <c r="L12" s="10">
        <v>7.258716246449001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3.157245182384601</v>
      </c>
      <c r="S12" s="9">
        <v>147.6435437741603</v>
      </c>
      <c r="T12" s="9">
        <v>45.34706835041921</v>
      </c>
      <c r="U12" s="9">
        <v>0</v>
      </c>
      <c r="V12" s="10">
        <v>8.170626492449701</v>
      </c>
      <c r="W12" s="11">
        <v>0</v>
      </c>
      <c r="X12" s="9">
        <v>0</v>
      </c>
      <c r="Y12" s="9">
        <v>0</v>
      </c>
      <c r="Z12" s="9">
        <v>0</v>
      </c>
      <c r="AA12" s="10">
        <v>0</v>
      </c>
      <c r="AB12" s="11">
        <v>0.8440105851933999</v>
      </c>
      <c r="AC12" s="9">
        <v>2.9328083132257</v>
      </c>
      <c r="AD12" s="9">
        <v>0</v>
      </c>
      <c r="AE12" s="9">
        <v>0</v>
      </c>
      <c r="AF12" s="10">
        <v>0.5920572274835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0.0109797462901</v>
      </c>
      <c r="AM12" s="9">
        <v>0</v>
      </c>
      <c r="AN12" s="9">
        <v>0</v>
      </c>
      <c r="AO12" s="9">
        <v>0</v>
      </c>
      <c r="AP12" s="10">
        <v>0.0124401019677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350.29282587013915</v>
      </c>
      <c r="AW12" s="9">
        <v>716.9107555747213</v>
      </c>
      <c r="AX12" s="9">
        <v>52.310615374774</v>
      </c>
      <c r="AY12" s="9">
        <v>0</v>
      </c>
      <c r="AZ12" s="10">
        <v>272.2770653377065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140.7100335477451</v>
      </c>
      <c r="BG12" s="9">
        <v>126.05724028286106</v>
      </c>
      <c r="BH12" s="9">
        <v>65.6295965224512</v>
      </c>
      <c r="BI12" s="9">
        <v>0</v>
      </c>
      <c r="BJ12" s="10">
        <v>163.9409917748288</v>
      </c>
      <c r="BK12" s="17">
        <f>SUM(C12:BJ12)</f>
        <v>4340.562969323051</v>
      </c>
      <c r="BL12" s="16"/>
      <c r="BM12" s="51"/>
    </row>
    <row r="13" spans="1:64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3872.9854713115155</v>
      </c>
      <c r="E13" s="18">
        <f t="shared" si="0"/>
        <v>0</v>
      </c>
      <c r="F13" s="18">
        <f t="shared" si="0"/>
        <v>0</v>
      </c>
      <c r="G13" s="19">
        <f t="shared" si="0"/>
        <v>20.478647915870898</v>
      </c>
      <c r="H13" s="20">
        <f t="shared" si="0"/>
        <v>119.15787021773019</v>
      </c>
      <c r="I13" s="18">
        <f t="shared" si="0"/>
        <v>8852.098039342702</v>
      </c>
      <c r="J13" s="18">
        <f t="shared" si="0"/>
        <v>2430.808111126063</v>
      </c>
      <c r="K13" s="18">
        <f t="shared" si="0"/>
        <v>43.7566916635805</v>
      </c>
      <c r="L13" s="19">
        <f t="shared" si="0"/>
        <v>372.54475883282703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89.92118369915092</v>
      </c>
      <c r="S13" s="18">
        <f t="shared" si="0"/>
        <v>518.162598049479</v>
      </c>
      <c r="T13" s="18">
        <f t="shared" si="0"/>
        <v>371.8287645218698</v>
      </c>
      <c r="U13" s="18">
        <f t="shared" si="0"/>
        <v>0</v>
      </c>
      <c r="V13" s="19">
        <f t="shared" si="0"/>
        <v>43.58238485047541</v>
      </c>
      <c r="W13" s="20">
        <f t="shared" si="0"/>
        <v>0</v>
      </c>
      <c r="X13" s="18">
        <f t="shared" si="0"/>
        <v>255.1417497237095</v>
      </c>
      <c r="Y13" s="18">
        <f t="shared" si="0"/>
        <v>0</v>
      </c>
      <c r="Z13" s="18">
        <f t="shared" si="0"/>
        <v>0</v>
      </c>
      <c r="AA13" s="19">
        <f t="shared" si="0"/>
        <v>0.3573887298387</v>
      </c>
      <c r="AB13" s="20">
        <f t="shared" si="0"/>
        <v>3.3105695272563</v>
      </c>
      <c r="AC13" s="18">
        <f t="shared" si="0"/>
        <v>21.6895511036447</v>
      </c>
      <c r="AD13" s="18">
        <f t="shared" si="0"/>
        <v>0</v>
      </c>
      <c r="AE13" s="18">
        <f t="shared" si="0"/>
        <v>0</v>
      </c>
      <c r="AF13" s="19">
        <f t="shared" si="0"/>
        <v>3.2615840887408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0.22701080938550003</v>
      </c>
      <c r="AM13" s="18">
        <f t="shared" si="0"/>
        <v>0.0007208220967</v>
      </c>
      <c r="AN13" s="18">
        <f t="shared" si="0"/>
        <v>0</v>
      </c>
      <c r="AO13" s="18">
        <f t="shared" si="0"/>
        <v>0</v>
      </c>
      <c r="AP13" s="19">
        <f t="shared" si="0"/>
        <v>0.1490709624189</v>
      </c>
      <c r="AQ13" s="20">
        <f t="shared" si="0"/>
        <v>0</v>
      </c>
      <c r="AR13" s="18">
        <f t="shared" si="0"/>
        <v>95.9129743477418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763.3011903670817</v>
      </c>
      <c r="AW13" s="18">
        <f t="shared" si="0"/>
        <v>10081.967271647929</v>
      </c>
      <c r="AX13" s="18">
        <f t="shared" si="0"/>
        <v>1057.3369185685792</v>
      </c>
      <c r="AY13" s="18">
        <f t="shared" si="0"/>
        <v>0</v>
      </c>
      <c r="AZ13" s="19">
        <f t="shared" si="0"/>
        <v>903.145430051118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247.57567154668223</v>
      </c>
      <c r="BG13" s="18">
        <f t="shared" si="0"/>
        <v>567.9263300864297</v>
      </c>
      <c r="BH13" s="18">
        <f t="shared" si="0"/>
        <v>146.7100880526757</v>
      </c>
      <c r="BI13" s="18">
        <f t="shared" si="0"/>
        <v>0</v>
      </c>
      <c r="BJ13" s="19">
        <f t="shared" si="0"/>
        <v>276.02336933319896</v>
      </c>
      <c r="BK13" s="32">
        <f t="shared" si="0"/>
        <v>31159.36141129979</v>
      </c>
      <c r="BL13" s="1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4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</row>
    <row r="16" spans="1:65" s="12" customFormat="1" ht="15">
      <c r="A16" s="5"/>
      <c r="B16" s="8" t="s">
        <v>35</v>
      </c>
      <c r="C16" s="11">
        <v>0</v>
      </c>
      <c r="D16" s="9">
        <v>5.9184164289032</v>
      </c>
      <c r="E16" s="9">
        <v>0</v>
      </c>
      <c r="F16" s="9">
        <v>0</v>
      </c>
      <c r="G16" s="10">
        <v>0</v>
      </c>
      <c r="H16" s="11">
        <v>2.4187476369670002</v>
      </c>
      <c r="I16" s="9">
        <v>34.1419965216771</v>
      </c>
      <c r="J16" s="9">
        <v>0</v>
      </c>
      <c r="K16" s="9">
        <v>0</v>
      </c>
      <c r="L16" s="10">
        <v>4.9796324200311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0.3638175460313</v>
      </c>
      <c r="S16" s="9">
        <v>1.1794943573869998</v>
      </c>
      <c r="T16" s="9">
        <v>1.9241189180645</v>
      </c>
      <c r="U16" s="9">
        <v>0</v>
      </c>
      <c r="V16" s="10">
        <v>0.8845563526441999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44.23284187851072</v>
      </c>
      <c r="AW16" s="9">
        <v>93.19956793583641</v>
      </c>
      <c r="AX16" s="9">
        <v>1.0258986527418</v>
      </c>
      <c r="AY16" s="9">
        <v>0</v>
      </c>
      <c r="AZ16" s="10">
        <v>129.935473390764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1.3727081248977</v>
      </c>
      <c r="BG16" s="9">
        <v>13.554507797611699</v>
      </c>
      <c r="BH16" s="9">
        <v>0</v>
      </c>
      <c r="BI16" s="9">
        <v>0</v>
      </c>
      <c r="BJ16" s="10">
        <v>9.193329863542907</v>
      </c>
      <c r="BK16" s="17">
        <f>SUM(C16:BJ16)</f>
        <v>344.32510782561064</v>
      </c>
      <c r="BL16" s="16"/>
      <c r="BM16" s="51"/>
    </row>
    <row r="17" spans="1:64" s="21" customFormat="1" ht="15">
      <c r="A17" s="5"/>
      <c r="B17" s="15" t="s">
        <v>14</v>
      </c>
      <c r="C17" s="20">
        <f>SUM(C16)</f>
        <v>0</v>
      </c>
      <c r="D17" s="18">
        <f>SUM(D16)</f>
        <v>5.9184164289032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2.4187476369670002</v>
      </c>
      <c r="I17" s="18">
        <f t="shared" si="1"/>
        <v>34.1419965216771</v>
      </c>
      <c r="J17" s="18">
        <f t="shared" si="1"/>
        <v>0</v>
      </c>
      <c r="K17" s="18">
        <f t="shared" si="1"/>
        <v>0</v>
      </c>
      <c r="L17" s="19">
        <f t="shared" si="1"/>
        <v>4.9796324200311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0.3638175460313</v>
      </c>
      <c r="S17" s="18">
        <f t="shared" si="1"/>
        <v>1.1794943573869998</v>
      </c>
      <c r="T17" s="18">
        <f t="shared" si="1"/>
        <v>1.9241189180645</v>
      </c>
      <c r="U17" s="18">
        <f t="shared" si="1"/>
        <v>0</v>
      </c>
      <c r="V17" s="19">
        <f t="shared" si="1"/>
        <v>0.8845563526441999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44.23284187851072</v>
      </c>
      <c r="AW17" s="18">
        <f t="shared" si="1"/>
        <v>93.19956793583641</v>
      </c>
      <c r="AX17" s="18">
        <f t="shared" si="1"/>
        <v>1.0258986527418</v>
      </c>
      <c r="AY17" s="18">
        <f t="shared" si="1"/>
        <v>0</v>
      </c>
      <c r="AZ17" s="19">
        <f t="shared" si="1"/>
        <v>129.935473390764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1.3727081248977</v>
      </c>
      <c r="BG17" s="18">
        <f t="shared" si="1"/>
        <v>13.554507797611699</v>
      </c>
      <c r="BH17" s="18">
        <f t="shared" si="1"/>
        <v>0</v>
      </c>
      <c r="BI17" s="18">
        <f t="shared" si="1"/>
        <v>0</v>
      </c>
      <c r="BJ17" s="19">
        <f t="shared" si="1"/>
        <v>9.193329863542907</v>
      </c>
      <c r="BK17" s="19">
        <f t="shared" si="1"/>
        <v>344.32510782561064</v>
      </c>
      <c r="BL17" s="1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4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</row>
    <row r="20" spans="1:65" s="12" customFormat="1" ht="15">
      <c r="A20" s="5"/>
      <c r="B20" s="8" t="s">
        <v>143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0.0052086890321</v>
      </c>
      <c r="I20" s="9">
        <v>44.805981794064294</v>
      </c>
      <c r="J20" s="9">
        <v>0</v>
      </c>
      <c r="K20" s="9">
        <v>0</v>
      </c>
      <c r="L20" s="10">
        <v>2.6848973067416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</v>
      </c>
      <c r="S20" s="9">
        <v>0</v>
      </c>
      <c r="T20" s="9">
        <v>0</v>
      </c>
      <c r="U20" s="9">
        <v>0</v>
      </c>
      <c r="V20" s="10">
        <v>0.019441477999900002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0.0481601264514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0.6913459120954001</v>
      </c>
      <c r="AW20" s="9">
        <v>14.5779237078384</v>
      </c>
      <c r="AX20" s="9">
        <v>0</v>
      </c>
      <c r="AY20" s="9">
        <v>0</v>
      </c>
      <c r="AZ20" s="10">
        <v>17.619335721737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0.14510014070769997</v>
      </c>
      <c r="BG20" s="9">
        <v>67.50982326732239</v>
      </c>
      <c r="BH20" s="9">
        <v>0</v>
      </c>
      <c r="BI20" s="9">
        <v>0</v>
      </c>
      <c r="BJ20" s="10">
        <v>1.7739957165776998</v>
      </c>
      <c r="BK20" s="17">
        <f aca="true" t="shared" si="2" ref="BK20:BK95">SUM(C20:BJ20)</f>
        <v>149.88121386056787</v>
      </c>
      <c r="BL20" s="16"/>
      <c r="BM20" s="51"/>
    </row>
    <row r="21" spans="1:65" s="12" customFormat="1" ht="15">
      <c r="A21" s="5"/>
      <c r="B21" s="8" t="s">
        <v>84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0.0070117548387</v>
      </c>
      <c r="I21" s="9">
        <v>0</v>
      </c>
      <c r="J21" s="9">
        <v>0</v>
      </c>
      <c r="K21" s="9">
        <v>0</v>
      </c>
      <c r="L21" s="10">
        <v>0.1969340048385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0.014520884257899998</v>
      </c>
      <c r="S21" s="9">
        <v>0</v>
      </c>
      <c r="T21" s="9">
        <v>0</v>
      </c>
      <c r="U21" s="9">
        <v>0</v>
      </c>
      <c r="V21" s="10">
        <v>0.28353724616070003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0.0175293870967</v>
      </c>
      <c r="AC21" s="9">
        <v>0</v>
      </c>
      <c r="AD21" s="9">
        <v>0</v>
      </c>
      <c r="AE21" s="9">
        <v>0</v>
      </c>
      <c r="AF21" s="10">
        <v>0.1827913049031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0.0417343813868</v>
      </c>
      <c r="AM21" s="9">
        <v>0</v>
      </c>
      <c r="AN21" s="9">
        <v>0</v>
      </c>
      <c r="AO21" s="9">
        <v>0</v>
      </c>
      <c r="AP21" s="10">
        <v>0.6004211528062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2.647337511767799</v>
      </c>
      <c r="AW21" s="9">
        <v>19.383023038868398</v>
      </c>
      <c r="AX21" s="9">
        <v>0</v>
      </c>
      <c r="AY21" s="9">
        <v>0</v>
      </c>
      <c r="AZ21" s="10">
        <v>141.69568990661514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2.2315063859900985</v>
      </c>
      <c r="BG21" s="9">
        <v>11.37371263445</v>
      </c>
      <c r="BH21" s="9">
        <v>0</v>
      </c>
      <c r="BI21" s="9">
        <v>0</v>
      </c>
      <c r="BJ21" s="10">
        <v>33.00133122823684</v>
      </c>
      <c r="BK21" s="17">
        <f t="shared" si="2"/>
        <v>211.67708082221685</v>
      </c>
      <c r="BL21" s="16"/>
      <c r="BM21" s="51"/>
    </row>
    <row r="22" spans="1:65" s="12" customFormat="1" ht="15">
      <c r="A22" s="5"/>
      <c r="B22" s="8" t="s">
        <v>85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0.0158448235805</v>
      </c>
      <c r="I22" s="9">
        <v>2.1210203225806</v>
      </c>
      <c r="J22" s="9">
        <v>0</v>
      </c>
      <c r="K22" s="9">
        <v>0</v>
      </c>
      <c r="L22" s="10">
        <v>0.6417074358705999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0.0220492025802</v>
      </c>
      <c r="S22" s="9">
        <v>0.028447609516099998</v>
      </c>
      <c r="T22" s="9">
        <v>0</v>
      </c>
      <c r="U22" s="9">
        <v>0</v>
      </c>
      <c r="V22" s="10">
        <v>0.3834804743222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0.43153059574179997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0.0007442123225000001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5.3212613301512</v>
      </c>
      <c r="AW22" s="9">
        <v>20.09508080977131</v>
      </c>
      <c r="AX22" s="9">
        <v>0</v>
      </c>
      <c r="AY22" s="9">
        <v>0</v>
      </c>
      <c r="AZ22" s="10">
        <v>389.9019442471238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2.0470802271492006</v>
      </c>
      <c r="BG22" s="9">
        <v>4.4393076658057</v>
      </c>
      <c r="BH22" s="9">
        <v>0.1414013548387</v>
      </c>
      <c r="BI22" s="9">
        <v>0</v>
      </c>
      <c r="BJ22" s="10">
        <v>47.291961907297626</v>
      </c>
      <c r="BK22" s="17">
        <f t="shared" si="2"/>
        <v>472.88286221865206</v>
      </c>
      <c r="BL22" s="16"/>
      <c r="BM22" s="51"/>
    </row>
    <row r="23" spans="1:65" s="12" customFormat="1" ht="15">
      <c r="A23" s="5"/>
      <c r="B23" s="8" t="s">
        <v>86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0.0089208800644</v>
      </c>
      <c r="I23" s="9">
        <v>0</v>
      </c>
      <c r="J23" s="9">
        <v>0</v>
      </c>
      <c r="K23" s="9">
        <v>0</v>
      </c>
      <c r="L23" s="10">
        <v>0.1683902353224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0.006349619193500001</v>
      </c>
      <c r="S23" s="9">
        <v>0</v>
      </c>
      <c r="T23" s="9">
        <v>0</v>
      </c>
      <c r="U23" s="9">
        <v>0</v>
      </c>
      <c r="V23" s="10">
        <v>0.0327232079353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0.0804341645161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2.0468943752845</v>
      </c>
      <c r="AW23" s="9">
        <v>16.670927350772</v>
      </c>
      <c r="AX23" s="9">
        <v>0</v>
      </c>
      <c r="AY23" s="9">
        <v>0</v>
      </c>
      <c r="AZ23" s="10">
        <v>148.03413143781341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1.0536320717996999</v>
      </c>
      <c r="BG23" s="9">
        <v>14.870273945225401</v>
      </c>
      <c r="BH23" s="9">
        <v>0</v>
      </c>
      <c r="BI23" s="9">
        <v>0</v>
      </c>
      <c r="BJ23" s="10">
        <v>29.9181704877916</v>
      </c>
      <c r="BK23" s="17">
        <f t="shared" si="2"/>
        <v>212.89084777571833</v>
      </c>
      <c r="BL23" s="16"/>
      <c r="BM23" s="51"/>
    </row>
    <row r="24" spans="1:65" s="12" customFormat="1" ht="15">
      <c r="A24" s="5"/>
      <c r="B24" s="8" t="s">
        <v>88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0.0075062646128</v>
      </c>
      <c r="I24" s="9">
        <v>0</v>
      </c>
      <c r="J24" s="9">
        <v>0</v>
      </c>
      <c r="K24" s="9">
        <v>0</v>
      </c>
      <c r="L24" s="10">
        <v>0.12186645599959998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0.006346251548300001</v>
      </c>
      <c r="S24" s="9">
        <v>0</v>
      </c>
      <c r="T24" s="9">
        <v>0</v>
      </c>
      <c r="U24" s="9">
        <v>0</v>
      </c>
      <c r="V24" s="10">
        <v>0.13865601806410002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0.2482610006451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2.3228181726717003</v>
      </c>
      <c r="AW24" s="9">
        <v>10.2753229876437</v>
      </c>
      <c r="AX24" s="9">
        <v>0</v>
      </c>
      <c r="AY24" s="9">
        <v>0</v>
      </c>
      <c r="AZ24" s="10">
        <v>189.70880029971858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2.0630174868641</v>
      </c>
      <c r="BG24" s="9">
        <v>14.038110680548202</v>
      </c>
      <c r="BH24" s="9">
        <v>0</v>
      </c>
      <c r="BI24" s="9">
        <v>0</v>
      </c>
      <c r="BJ24" s="10">
        <v>22.65364231318049</v>
      </c>
      <c r="BK24" s="17">
        <f t="shared" si="2"/>
        <v>241.5843479314967</v>
      </c>
      <c r="BL24" s="16"/>
      <c r="BM24" s="51"/>
    </row>
    <row r="25" spans="1:65" s="12" customFormat="1" ht="15">
      <c r="A25" s="5"/>
      <c r="B25" s="8" t="s">
        <v>90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0.0063979201934000005</v>
      </c>
      <c r="I25" s="9">
        <v>0</v>
      </c>
      <c r="J25" s="9">
        <v>0</v>
      </c>
      <c r="K25" s="9">
        <v>0</v>
      </c>
      <c r="L25" s="10">
        <v>0.6323272836446999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0.0013426364193</v>
      </c>
      <c r="S25" s="9">
        <v>0</v>
      </c>
      <c r="T25" s="9">
        <v>0</v>
      </c>
      <c r="U25" s="9">
        <v>0</v>
      </c>
      <c r="V25" s="10">
        <v>0.035926831806300005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0.6127672995482001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0.0040685951612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2.9075608089632006</v>
      </c>
      <c r="AW25" s="9">
        <v>6.442066936998699</v>
      </c>
      <c r="AX25" s="9">
        <v>0</v>
      </c>
      <c r="AY25" s="9">
        <v>0</v>
      </c>
      <c r="AZ25" s="10">
        <v>116.82634023510904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0.9364301101878004</v>
      </c>
      <c r="BG25" s="9">
        <v>0.0900464058063</v>
      </c>
      <c r="BH25" s="9">
        <v>0</v>
      </c>
      <c r="BI25" s="9">
        <v>0</v>
      </c>
      <c r="BJ25" s="10">
        <v>16.084784766151127</v>
      </c>
      <c r="BK25" s="17">
        <f t="shared" si="2"/>
        <v>144.5800598299893</v>
      </c>
      <c r="BL25" s="16"/>
      <c r="BM25" s="51"/>
    </row>
    <row r="26" spans="1:65" s="12" customFormat="1" ht="15">
      <c r="A26" s="5"/>
      <c r="B26" s="8" t="s">
        <v>87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0.0134411372901</v>
      </c>
      <c r="I26" s="9">
        <v>0</v>
      </c>
      <c r="J26" s="9">
        <v>0</v>
      </c>
      <c r="K26" s="9">
        <v>0</v>
      </c>
      <c r="L26" s="10">
        <v>0.4014371451611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0.0083430857741</v>
      </c>
      <c r="S26" s="9">
        <v>0</v>
      </c>
      <c r="T26" s="9">
        <v>0</v>
      </c>
      <c r="U26" s="9">
        <v>0</v>
      </c>
      <c r="V26" s="10">
        <v>0.0221756583547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0.2595412863548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0.0032401943547999998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5.651381063058599</v>
      </c>
      <c r="AW26" s="9">
        <v>4.493771456450499</v>
      </c>
      <c r="AX26" s="9">
        <v>0</v>
      </c>
      <c r="AY26" s="9">
        <v>0</v>
      </c>
      <c r="AZ26" s="10">
        <v>138.99924819075312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1.5605972475426002</v>
      </c>
      <c r="BG26" s="9">
        <v>15.1415013383867</v>
      </c>
      <c r="BH26" s="9">
        <v>0.1555293290322</v>
      </c>
      <c r="BI26" s="9">
        <v>0</v>
      </c>
      <c r="BJ26" s="10">
        <v>19.952387838119478</v>
      </c>
      <c r="BK26" s="17">
        <f t="shared" si="2"/>
        <v>186.66259497063277</v>
      </c>
      <c r="BL26" s="16"/>
      <c r="BM26" s="51"/>
    </row>
    <row r="27" spans="1:65" s="12" customFormat="1" ht="15">
      <c r="A27" s="5"/>
      <c r="B27" s="8" t="s">
        <v>89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0.011063570419300001</v>
      </c>
      <c r="I27" s="9">
        <v>0</v>
      </c>
      <c r="J27" s="9">
        <v>0</v>
      </c>
      <c r="K27" s="9">
        <v>0</v>
      </c>
      <c r="L27" s="10">
        <v>0.039409954838699995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0.0017641095483</v>
      </c>
      <c r="S27" s="9">
        <v>0</v>
      </c>
      <c r="T27" s="9">
        <v>0</v>
      </c>
      <c r="U27" s="9">
        <v>0</v>
      </c>
      <c r="V27" s="10">
        <v>0.0744410258061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1.1595048387071998</v>
      </c>
      <c r="AW27" s="9">
        <v>2.6148067147094998</v>
      </c>
      <c r="AX27" s="9">
        <v>0</v>
      </c>
      <c r="AY27" s="9">
        <v>0</v>
      </c>
      <c r="AZ27" s="10">
        <v>76.71728851156836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1.3676538246745995</v>
      </c>
      <c r="BG27" s="9">
        <v>6.4932592258062</v>
      </c>
      <c r="BH27" s="9">
        <v>0</v>
      </c>
      <c r="BI27" s="9">
        <v>0</v>
      </c>
      <c r="BJ27" s="10">
        <v>8.830576600123901</v>
      </c>
      <c r="BK27" s="17">
        <f t="shared" si="2"/>
        <v>97.30976837620216</v>
      </c>
      <c r="BL27" s="16"/>
      <c r="BM27" s="51"/>
    </row>
    <row r="28" spans="1:65" s="12" customFormat="1" ht="15">
      <c r="A28" s="5"/>
      <c r="B28" s="8" t="s">
        <v>91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0.0096778548386</v>
      </c>
      <c r="I28" s="9">
        <v>0</v>
      </c>
      <c r="J28" s="9">
        <v>0</v>
      </c>
      <c r="K28" s="9">
        <v>0</v>
      </c>
      <c r="L28" s="10">
        <v>0.15855447529019998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0.0006451903225</v>
      </c>
      <c r="S28" s="9">
        <v>0</v>
      </c>
      <c r="T28" s="9">
        <v>0</v>
      </c>
      <c r="U28" s="9">
        <v>0</v>
      </c>
      <c r="V28" s="10">
        <v>0.19811296129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0.0171621715483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2.4502329813839</v>
      </c>
      <c r="AW28" s="9">
        <v>5.747510244805501</v>
      </c>
      <c r="AX28" s="9">
        <v>0</v>
      </c>
      <c r="AY28" s="9">
        <v>0</v>
      </c>
      <c r="AZ28" s="10">
        <v>95.66405890795559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0.44627644231979996</v>
      </c>
      <c r="BG28" s="9">
        <v>1.6235415375157</v>
      </c>
      <c r="BH28" s="9">
        <v>0</v>
      </c>
      <c r="BI28" s="9">
        <v>0</v>
      </c>
      <c r="BJ28" s="10">
        <v>12.23769215244501</v>
      </c>
      <c r="BK28" s="17">
        <f t="shared" si="2"/>
        <v>118.55346491971511</v>
      </c>
      <c r="BL28" s="16"/>
      <c r="BM28" s="51"/>
    </row>
    <row r="29" spans="1:65" s="12" customFormat="1" ht="15">
      <c r="A29" s="5"/>
      <c r="B29" s="8" t="s">
        <v>92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0.041440389741800004</v>
      </c>
      <c r="I29" s="9">
        <v>0</v>
      </c>
      <c r="J29" s="9">
        <v>0</v>
      </c>
      <c r="K29" s="9">
        <v>0</v>
      </c>
      <c r="L29" s="10">
        <v>0.007905539258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0.0203580056451</v>
      </c>
      <c r="S29" s="9">
        <v>0</v>
      </c>
      <c r="T29" s="9">
        <v>0</v>
      </c>
      <c r="U29" s="9">
        <v>0</v>
      </c>
      <c r="V29" s="10">
        <v>0.0710238710967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0.059064197645000004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11.061474513249003</v>
      </c>
      <c r="AW29" s="9">
        <v>0.2720702460321</v>
      </c>
      <c r="AX29" s="9">
        <v>0</v>
      </c>
      <c r="AY29" s="9">
        <v>0</v>
      </c>
      <c r="AZ29" s="10">
        <v>49.18216321053944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3.6902245371859985</v>
      </c>
      <c r="BG29" s="9">
        <v>1.3779388035479</v>
      </c>
      <c r="BH29" s="9">
        <v>0.0604627419354</v>
      </c>
      <c r="BI29" s="9">
        <v>0</v>
      </c>
      <c r="BJ29" s="10">
        <v>6.3811592658327</v>
      </c>
      <c r="BK29" s="17">
        <f t="shared" si="2"/>
        <v>72.22528532170915</v>
      </c>
      <c r="BL29" s="16"/>
      <c r="BM29" s="51"/>
    </row>
    <row r="30" spans="1:65" s="12" customFormat="1" ht="15">
      <c r="A30" s="5"/>
      <c r="B30" s="8" t="s">
        <v>93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0.5524781805476002</v>
      </c>
      <c r="I30" s="9">
        <v>0</v>
      </c>
      <c r="J30" s="9">
        <v>0</v>
      </c>
      <c r="K30" s="9">
        <v>0</v>
      </c>
      <c r="L30" s="10">
        <v>0.1090689950318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0.0924585426446</v>
      </c>
      <c r="S30" s="9">
        <v>0</v>
      </c>
      <c r="T30" s="9">
        <v>0</v>
      </c>
      <c r="U30" s="9">
        <v>0</v>
      </c>
      <c r="V30" s="10">
        <v>0.0512621059027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0.1061667897094</v>
      </c>
      <c r="AC30" s="9">
        <v>0</v>
      </c>
      <c r="AD30" s="9">
        <v>0</v>
      </c>
      <c r="AE30" s="9">
        <v>0</v>
      </c>
      <c r="AF30" s="10">
        <v>0.0384861519354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68.15648078714132</v>
      </c>
      <c r="AW30" s="9">
        <v>22.218135116416992</v>
      </c>
      <c r="AX30" s="9">
        <v>0</v>
      </c>
      <c r="AY30" s="9">
        <v>0</v>
      </c>
      <c r="AZ30" s="10">
        <v>135.98637393054776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12.155895951661789</v>
      </c>
      <c r="BG30" s="9">
        <v>2.7187902623862996</v>
      </c>
      <c r="BH30" s="9">
        <v>0.38583543661290004</v>
      </c>
      <c r="BI30" s="9">
        <v>0</v>
      </c>
      <c r="BJ30" s="10">
        <v>12.740206420246293</v>
      </c>
      <c r="BK30" s="17">
        <f t="shared" si="2"/>
        <v>255.31163867078484</v>
      </c>
      <c r="BL30" s="16"/>
      <c r="BM30" s="51"/>
    </row>
    <row r="31" spans="1:65" s="12" customFormat="1" ht="15">
      <c r="A31" s="5"/>
      <c r="B31" s="8" t="s">
        <v>94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0.0802354990319</v>
      </c>
      <c r="I31" s="9">
        <v>0</v>
      </c>
      <c r="J31" s="9">
        <v>0</v>
      </c>
      <c r="K31" s="9">
        <v>0</v>
      </c>
      <c r="L31" s="10">
        <v>0.0974161868709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0.07460030987050001</v>
      </c>
      <c r="S31" s="9">
        <v>0</v>
      </c>
      <c r="T31" s="9">
        <v>0</v>
      </c>
      <c r="U31" s="9">
        <v>0</v>
      </c>
      <c r="V31" s="10">
        <v>0.0321685584837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0.0488258575483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0.0012563690322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37.0207596452804</v>
      </c>
      <c r="AW31" s="9">
        <v>3.7075203641932</v>
      </c>
      <c r="AX31" s="9">
        <v>0</v>
      </c>
      <c r="AY31" s="9">
        <v>0</v>
      </c>
      <c r="AZ31" s="10">
        <v>24.12959745357599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7.54110846373509</v>
      </c>
      <c r="BG31" s="9">
        <v>0.8668946322577</v>
      </c>
      <c r="BH31" s="9">
        <v>0</v>
      </c>
      <c r="BI31" s="9">
        <v>0</v>
      </c>
      <c r="BJ31" s="10">
        <v>2.7344056369967</v>
      </c>
      <c r="BK31" s="17">
        <f t="shared" si="2"/>
        <v>76.33478897687657</v>
      </c>
      <c r="BL31" s="16"/>
      <c r="BM31" s="51"/>
    </row>
    <row r="32" spans="1:65" s="12" customFormat="1" ht="15">
      <c r="A32" s="5"/>
      <c r="B32" s="8" t="s">
        <v>95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0.027145656774100003</v>
      </c>
      <c r="I32" s="9">
        <v>0</v>
      </c>
      <c r="J32" s="9">
        <v>0</v>
      </c>
      <c r="K32" s="9">
        <v>0</v>
      </c>
      <c r="L32" s="10">
        <v>0.0403306900644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0.0079021666773</v>
      </c>
      <c r="S32" s="9">
        <v>0</v>
      </c>
      <c r="T32" s="9">
        <v>0</v>
      </c>
      <c r="U32" s="9">
        <v>0</v>
      </c>
      <c r="V32" s="10">
        <v>0.0071095767741000005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0.1054214096127</v>
      </c>
      <c r="AC32" s="9">
        <v>0</v>
      </c>
      <c r="AD32" s="9">
        <v>0</v>
      </c>
      <c r="AE32" s="9">
        <v>0</v>
      </c>
      <c r="AF32" s="10">
        <v>0.0054266774516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0.0126600950967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55.614155378087204</v>
      </c>
      <c r="AW32" s="9">
        <v>3.8476803431602997</v>
      </c>
      <c r="AX32" s="9">
        <v>0</v>
      </c>
      <c r="AY32" s="9">
        <v>0</v>
      </c>
      <c r="AZ32" s="10">
        <v>34.39017687402641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7.1551254057685</v>
      </c>
      <c r="BG32" s="9">
        <v>1.6090557809674</v>
      </c>
      <c r="BH32" s="9">
        <v>0</v>
      </c>
      <c r="BI32" s="9">
        <v>0</v>
      </c>
      <c r="BJ32" s="10">
        <v>3.4155065405129004</v>
      </c>
      <c r="BK32" s="17">
        <f t="shared" si="2"/>
        <v>106.23769659497361</v>
      </c>
      <c r="BL32" s="16"/>
      <c r="BM32" s="51"/>
    </row>
    <row r="33" spans="1:65" s="12" customFormat="1" ht="15">
      <c r="A33" s="5"/>
      <c r="B33" s="8" t="s">
        <v>96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0.037673516129</v>
      </c>
      <c r="I33" s="9">
        <v>0</v>
      </c>
      <c r="J33" s="9">
        <v>0</v>
      </c>
      <c r="K33" s="9">
        <v>0</v>
      </c>
      <c r="L33" s="10">
        <v>0.16574141693529998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0.0211374822256</v>
      </c>
      <c r="S33" s="9">
        <v>0</v>
      </c>
      <c r="T33" s="9">
        <v>0</v>
      </c>
      <c r="U33" s="9">
        <v>0</v>
      </c>
      <c r="V33" s="10">
        <v>0.0307667048386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30.346037481477193</v>
      </c>
      <c r="AW33" s="9">
        <v>2.2036648451609997</v>
      </c>
      <c r="AX33" s="9">
        <v>0</v>
      </c>
      <c r="AY33" s="9">
        <v>0</v>
      </c>
      <c r="AZ33" s="10">
        <v>15.630546642931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2.280966136255299</v>
      </c>
      <c r="BG33" s="9">
        <v>0.0249001677419</v>
      </c>
      <c r="BH33" s="9">
        <v>0</v>
      </c>
      <c r="BI33" s="9">
        <v>0</v>
      </c>
      <c r="BJ33" s="10">
        <v>0.8371624584177</v>
      </c>
      <c r="BK33" s="17">
        <f t="shared" si="2"/>
        <v>51.5785968521126</v>
      </c>
      <c r="BL33" s="16"/>
      <c r="BM33" s="51"/>
    </row>
    <row r="34" spans="1:65" s="12" customFormat="1" ht="15">
      <c r="A34" s="5"/>
      <c r="B34" s="8" t="s">
        <v>97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0.0565759488062</v>
      </c>
      <c r="I34" s="9">
        <v>0</v>
      </c>
      <c r="J34" s="9">
        <v>0</v>
      </c>
      <c r="K34" s="9">
        <v>0</v>
      </c>
      <c r="L34" s="10">
        <v>0.0301624135482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0.0584434985483</v>
      </c>
      <c r="S34" s="9">
        <v>0</v>
      </c>
      <c r="T34" s="9">
        <v>0</v>
      </c>
      <c r="U34" s="9">
        <v>0</v>
      </c>
      <c r="V34" s="10">
        <v>0.09195743096759999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0.0055027101612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38.4217583604445</v>
      </c>
      <c r="AW34" s="9">
        <v>4.2921794041929004</v>
      </c>
      <c r="AX34" s="9">
        <v>0</v>
      </c>
      <c r="AY34" s="9">
        <v>0</v>
      </c>
      <c r="AZ34" s="10">
        <v>29.0529263340269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4.537191204027299</v>
      </c>
      <c r="BG34" s="9">
        <v>0.1433450699999</v>
      </c>
      <c r="BH34" s="9">
        <v>0</v>
      </c>
      <c r="BI34" s="9">
        <v>0</v>
      </c>
      <c r="BJ34" s="10">
        <v>3.477206705028899</v>
      </c>
      <c r="BK34" s="17">
        <f t="shared" si="2"/>
        <v>80.1672490797519</v>
      </c>
      <c r="BL34" s="16"/>
      <c r="BM34" s="51"/>
    </row>
    <row r="35" spans="1:65" s="12" customFormat="1" ht="15">
      <c r="A35" s="5"/>
      <c r="B35" s="8" t="s">
        <v>78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0.1673133748061</v>
      </c>
      <c r="I35" s="9">
        <v>0</v>
      </c>
      <c r="J35" s="9">
        <v>0</v>
      </c>
      <c r="K35" s="9">
        <v>0</v>
      </c>
      <c r="L35" s="10">
        <v>0.07175376061269999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0.014517317645000001</v>
      </c>
      <c r="S35" s="9">
        <v>0</v>
      </c>
      <c r="T35" s="9">
        <v>0</v>
      </c>
      <c r="U35" s="9">
        <v>0</v>
      </c>
      <c r="V35" s="10">
        <v>0.4105773171289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0.0166994854838</v>
      </c>
      <c r="AC35" s="9">
        <v>0</v>
      </c>
      <c r="AD35" s="9">
        <v>0</v>
      </c>
      <c r="AE35" s="9">
        <v>0</v>
      </c>
      <c r="AF35" s="10">
        <v>0.08906392258059999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24.715619056281692</v>
      </c>
      <c r="AW35" s="9">
        <v>6.935379294580001</v>
      </c>
      <c r="AX35" s="9">
        <v>0</v>
      </c>
      <c r="AY35" s="9">
        <v>0</v>
      </c>
      <c r="AZ35" s="10">
        <v>37.738534491282195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5.034012439540803</v>
      </c>
      <c r="BG35" s="9">
        <v>1.8846622743867998</v>
      </c>
      <c r="BH35" s="9">
        <v>0</v>
      </c>
      <c r="BI35" s="9">
        <v>0</v>
      </c>
      <c r="BJ35" s="10">
        <v>5.2779748376399</v>
      </c>
      <c r="BK35" s="17">
        <f t="shared" si="2"/>
        <v>82.3561075719685</v>
      </c>
      <c r="BL35" s="16"/>
      <c r="BM35" s="51"/>
    </row>
    <row r="36" spans="1:65" s="12" customFormat="1" ht="15">
      <c r="A36" s="5"/>
      <c r="B36" s="8" t="s">
        <v>79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0.0276683532901</v>
      </c>
      <c r="I36" s="9">
        <v>0</v>
      </c>
      <c r="J36" s="9">
        <v>0</v>
      </c>
      <c r="K36" s="9">
        <v>0</v>
      </c>
      <c r="L36" s="10">
        <v>0.061444402709600006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0.0142131180643</v>
      </c>
      <c r="S36" s="9">
        <v>0</v>
      </c>
      <c r="T36" s="9">
        <v>0</v>
      </c>
      <c r="U36" s="9">
        <v>0</v>
      </c>
      <c r="V36" s="10">
        <v>0.045289290612900004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0.0016308111290000002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15.820050894960202</v>
      </c>
      <c r="AW36" s="9">
        <v>2.8009946327740005</v>
      </c>
      <c r="AX36" s="9">
        <v>0</v>
      </c>
      <c r="AY36" s="9">
        <v>0</v>
      </c>
      <c r="AZ36" s="10">
        <v>9.587140685318301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2.9282389104788997</v>
      </c>
      <c r="BG36" s="9">
        <v>0.377928193645</v>
      </c>
      <c r="BH36" s="9">
        <v>0</v>
      </c>
      <c r="BI36" s="9">
        <v>0</v>
      </c>
      <c r="BJ36" s="10">
        <v>1.2841723759657002</v>
      </c>
      <c r="BK36" s="17">
        <f t="shared" si="2"/>
        <v>32.948771668948005</v>
      </c>
      <c r="BL36" s="16"/>
      <c r="BM36" s="51"/>
    </row>
    <row r="37" spans="1:65" s="12" customFormat="1" ht="15">
      <c r="A37" s="5"/>
      <c r="B37" s="8" t="s">
        <v>80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0.025589794354599998</v>
      </c>
      <c r="I37" s="9">
        <v>0</v>
      </c>
      <c r="J37" s="9">
        <v>0</v>
      </c>
      <c r="K37" s="9">
        <v>0</v>
      </c>
      <c r="L37" s="10">
        <v>0.003266782258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0.021778548386999996</v>
      </c>
      <c r="S37" s="9">
        <v>0</v>
      </c>
      <c r="T37" s="9">
        <v>0</v>
      </c>
      <c r="U37" s="9">
        <v>0</v>
      </c>
      <c r="V37" s="10">
        <v>0.013284914516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0.008135153225800001</v>
      </c>
      <c r="AC37" s="9">
        <v>0</v>
      </c>
      <c r="AD37" s="9">
        <v>0</v>
      </c>
      <c r="AE37" s="9">
        <v>0</v>
      </c>
      <c r="AF37" s="10">
        <v>0.023208969645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22.98771007683201</v>
      </c>
      <c r="AW37" s="9">
        <v>4.572849397419</v>
      </c>
      <c r="AX37" s="9">
        <v>0</v>
      </c>
      <c r="AY37" s="9">
        <v>0</v>
      </c>
      <c r="AZ37" s="10">
        <v>15.266629241124297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4.008487405639703</v>
      </c>
      <c r="BG37" s="9">
        <v>0.9137224186127</v>
      </c>
      <c r="BH37" s="9">
        <v>0</v>
      </c>
      <c r="BI37" s="9">
        <v>0</v>
      </c>
      <c r="BJ37" s="10">
        <v>1.6921824334821998</v>
      </c>
      <c r="BK37" s="17">
        <f t="shared" si="2"/>
        <v>49.536845135496314</v>
      </c>
      <c r="BL37" s="16"/>
      <c r="BM37" s="51"/>
    </row>
    <row r="38" spans="1:65" s="12" customFormat="1" ht="15">
      <c r="A38" s="5"/>
      <c r="B38" s="8" t="s">
        <v>81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</v>
      </c>
      <c r="I38" s="9">
        <v>0</v>
      </c>
      <c r="J38" s="9">
        <v>0</v>
      </c>
      <c r="K38" s="9">
        <v>0</v>
      </c>
      <c r="L38" s="10">
        <v>0.1019948431612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0.0024868747419</v>
      </c>
      <c r="S38" s="9">
        <v>0</v>
      </c>
      <c r="T38" s="9">
        <v>0</v>
      </c>
      <c r="U38" s="9">
        <v>0</v>
      </c>
      <c r="V38" s="10">
        <v>0.0427848803546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0.0585942283546</v>
      </c>
      <c r="AC38" s="9">
        <v>0</v>
      </c>
      <c r="AD38" s="9">
        <v>0</v>
      </c>
      <c r="AE38" s="9">
        <v>0</v>
      </c>
      <c r="AF38" s="10">
        <v>0.0323863354838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0.0005397722579999999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2.9781412447708995</v>
      </c>
      <c r="AW38" s="9">
        <v>2.1644867548385003</v>
      </c>
      <c r="AX38" s="9">
        <v>0</v>
      </c>
      <c r="AY38" s="9">
        <v>0</v>
      </c>
      <c r="AZ38" s="10">
        <v>10.927896936287699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2.2590723917388</v>
      </c>
      <c r="BG38" s="9">
        <v>0.19776553177409997</v>
      </c>
      <c r="BH38" s="9">
        <v>0.10794365619349999</v>
      </c>
      <c r="BI38" s="9">
        <v>0</v>
      </c>
      <c r="BJ38" s="10">
        <v>3.6520712446111</v>
      </c>
      <c r="BK38" s="17">
        <f t="shared" si="2"/>
        <v>22.5261646945687</v>
      </c>
      <c r="BL38" s="16"/>
      <c r="BM38" s="51"/>
    </row>
    <row r="39" spans="1:65" s="12" customFormat="1" ht="15">
      <c r="A39" s="5"/>
      <c r="B39" s="8" t="s">
        <v>82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0.0597898618709</v>
      </c>
      <c r="I39" s="9">
        <v>0</v>
      </c>
      <c r="J39" s="9">
        <v>0</v>
      </c>
      <c r="K39" s="9">
        <v>0</v>
      </c>
      <c r="L39" s="10">
        <v>0.023278384516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0.0010603400322</v>
      </c>
      <c r="S39" s="9">
        <v>0</v>
      </c>
      <c r="T39" s="9">
        <v>0</v>
      </c>
      <c r="U39" s="9">
        <v>0</v>
      </c>
      <c r="V39" s="10">
        <v>0.0008464867096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0.0275163005161</v>
      </c>
      <c r="AC39" s="9">
        <v>0.10544754838700002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46.64890982121969</v>
      </c>
      <c r="AW39" s="9">
        <v>3.1777685951288004</v>
      </c>
      <c r="AX39" s="9">
        <v>0.1055727779354</v>
      </c>
      <c r="AY39" s="9">
        <v>0</v>
      </c>
      <c r="AZ39" s="10">
        <v>11.786914804771202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3.562310143512702</v>
      </c>
      <c r="BG39" s="9">
        <v>0</v>
      </c>
      <c r="BH39" s="9">
        <v>0</v>
      </c>
      <c r="BI39" s="9">
        <v>0</v>
      </c>
      <c r="BJ39" s="10">
        <v>1.2652317242245004</v>
      </c>
      <c r="BK39" s="17">
        <f t="shared" si="2"/>
        <v>66.7646467888241</v>
      </c>
      <c r="BL39" s="16"/>
      <c r="BM39" s="51"/>
    </row>
    <row r="40" spans="1:65" s="12" customFormat="1" ht="15">
      <c r="A40" s="5"/>
      <c r="B40" s="8" t="s">
        <v>83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0.047813898387</v>
      </c>
      <c r="I40" s="9">
        <v>0</v>
      </c>
      <c r="J40" s="9">
        <v>0</v>
      </c>
      <c r="K40" s="9">
        <v>0</v>
      </c>
      <c r="L40" s="10">
        <v>0.0250371831289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0.0022500658064</v>
      </c>
      <c r="S40" s="9">
        <v>0</v>
      </c>
      <c r="T40" s="9">
        <v>0</v>
      </c>
      <c r="U40" s="9">
        <v>0</v>
      </c>
      <c r="V40" s="10">
        <v>0.0045001316129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0.04835588958050001</v>
      </c>
      <c r="AC40" s="9">
        <v>0</v>
      </c>
      <c r="AD40" s="9">
        <v>0</v>
      </c>
      <c r="AE40" s="9">
        <v>0</v>
      </c>
      <c r="AF40" s="10">
        <v>0.050537766451600005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34.388482436246186</v>
      </c>
      <c r="AW40" s="9">
        <v>10.7006333225802</v>
      </c>
      <c r="AX40" s="9">
        <v>0.16865864129029998</v>
      </c>
      <c r="AY40" s="9">
        <v>0</v>
      </c>
      <c r="AZ40" s="10">
        <v>11.425137792446602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9.665704198701892</v>
      </c>
      <c r="BG40" s="9">
        <v>1.0072295456128</v>
      </c>
      <c r="BH40" s="9">
        <v>0</v>
      </c>
      <c r="BI40" s="9">
        <v>0</v>
      </c>
      <c r="BJ40" s="10">
        <v>2.5494437291911</v>
      </c>
      <c r="BK40" s="17">
        <f t="shared" si="2"/>
        <v>70.08378460103637</v>
      </c>
      <c r="BL40" s="16"/>
      <c r="BM40" s="51"/>
    </row>
    <row r="41" spans="1:65" s="12" customFormat="1" ht="15">
      <c r="A41" s="5"/>
      <c r="B41" s="8" t="s">
        <v>246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0.046631740903</v>
      </c>
      <c r="I41" s="9">
        <v>0</v>
      </c>
      <c r="J41" s="9">
        <v>0</v>
      </c>
      <c r="K41" s="9">
        <v>0</v>
      </c>
      <c r="L41" s="10">
        <v>0.0631648748063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0.0068436738708999995</v>
      </c>
      <c r="S41" s="9">
        <v>0</v>
      </c>
      <c r="T41" s="9">
        <v>0</v>
      </c>
      <c r="U41" s="9">
        <v>0</v>
      </c>
      <c r="V41" s="10">
        <v>0.0042114916127999995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0.0222287278064</v>
      </c>
      <c r="AC41" s="9">
        <v>0</v>
      </c>
      <c r="AD41" s="9">
        <v>0</v>
      </c>
      <c r="AE41" s="9">
        <v>0</v>
      </c>
      <c r="AF41" s="10">
        <v>0.0055108073548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6.5716449729618</v>
      </c>
      <c r="AW41" s="9">
        <v>2.2363879520319996</v>
      </c>
      <c r="AX41" s="9">
        <v>0</v>
      </c>
      <c r="AY41" s="9">
        <v>0</v>
      </c>
      <c r="AZ41" s="10">
        <v>11.269158952060497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4.780508197317701</v>
      </c>
      <c r="BG41" s="9">
        <v>0.2043505291612</v>
      </c>
      <c r="BH41" s="9">
        <v>0</v>
      </c>
      <c r="BI41" s="9">
        <v>0</v>
      </c>
      <c r="BJ41" s="10">
        <v>1.9422620365143999</v>
      </c>
      <c r="BK41" s="17">
        <f t="shared" si="2"/>
        <v>27.152903956401797</v>
      </c>
      <c r="BL41" s="16"/>
      <c r="BM41" s="51"/>
    </row>
    <row r="42" spans="1:65" s="12" customFormat="1" ht="15">
      <c r="A42" s="5"/>
      <c r="B42" s="8" t="s">
        <v>247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0.11021994664500001</v>
      </c>
      <c r="I42" s="9">
        <v>0</v>
      </c>
      <c r="J42" s="9">
        <v>0</v>
      </c>
      <c r="K42" s="9">
        <v>0</v>
      </c>
      <c r="L42" s="10">
        <v>0.1282900427419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0.0111196512902</v>
      </c>
      <c r="S42" s="9">
        <v>0</v>
      </c>
      <c r="T42" s="9">
        <v>0</v>
      </c>
      <c r="U42" s="9">
        <v>0</v>
      </c>
      <c r="V42" s="10">
        <v>0.0231902067096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0.053410867774000004</v>
      </c>
      <c r="AC42" s="9">
        <v>0</v>
      </c>
      <c r="AD42" s="9">
        <v>0</v>
      </c>
      <c r="AE42" s="9">
        <v>0</v>
      </c>
      <c r="AF42" s="10">
        <v>0.026591351548300002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0.0010566370967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9.1834324915099</v>
      </c>
      <c r="AW42" s="9">
        <v>1.2151326612902</v>
      </c>
      <c r="AX42" s="9">
        <v>0.10593036277409999</v>
      </c>
      <c r="AY42" s="9">
        <v>0</v>
      </c>
      <c r="AZ42" s="10">
        <v>9.588062122834497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2.5434776513506008</v>
      </c>
      <c r="BG42" s="9">
        <v>0.4754350494513</v>
      </c>
      <c r="BH42" s="9">
        <v>0</v>
      </c>
      <c r="BI42" s="9">
        <v>0</v>
      </c>
      <c r="BJ42" s="10">
        <v>1.3542497076111</v>
      </c>
      <c r="BK42" s="17">
        <f t="shared" si="2"/>
        <v>24.819598750627396</v>
      </c>
      <c r="BL42" s="16"/>
      <c r="BM42" s="51"/>
    </row>
    <row r="43" spans="1:65" s="12" customFormat="1" ht="15">
      <c r="A43" s="5"/>
      <c r="B43" s="8" t="s">
        <v>36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0.0085362236128</v>
      </c>
      <c r="I43" s="9">
        <v>8.0057480320644</v>
      </c>
      <c r="J43" s="9">
        <v>0</v>
      </c>
      <c r="K43" s="9">
        <v>0</v>
      </c>
      <c r="L43" s="10">
        <v>0.1771947017739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0.006370316129</v>
      </c>
      <c r="S43" s="9">
        <v>0</v>
      </c>
      <c r="T43" s="9">
        <v>0</v>
      </c>
      <c r="U43" s="9">
        <v>0</v>
      </c>
      <c r="V43" s="10">
        <v>0.0792341053547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0.2883034957412</v>
      </c>
      <c r="AW43" s="9">
        <v>11.4934064582573</v>
      </c>
      <c r="AX43" s="9">
        <v>0</v>
      </c>
      <c r="AY43" s="9">
        <v>0</v>
      </c>
      <c r="AZ43" s="10">
        <v>67.53627269656972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0.0960532522571</v>
      </c>
      <c r="BG43" s="9">
        <v>1.9406156506448997</v>
      </c>
      <c r="BH43" s="9">
        <v>0</v>
      </c>
      <c r="BI43" s="9">
        <v>0</v>
      </c>
      <c r="BJ43" s="10">
        <v>11.981513551737903</v>
      </c>
      <c r="BK43" s="17">
        <f t="shared" si="2"/>
        <v>101.61324848414293</v>
      </c>
      <c r="BL43" s="16"/>
      <c r="BM43" s="51"/>
    </row>
    <row r="44" spans="1:65" s="12" customFormat="1" ht="15">
      <c r="A44" s="5"/>
      <c r="B44" s="8" t="s">
        <v>37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0.0117859420967</v>
      </c>
      <c r="I44" s="9">
        <v>0</v>
      </c>
      <c r="J44" s="9">
        <v>0</v>
      </c>
      <c r="K44" s="9">
        <v>0</v>
      </c>
      <c r="L44" s="10">
        <v>0.10309597770940002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0.0083021218386</v>
      </c>
      <c r="S44" s="9">
        <v>0</v>
      </c>
      <c r="T44" s="9">
        <v>0</v>
      </c>
      <c r="U44" s="9">
        <v>0</v>
      </c>
      <c r="V44" s="10">
        <v>0.0514859575806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0.3248547819988</v>
      </c>
      <c r="AW44" s="9">
        <v>29.464196044321103</v>
      </c>
      <c r="AX44" s="9">
        <v>0</v>
      </c>
      <c r="AY44" s="9">
        <v>0</v>
      </c>
      <c r="AZ44" s="10">
        <v>74.61327193921281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0.09592572338580001</v>
      </c>
      <c r="BG44" s="9">
        <v>0.9217537189028</v>
      </c>
      <c r="BH44" s="9">
        <v>0</v>
      </c>
      <c r="BI44" s="9">
        <v>0</v>
      </c>
      <c r="BJ44" s="10">
        <v>7.7270640970279</v>
      </c>
      <c r="BK44" s="17">
        <f t="shared" si="2"/>
        <v>113.32173630407453</v>
      </c>
      <c r="BL44" s="16"/>
      <c r="BM44" s="51"/>
    </row>
    <row r="45" spans="1:65" s="12" customFormat="1" ht="15">
      <c r="A45" s="5"/>
      <c r="B45" s="8" t="s">
        <v>38</v>
      </c>
      <c r="C45" s="11">
        <v>0</v>
      </c>
      <c r="D45" s="9">
        <v>5.9153016129032</v>
      </c>
      <c r="E45" s="9">
        <v>0</v>
      </c>
      <c r="F45" s="9">
        <v>0</v>
      </c>
      <c r="G45" s="10">
        <v>0</v>
      </c>
      <c r="H45" s="11">
        <v>0.0035491809677</v>
      </c>
      <c r="I45" s="9">
        <v>0</v>
      </c>
      <c r="J45" s="9">
        <v>0</v>
      </c>
      <c r="K45" s="9">
        <v>0</v>
      </c>
      <c r="L45" s="10">
        <v>0.0851459410322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0.0029576508064</v>
      </c>
      <c r="S45" s="9">
        <v>0</v>
      </c>
      <c r="T45" s="9">
        <v>0</v>
      </c>
      <c r="U45" s="9">
        <v>0</v>
      </c>
      <c r="V45" s="10">
        <v>0.09119265590299999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3.5692811626126995</v>
      </c>
      <c r="AW45" s="9">
        <v>97.60247661290319</v>
      </c>
      <c r="AX45" s="9">
        <v>0</v>
      </c>
      <c r="AY45" s="9">
        <v>0</v>
      </c>
      <c r="AZ45" s="10">
        <v>7.882333997385801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</v>
      </c>
      <c r="BG45" s="9">
        <v>49.6944488499999</v>
      </c>
      <c r="BH45" s="9">
        <v>0</v>
      </c>
      <c r="BI45" s="9">
        <v>0</v>
      </c>
      <c r="BJ45" s="10">
        <v>0.45426817948340004</v>
      </c>
      <c r="BK45" s="17">
        <f t="shared" si="2"/>
        <v>165.30095584399749</v>
      </c>
      <c r="BL45" s="16"/>
      <c r="BM45" s="51"/>
    </row>
    <row r="46" spans="1:65" s="12" customFormat="1" ht="15">
      <c r="A46" s="5"/>
      <c r="B46" s="8" t="s">
        <v>39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0.0058575951612</v>
      </c>
      <c r="I46" s="9">
        <v>0</v>
      </c>
      <c r="J46" s="9">
        <v>0</v>
      </c>
      <c r="K46" s="9">
        <v>0</v>
      </c>
      <c r="L46" s="10">
        <v>0.1965327850966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0.008688857903199999</v>
      </c>
      <c r="S46" s="9">
        <v>0</v>
      </c>
      <c r="T46" s="9">
        <v>0</v>
      </c>
      <c r="U46" s="9">
        <v>0</v>
      </c>
      <c r="V46" s="10">
        <v>0.074291844258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0.021895690709200003</v>
      </c>
      <c r="AW46" s="9">
        <v>7.0675180249351</v>
      </c>
      <c r="AX46" s="9">
        <v>0</v>
      </c>
      <c r="AY46" s="9">
        <v>0</v>
      </c>
      <c r="AZ46" s="10">
        <v>15.506471935608097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0.181689315838</v>
      </c>
      <c r="BG46" s="9">
        <v>6.599435692903101</v>
      </c>
      <c r="BH46" s="9">
        <v>0</v>
      </c>
      <c r="BI46" s="9">
        <v>0</v>
      </c>
      <c r="BJ46" s="10">
        <v>4.9165623935452</v>
      </c>
      <c r="BK46" s="17">
        <f t="shared" si="2"/>
        <v>34.5789441359577</v>
      </c>
      <c r="BL46" s="16"/>
      <c r="BM46" s="51"/>
    </row>
    <row r="47" spans="1:65" s="12" customFormat="1" ht="15">
      <c r="A47" s="5"/>
      <c r="B47" s="8" t="s">
        <v>40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0.0029400387095999997</v>
      </c>
      <c r="I47" s="9">
        <v>0</v>
      </c>
      <c r="J47" s="9">
        <v>0</v>
      </c>
      <c r="K47" s="9">
        <v>0</v>
      </c>
      <c r="L47" s="10">
        <v>0.3419409304837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0.0039973048064</v>
      </c>
      <c r="S47" s="9">
        <v>0.18968673816120002</v>
      </c>
      <c r="T47" s="9">
        <v>0</v>
      </c>
      <c r="U47" s="9">
        <v>0</v>
      </c>
      <c r="V47" s="10">
        <v>0.009540864258000001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0.09616926164430002</v>
      </c>
      <c r="AW47" s="9">
        <v>17.2682611619997</v>
      </c>
      <c r="AX47" s="9">
        <v>0.5880077419354001</v>
      </c>
      <c r="AY47" s="9">
        <v>0</v>
      </c>
      <c r="AZ47" s="10">
        <v>22.440983910477705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0.1776464897084</v>
      </c>
      <c r="BG47" s="9">
        <v>11.2096553908062</v>
      </c>
      <c r="BH47" s="9">
        <v>0</v>
      </c>
      <c r="BI47" s="9">
        <v>0</v>
      </c>
      <c r="BJ47" s="10">
        <v>7.5710297803505</v>
      </c>
      <c r="BK47" s="17">
        <f t="shared" si="2"/>
        <v>59.89985961334111</v>
      </c>
      <c r="BL47" s="16"/>
      <c r="BM47" s="51"/>
    </row>
    <row r="48" spans="1:65" s="12" customFormat="1" ht="15">
      <c r="A48" s="5"/>
      <c r="B48" s="8" t="s">
        <v>41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</v>
      </c>
      <c r="I48" s="9">
        <v>0</v>
      </c>
      <c r="J48" s="9">
        <v>0</v>
      </c>
      <c r="K48" s="9">
        <v>0</v>
      </c>
      <c r="L48" s="10">
        <v>0.1216544435483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0.0035195167740999997</v>
      </c>
      <c r="S48" s="9">
        <v>0</v>
      </c>
      <c r="T48" s="9">
        <v>0</v>
      </c>
      <c r="U48" s="9">
        <v>0</v>
      </c>
      <c r="V48" s="10">
        <v>0.0495172545805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0.9542231196769999</v>
      </c>
      <c r="AW48" s="9">
        <v>4.944336393806001</v>
      </c>
      <c r="AX48" s="9">
        <v>0</v>
      </c>
      <c r="AY48" s="9">
        <v>0</v>
      </c>
      <c r="AZ48" s="10">
        <v>49.35276090257661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0.012867691161200002</v>
      </c>
      <c r="BG48" s="9">
        <v>0.2932930645161</v>
      </c>
      <c r="BH48" s="9">
        <v>0</v>
      </c>
      <c r="BI48" s="9">
        <v>0</v>
      </c>
      <c r="BJ48" s="10">
        <v>6.1968764996438</v>
      </c>
      <c r="BK48" s="17">
        <f t="shared" si="2"/>
        <v>61.92904888628361</v>
      </c>
      <c r="BL48" s="16"/>
      <c r="BM48" s="51"/>
    </row>
    <row r="49" spans="1:65" s="12" customFormat="1" ht="15">
      <c r="A49" s="5"/>
      <c r="B49" s="8" t="s">
        <v>42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0.0111640895806</v>
      </c>
      <c r="I49" s="9">
        <v>0</v>
      </c>
      <c r="J49" s="9">
        <v>0</v>
      </c>
      <c r="K49" s="9">
        <v>0</v>
      </c>
      <c r="L49" s="10">
        <v>0.056067572129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0.008663036</v>
      </c>
      <c r="S49" s="9">
        <v>0.11784825806450001</v>
      </c>
      <c r="T49" s="9">
        <v>0</v>
      </c>
      <c r="U49" s="9">
        <v>0</v>
      </c>
      <c r="V49" s="10">
        <v>0.0009427860645000001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0.0824937806451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1.5334634007737997</v>
      </c>
      <c r="AW49" s="9">
        <v>60.349222580645</v>
      </c>
      <c r="AX49" s="9">
        <v>0</v>
      </c>
      <c r="AY49" s="9">
        <v>0</v>
      </c>
      <c r="AZ49" s="10">
        <v>43.448563956127096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0.0184516348063</v>
      </c>
      <c r="BG49" s="9">
        <v>58.930021445161195</v>
      </c>
      <c r="BH49" s="9">
        <v>0</v>
      </c>
      <c r="BI49" s="9">
        <v>0</v>
      </c>
      <c r="BJ49" s="10">
        <v>0.33224561319280005</v>
      </c>
      <c r="BK49" s="17">
        <f t="shared" si="2"/>
        <v>164.8891481531899</v>
      </c>
      <c r="BL49" s="16"/>
      <c r="BM49" s="51"/>
    </row>
    <row r="50" spans="1:65" s="12" customFormat="1" ht="15">
      <c r="A50" s="5"/>
      <c r="B50" s="8" t="s">
        <v>43</v>
      </c>
      <c r="C50" s="11">
        <v>0</v>
      </c>
      <c r="D50" s="9">
        <v>5.7507177419354</v>
      </c>
      <c r="E50" s="9">
        <v>0</v>
      </c>
      <c r="F50" s="9">
        <v>0</v>
      </c>
      <c r="G50" s="10">
        <v>0</v>
      </c>
      <c r="H50" s="11">
        <v>0.0017252153224999998</v>
      </c>
      <c r="I50" s="9">
        <v>0</v>
      </c>
      <c r="J50" s="9">
        <v>0</v>
      </c>
      <c r="K50" s="9">
        <v>0</v>
      </c>
      <c r="L50" s="10">
        <v>0.09235652693530001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</v>
      </c>
      <c r="S50" s="9">
        <v>0</v>
      </c>
      <c r="T50" s="9">
        <v>0</v>
      </c>
      <c r="U50" s="9">
        <v>0</v>
      </c>
      <c r="V50" s="10">
        <v>0.0861457517741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0.0688610048059</v>
      </c>
      <c r="AW50" s="9">
        <v>5.670207693548</v>
      </c>
      <c r="AX50" s="9">
        <v>0</v>
      </c>
      <c r="AY50" s="9">
        <v>0</v>
      </c>
      <c r="AZ50" s="10">
        <v>11.5084465010621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0.0161642116449</v>
      </c>
      <c r="BG50" s="9">
        <v>0</v>
      </c>
      <c r="BH50" s="9">
        <v>0</v>
      </c>
      <c r="BI50" s="9">
        <v>0</v>
      </c>
      <c r="BJ50" s="10">
        <v>0.9005257214182</v>
      </c>
      <c r="BK50" s="17">
        <f t="shared" si="2"/>
        <v>24.0951503684464</v>
      </c>
      <c r="BL50" s="16"/>
      <c r="BM50" s="51"/>
    </row>
    <row r="51" spans="1:65" s="12" customFormat="1" ht="15">
      <c r="A51" s="5"/>
      <c r="B51" s="8" t="s">
        <v>44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0.009812394516000002</v>
      </c>
      <c r="I51" s="9">
        <v>0</v>
      </c>
      <c r="J51" s="9">
        <v>0</v>
      </c>
      <c r="K51" s="9">
        <v>0</v>
      </c>
      <c r="L51" s="10">
        <v>1.8869811854191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0.0011543993548</v>
      </c>
      <c r="S51" s="9">
        <v>0</v>
      </c>
      <c r="T51" s="9">
        <v>0</v>
      </c>
      <c r="U51" s="9">
        <v>0</v>
      </c>
      <c r="V51" s="10">
        <v>0.0137373523224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0.017315990322300003</v>
      </c>
      <c r="AW51" s="9">
        <v>12.6983929032257</v>
      </c>
      <c r="AX51" s="9">
        <v>0</v>
      </c>
      <c r="AY51" s="9">
        <v>0</v>
      </c>
      <c r="AZ51" s="10">
        <v>8.1572735521599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0.0096309875482</v>
      </c>
      <c r="BG51" s="9">
        <v>5.7864267661289</v>
      </c>
      <c r="BH51" s="9">
        <v>0</v>
      </c>
      <c r="BI51" s="9">
        <v>0</v>
      </c>
      <c r="BJ51" s="10">
        <v>0.24423026835439998</v>
      </c>
      <c r="BK51" s="17">
        <f t="shared" si="2"/>
        <v>28.824955799351702</v>
      </c>
      <c r="BL51" s="16"/>
      <c r="BM51" s="51"/>
    </row>
    <row r="52" spans="1:65" s="12" customFormat="1" ht="15">
      <c r="A52" s="5"/>
      <c r="B52" s="8" t="s">
        <v>45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0.0005713858064</v>
      </c>
      <c r="I52" s="9">
        <v>0</v>
      </c>
      <c r="J52" s="9">
        <v>0</v>
      </c>
      <c r="K52" s="9">
        <v>0</v>
      </c>
      <c r="L52" s="10">
        <v>0.23280369822560001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0.0005713858064</v>
      </c>
      <c r="S52" s="9">
        <v>0</v>
      </c>
      <c r="T52" s="9">
        <v>0</v>
      </c>
      <c r="U52" s="9">
        <v>0</v>
      </c>
      <c r="V52" s="10">
        <v>0.0014856030967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0.0389040844511</v>
      </c>
      <c r="AW52" s="9">
        <v>5.4967314580643</v>
      </c>
      <c r="AX52" s="9">
        <v>0</v>
      </c>
      <c r="AY52" s="9">
        <v>0</v>
      </c>
      <c r="AZ52" s="10">
        <v>32.093914834158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0.018101294516</v>
      </c>
      <c r="BG52" s="9">
        <v>0.22855432258060002</v>
      </c>
      <c r="BH52" s="9">
        <v>0</v>
      </c>
      <c r="BI52" s="9">
        <v>0</v>
      </c>
      <c r="BJ52" s="10">
        <v>2.4380129228697998</v>
      </c>
      <c r="BK52" s="17">
        <f t="shared" si="2"/>
        <v>40.5496509895749</v>
      </c>
      <c r="BL52" s="16"/>
      <c r="BM52" s="51"/>
    </row>
    <row r="53" spans="1:65" s="12" customFormat="1" ht="15">
      <c r="A53" s="5"/>
      <c r="B53" s="8" t="s">
        <v>46</v>
      </c>
      <c r="C53" s="11">
        <v>0</v>
      </c>
      <c r="D53" s="9">
        <v>5.6563016129032</v>
      </c>
      <c r="E53" s="9">
        <v>0</v>
      </c>
      <c r="F53" s="9">
        <v>0</v>
      </c>
      <c r="G53" s="10">
        <v>0</v>
      </c>
      <c r="H53" s="11">
        <v>0.0005656301612</v>
      </c>
      <c r="I53" s="9">
        <v>0</v>
      </c>
      <c r="J53" s="9">
        <v>0</v>
      </c>
      <c r="K53" s="9">
        <v>0</v>
      </c>
      <c r="L53" s="10">
        <v>0.6543209705805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0.0005656301612</v>
      </c>
      <c r="S53" s="9">
        <v>0</v>
      </c>
      <c r="T53" s="9">
        <v>0</v>
      </c>
      <c r="U53" s="9">
        <v>0</v>
      </c>
      <c r="V53" s="10">
        <v>0.0028281508064000004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0.018665795322000002</v>
      </c>
      <c r="AW53" s="9">
        <v>1.4140754032257</v>
      </c>
      <c r="AX53" s="9">
        <v>0</v>
      </c>
      <c r="AY53" s="9">
        <v>0</v>
      </c>
      <c r="AZ53" s="10">
        <v>10.633052480933099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0.016277187741600002</v>
      </c>
      <c r="BG53" s="9">
        <v>4.2422262096773995</v>
      </c>
      <c r="BH53" s="9">
        <v>0</v>
      </c>
      <c r="BI53" s="9">
        <v>0</v>
      </c>
      <c r="BJ53" s="10">
        <v>0.9535989815476001</v>
      </c>
      <c r="BK53" s="17">
        <f t="shared" si="2"/>
        <v>23.5924780530599</v>
      </c>
      <c r="BL53" s="16"/>
      <c r="BM53" s="51"/>
    </row>
    <row r="54" spans="1:65" s="12" customFormat="1" ht="15">
      <c r="A54" s="5"/>
      <c r="B54" s="8" t="s">
        <v>47</v>
      </c>
      <c r="C54" s="11">
        <v>0</v>
      </c>
      <c r="D54" s="9">
        <v>7.1547237903225005</v>
      </c>
      <c r="E54" s="9">
        <v>0</v>
      </c>
      <c r="F54" s="9">
        <v>0</v>
      </c>
      <c r="G54" s="10">
        <v>0</v>
      </c>
      <c r="H54" s="11">
        <v>0.0171713370967</v>
      </c>
      <c r="I54" s="9">
        <v>6.2961569354838005</v>
      </c>
      <c r="J54" s="9">
        <v>0</v>
      </c>
      <c r="K54" s="9">
        <v>0</v>
      </c>
      <c r="L54" s="10">
        <v>0.0920383668384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</v>
      </c>
      <c r="S54" s="9">
        <v>0</v>
      </c>
      <c r="T54" s="9">
        <v>0</v>
      </c>
      <c r="U54" s="9">
        <v>0</v>
      </c>
      <c r="V54" s="10">
        <v>0.003205316258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0.0165760639677</v>
      </c>
      <c r="AW54" s="9">
        <v>13.4508807258063</v>
      </c>
      <c r="AX54" s="9">
        <v>0</v>
      </c>
      <c r="AY54" s="9">
        <v>0</v>
      </c>
      <c r="AZ54" s="10">
        <v>0.9701792869673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0.006868534838600001</v>
      </c>
      <c r="BG54" s="9">
        <v>1.1447443588709</v>
      </c>
      <c r="BH54" s="9">
        <v>0</v>
      </c>
      <c r="BI54" s="9">
        <v>0</v>
      </c>
      <c r="BJ54" s="10">
        <v>0.12419455738679999</v>
      </c>
      <c r="BK54" s="17">
        <f t="shared" si="2"/>
        <v>29.276739273837002</v>
      </c>
      <c r="BL54" s="16"/>
      <c r="BM54" s="51"/>
    </row>
    <row r="55" spans="1:65" s="12" customFormat="1" ht="15">
      <c r="A55" s="5"/>
      <c r="B55" s="8" t="s">
        <v>49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0.0055287596774</v>
      </c>
      <c r="I55" s="9">
        <v>27.643798387096698</v>
      </c>
      <c r="J55" s="9">
        <v>0</v>
      </c>
      <c r="K55" s="9">
        <v>0</v>
      </c>
      <c r="L55" s="10">
        <v>7.617303933161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</v>
      </c>
      <c r="S55" s="9">
        <v>0</v>
      </c>
      <c r="T55" s="9">
        <v>0</v>
      </c>
      <c r="U55" s="9">
        <v>0</v>
      </c>
      <c r="V55" s="10">
        <v>0.0107257937741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0.0054148698709</v>
      </c>
      <c r="AW55" s="9">
        <v>35.03420533351561</v>
      </c>
      <c r="AX55" s="9">
        <v>0</v>
      </c>
      <c r="AY55" s="9">
        <v>0</v>
      </c>
      <c r="AZ55" s="10">
        <v>12.2768359775792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0.0055253774193</v>
      </c>
      <c r="BG55" s="9">
        <v>27.6268870967741</v>
      </c>
      <c r="BH55" s="9">
        <v>0</v>
      </c>
      <c r="BI55" s="9">
        <v>0</v>
      </c>
      <c r="BJ55" s="10">
        <v>5.0889301512576</v>
      </c>
      <c r="BK55" s="17">
        <f t="shared" si="2"/>
        <v>115.3151556801259</v>
      </c>
      <c r="BL55" s="16"/>
      <c r="BM55" s="51"/>
    </row>
    <row r="56" spans="1:65" s="12" customFormat="1" ht="15">
      <c r="A56" s="5"/>
      <c r="B56" s="8" t="s">
        <v>50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0.0530922303225</v>
      </c>
      <c r="I56" s="9">
        <v>16.4202774193548</v>
      </c>
      <c r="J56" s="9">
        <v>0</v>
      </c>
      <c r="K56" s="9">
        <v>0</v>
      </c>
      <c r="L56" s="10">
        <v>5.550491641806301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0.019850583903100003</v>
      </c>
      <c r="S56" s="9">
        <v>0.0547342580645</v>
      </c>
      <c r="T56" s="9">
        <v>0</v>
      </c>
      <c r="U56" s="9">
        <v>0</v>
      </c>
      <c r="V56" s="10">
        <v>0.1729602554838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0.7861595124175003</v>
      </c>
      <c r="AW56" s="9">
        <v>5.6372136605481</v>
      </c>
      <c r="AX56" s="9">
        <v>0</v>
      </c>
      <c r="AY56" s="9">
        <v>0</v>
      </c>
      <c r="AZ56" s="10">
        <v>34.57183942393259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0.10860412161259998</v>
      </c>
      <c r="BG56" s="9">
        <v>0.0808337269031</v>
      </c>
      <c r="BH56" s="9">
        <v>0</v>
      </c>
      <c r="BI56" s="9">
        <v>0</v>
      </c>
      <c r="BJ56" s="10">
        <v>2.2590187785149</v>
      </c>
      <c r="BK56" s="17">
        <f t="shared" si="2"/>
        <v>65.71507561286379</v>
      </c>
      <c r="BL56" s="16"/>
      <c r="BM56" s="51"/>
    </row>
    <row r="57" spans="1:65" s="12" customFormat="1" ht="15">
      <c r="A57" s="5"/>
      <c r="B57" s="8" t="s">
        <v>51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0.0484077746774</v>
      </c>
      <c r="I57" s="9">
        <v>13.0537819354838</v>
      </c>
      <c r="J57" s="9">
        <v>0</v>
      </c>
      <c r="K57" s="9">
        <v>0</v>
      </c>
      <c r="L57" s="10">
        <v>0.2816368214837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</v>
      </c>
      <c r="S57" s="9">
        <v>5.5489451377418995</v>
      </c>
      <c r="T57" s="9">
        <v>0</v>
      </c>
      <c r="U57" s="9">
        <v>0</v>
      </c>
      <c r="V57" s="10">
        <v>0.0677708845483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5.009921563805</v>
      </c>
      <c r="AW57" s="9">
        <v>6.5127154838709</v>
      </c>
      <c r="AX57" s="9">
        <v>0</v>
      </c>
      <c r="AY57" s="9">
        <v>0</v>
      </c>
      <c r="AZ57" s="10">
        <v>19.3937893694499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0.23652011732220002</v>
      </c>
      <c r="BG57" s="9">
        <v>7.0554417741935</v>
      </c>
      <c r="BH57" s="9">
        <v>0</v>
      </c>
      <c r="BI57" s="9">
        <v>0</v>
      </c>
      <c r="BJ57" s="10">
        <v>0.8508790519352001</v>
      </c>
      <c r="BK57" s="17">
        <f t="shared" si="2"/>
        <v>58.059809914511796</v>
      </c>
      <c r="BL57" s="16"/>
      <c r="BM57" s="51"/>
    </row>
    <row r="58" spans="1:65" s="12" customFormat="1" ht="15">
      <c r="A58" s="5"/>
      <c r="B58" s="8" t="s">
        <v>48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</v>
      </c>
      <c r="I58" s="9">
        <v>5.6071258064516</v>
      </c>
      <c r="J58" s="9">
        <v>0</v>
      </c>
      <c r="K58" s="9">
        <v>0</v>
      </c>
      <c r="L58" s="10">
        <v>27.143222747289997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0.0005607125806</v>
      </c>
      <c r="S58" s="9">
        <v>5.6719441807741</v>
      </c>
      <c r="T58" s="9">
        <v>0</v>
      </c>
      <c r="U58" s="9">
        <v>0</v>
      </c>
      <c r="V58" s="10">
        <v>0.1784950730642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0.05760838641850001</v>
      </c>
      <c r="AW58" s="9">
        <v>35.395318944095905</v>
      </c>
      <c r="AX58" s="9">
        <v>0</v>
      </c>
      <c r="AY58" s="9">
        <v>0</v>
      </c>
      <c r="AZ58" s="10">
        <v>88.8167045708618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0.053422527579699994</v>
      </c>
      <c r="BG58" s="9">
        <v>1.3893716504192002</v>
      </c>
      <c r="BH58" s="9">
        <v>0</v>
      </c>
      <c r="BI58" s="9">
        <v>0</v>
      </c>
      <c r="BJ58" s="10">
        <v>7.282666485512499</v>
      </c>
      <c r="BK58" s="17">
        <f t="shared" si="2"/>
        <v>171.5964410850481</v>
      </c>
      <c r="BL58" s="16"/>
      <c r="BM58" s="51"/>
    </row>
    <row r="59" spans="1:65" s="12" customFormat="1" ht="15">
      <c r="A59" s="5"/>
      <c r="B59" s="8" t="s">
        <v>52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0.0189613994837</v>
      </c>
      <c r="I59" s="9">
        <v>42.2054999999999</v>
      </c>
      <c r="J59" s="9">
        <v>0</v>
      </c>
      <c r="K59" s="9">
        <v>0</v>
      </c>
      <c r="L59" s="10">
        <v>0.2388468241934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</v>
      </c>
      <c r="S59" s="9">
        <v>0</v>
      </c>
      <c r="T59" s="9">
        <v>0.0453822580645</v>
      </c>
      <c r="U59" s="9">
        <v>0</v>
      </c>
      <c r="V59" s="10">
        <v>0.0016246848709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2.6380073566114</v>
      </c>
      <c r="AW59" s="9">
        <v>6.5932701849028</v>
      </c>
      <c r="AX59" s="9">
        <v>0</v>
      </c>
      <c r="AY59" s="9">
        <v>0</v>
      </c>
      <c r="AZ59" s="10">
        <v>5.7768677012888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0.3572092379024999</v>
      </c>
      <c r="BG59" s="9">
        <v>18.1439612903225</v>
      </c>
      <c r="BH59" s="9">
        <v>0</v>
      </c>
      <c r="BI59" s="9">
        <v>0</v>
      </c>
      <c r="BJ59" s="10">
        <v>0.9092911239670001</v>
      </c>
      <c r="BK59" s="17">
        <f t="shared" si="2"/>
        <v>76.9289220616074</v>
      </c>
      <c r="BL59" s="16"/>
      <c r="BM59" s="51"/>
    </row>
    <row r="60" spans="1:65" s="12" customFormat="1" ht="15">
      <c r="A60" s="5"/>
      <c r="B60" s="8" t="s">
        <v>61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0.23379196812900002</v>
      </c>
      <c r="I60" s="9">
        <v>0</v>
      </c>
      <c r="J60" s="9">
        <v>0</v>
      </c>
      <c r="K60" s="9">
        <v>0</v>
      </c>
      <c r="L60" s="10">
        <v>0.8704466158063999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0.0619455122257</v>
      </c>
      <c r="S60" s="9">
        <v>0</v>
      </c>
      <c r="T60" s="9">
        <v>0</v>
      </c>
      <c r="U60" s="9">
        <v>0</v>
      </c>
      <c r="V60" s="10">
        <v>0.0753345677418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0.1103366129032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30.01433719938258</v>
      </c>
      <c r="AW60" s="9">
        <v>8.1494513234833</v>
      </c>
      <c r="AX60" s="9">
        <v>0</v>
      </c>
      <c r="AY60" s="9">
        <v>0</v>
      </c>
      <c r="AZ60" s="10">
        <v>19.81774543280341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1.0044329440307</v>
      </c>
      <c r="BG60" s="9">
        <v>3.3708517684837</v>
      </c>
      <c r="BH60" s="9">
        <v>0</v>
      </c>
      <c r="BI60" s="9">
        <v>0</v>
      </c>
      <c r="BJ60" s="10">
        <v>0.3364060170639</v>
      </c>
      <c r="BK60" s="17">
        <f t="shared" si="2"/>
        <v>64.04507996205368</v>
      </c>
      <c r="BL60" s="16"/>
      <c r="BM60" s="51"/>
    </row>
    <row r="61" spans="1:65" s="12" customFormat="1" ht="15">
      <c r="A61" s="5"/>
      <c r="B61" s="8" t="s">
        <v>62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80.17818772754771</v>
      </c>
      <c r="I61" s="9">
        <v>97.202890841064</v>
      </c>
      <c r="J61" s="9">
        <v>0</v>
      </c>
      <c r="K61" s="9">
        <v>0</v>
      </c>
      <c r="L61" s="10">
        <v>37.080733060773795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1.2428811294832</v>
      </c>
      <c r="S61" s="9">
        <v>117.00230288587069</v>
      </c>
      <c r="T61" s="9">
        <v>0</v>
      </c>
      <c r="U61" s="9">
        <v>0</v>
      </c>
      <c r="V61" s="10">
        <v>3.1026093868700997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0.0821113306451</v>
      </c>
      <c r="AC61" s="9">
        <v>0</v>
      </c>
      <c r="AD61" s="9">
        <v>0</v>
      </c>
      <c r="AE61" s="9">
        <v>0</v>
      </c>
      <c r="AF61" s="10">
        <v>0.3831862096774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0.0383186209677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21.744091573349397</v>
      </c>
      <c r="AW61" s="9">
        <v>103.07844379228811</v>
      </c>
      <c r="AX61" s="9">
        <v>0</v>
      </c>
      <c r="AY61" s="9">
        <v>0</v>
      </c>
      <c r="AZ61" s="10">
        <v>47.35657813883299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1.1895699604491</v>
      </c>
      <c r="BG61" s="9">
        <v>42.12838606041881</v>
      </c>
      <c r="BH61" s="9">
        <v>0</v>
      </c>
      <c r="BI61" s="9">
        <v>0</v>
      </c>
      <c r="BJ61" s="10">
        <v>14.470147356255701</v>
      </c>
      <c r="BK61" s="17">
        <f t="shared" si="2"/>
        <v>566.2804380744938</v>
      </c>
      <c r="BL61" s="16"/>
      <c r="BM61" s="51"/>
    </row>
    <row r="62" spans="1:65" s="12" customFormat="1" ht="15">
      <c r="A62" s="5"/>
      <c r="B62" s="8" t="s">
        <v>63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0.16130301354819998</v>
      </c>
      <c r="I62" s="9">
        <v>0</v>
      </c>
      <c r="J62" s="9">
        <v>0</v>
      </c>
      <c r="K62" s="9">
        <v>0</v>
      </c>
      <c r="L62" s="10">
        <v>0.5908593000643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0.0332549363547</v>
      </c>
      <c r="S62" s="9">
        <v>0</v>
      </c>
      <c r="T62" s="9">
        <v>0</v>
      </c>
      <c r="U62" s="9">
        <v>0</v>
      </c>
      <c r="V62" s="10">
        <v>0.1190425124192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16.08009229970442</v>
      </c>
      <c r="AW62" s="9">
        <v>4.1657807898382</v>
      </c>
      <c r="AX62" s="9">
        <v>0</v>
      </c>
      <c r="AY62" s="9">
        <v>0</v>
      </c>
      <c r="AZ62" s="10">
        <v>17.795834963704717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1.6768627786098</v>
      </c>
      <c r="BG62" s="9">
        <v>1.6085542018063</v>
      </c>
      <c r="BH62" s="9">
        <v>0.2748268548387</v>
      </c>
      <c r="BI62" s="9">
        <v>0</v>
      </c>
      <c r="BJ62" s="10">
        <v>1.3328440727724</v>
      </c>
      <c r="BK62" s="17">
        <f t="shared" si="2"/>
        <v>43.83925572366093</v>
      </c>
      <c r="BL62" s="16"/>
      <c r="BM62" s="51"/>
    </row>
    <row r="63" spans="1:65" s="12" customFormat="1" ht="15">
      <c r="A63" s="5"/>
      <c r="B63" s="8" t="s">
        <v>64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25.75027608928969</v>
      </c>
      <c r="I63" s="9">
        <v>52.4431812653221</v>
      </c>
      <c r="J63" s="9">
        <v>0</v>
      </c>
      <c r="K63" s="9">
        <v>0</v>
      </c>
      <c r="L63" s="10">
        <v>3.2221332055158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0.6200608534190001</v>
      </c>
      <c r="S63" s="9">
        <v>1.6516725826449998</v>
      </c>
      <c r="T63" s="9">
        <v>0</v>
      </c>
      <c r="U63" s="9">
        <v>0</v>
      </c>
      <c r="V63" s="10">
        <v>0.8091300676768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16.120780197414895</v>
      </c>
      <c r="AW63" s="9">
        <v>41.468300203772806</v>
      </c>
      <c r="AX63" s="9">
        <v>0</v>
      </c>
      <c r="AY63" s="9">
        <v>0</v>
      </c>
      <c r="AZ63" s="10">
        <v>29.780055675027892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2.4078346875449976</v>
      </c>
      <c r="BG63" s="9">
        <v>16.0723555821606</v>
      </c>
      <c r="BH63" s="9">
        <v>1.0953970967741</v>
      </c>
      <c r="BI63" s="9">
        <v>0</v>
      </c>
      <c r="BJ63" s="10">
        <v>15.950454277641898</v>
      </c>
      <c r="BK63" s="17">
        <f t="shared" si="2"/>
        <v>207.3916317842056</v>
      </c>
      <c r="BL63" s="16"/>
      <c r="BM63" s="51"/>
    </row>
    <row r="64" spans="1:65" s="12" customFormat="1" ht="15">
      <c r="A64" s="5"/>
      <c r="B64" s="8" t="s">
        <v>65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7.5406163849996</v>
      </c>
      <c r="I64" s="9">
        <v>1.013324073258</v>
      </c>
      <c r="J64" s="9">
        <v>0</v>
      </c>
      <c r="K64" s="9">
        <v>0</v>
      </c>
      <c r="L64" s="10">
        <v>0.4208072979031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0.4189870641286</v>
      </c>
      <c r="S64" s="9">
        <v>47.0173565235481</v>
      </c>
      <c r="T64" s="9">
        <v>0</v>
      </c>
      <c r="U64" s="9">
        <v>0</v>
      </c>
      <c r="V64" s="10">
        <v>0.16883928838679998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0.2437748816774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0.0714508996128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6.3666530163507</v>
      </c>
      <c r="AW64" s="9">
        <v>19.9529382329024</v>
      </c>
      <c r="AX64" s="9">
        <v>0</v>
      </c>
      <c r="AY64" s="9">
        <v>0</v>
      </c>
      <c r="AZ64" s="10">
        <v>11.409562078512996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2.7479942721905</v>
      </c>
      <c r="BG64" s="9">
        <v>9.7282371451611</v>
      </c>
      <c r="BH64" s="9">
        <v>0</v>
      </c>
      <c r="BI64" s="9">
        <v>0</v>
      </c>
      <c r="BJ64" s="10">
        <v>2.3897071287071006</v>
      </c>
      <c r="BK64" s="17">
        <f t="shared" si="2"/>
        <v>109.49024828733918</v>
      </c>
      <c r="BL64" s="16"/>
      <c r="BM64" s="51"/>
    </row>
    <row r="65" spans="1:65" s="12" customFormat="1" ht="15">
      <c r="A65" s="5"/>
      <c r="B65" s="8" t="s">
        <v>66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0.5836002192252999</v>
      </c>
      <c r="I65" s="9">
        <v>0.2721571774193</v>
      </c>
      <c r="J65" s="9">
        <v>0</v>
      </c>
      <c r="K65" s="9">
        <v>0</v>
      </c>
      <c r="L65" s="10">
        <v>0.4734217887413999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0.8413603690640999</v>
      </c>
      <c r="S65" s="9">
        <v>22.1802656453223</v>
      </c>
      <c r="T65" s="9">
        <v>0</v>
      </c>
      <c r="U65" s="9">
        <v>0</v>
      </c>
      <c r="V65" s="10">
        <v>0.5720079251605001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0.0867988903225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0.11934847419349999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19.354291229637777</v>
      </c>
      <c r="AW65" s="9">
        <v>18.042508105612</v>
      </c>
      <c r="AX65" s="9">
        <v>0</v>
      </c>
      <c r="AY65" s="9">
        <v>0</v>
      </c>
      <c r="AZ65" s="10">
        <v>12.568341723156392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4.5137325966699</v>
      </c>
      <c r="BG65" s="9">
        <v>2.5497174032253</v>
      </c>
      <c r="BH65" s="9">
        <v>0.5424930645161</v>
      </c>
      <c r="BI65" s="9">
        <v>0</v>
      </c>
      <c r="BJ65" s="10">
        <v>9.971979128802397</v>
      </c>
      <c r="BK65" s="17">
        <f t="shared" si="2"/>
        <v>92.67202374106877</v>
      </c>
      <c r="BL65" s="16"/>
      <c r="BM65" s="51"/>
    </row>
    <row r="66" spans="1:65" s="12" customFormat="1" ht="15">
      <c r="A66" s="5"/>
      <c r="B66" s="8" t="s">
        <v>67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0.13801223093520001</v>
      </c>
      <c r="I66" s="9">
        <v>88.1545618835804</v>
      </c>
      <c r="J66" s="9">
        <v>0</v>
      </c>
      <c r="K66" s="9">
        <v>0</v>
      </c>
      <c r="L66" s="10">
        <v>1.7449979950642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0.5935977289351001</v>
      </c>
      <c r="S66" s="9">
        <v>1.5388446285805</v>
      </c>
      <c r="T66" s="9">
        <v>0</v>
      </c>
      <c r="U66" s="9">
        <v>0</v>
      </c>
      <c r="V66" s="10">
        <v>0.3097025180964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5.545919693351801</v>
      </c>
      <c r="AW66" s="9">
        <v>13.747241560192798</v>
      </c>
      <c r="AX66" s="9">
        <v>0</v>
      </c>
      <c r="AY66" s="9">
        <v>0</v>
      </c>
      <c r="AZ66" s="10">
        <v>10.429716086449801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1.5545022418037</v>
      </c>
      <c r="BG66" s="9">
        <v>44.1001534905158</v>
      </c>
      <c r="BH66" s="9">
        <v>0.2174558064516</v>
      </c>
      <c r="BI66" s="9">
        <v>0</v>
      </c>
      <c r="BJ66" s="10">
        <v>7.964506881288402</v>
      </c>
      <c r="BK66" s="17">
        <f t="shared" si="2"/>
        <v>176.03921274524572</v>
      </c>
      <c r="BL66" s="16"/>
      <c r="BM66" s="51"/>
    </row>
    <row r="67" spans="1:65" s="12" customFormat="1" ht="15">
      <c r="A67" s="5"/>
      <c r="B67" s="8" t="s">
        <v>53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1.2874935125155997</v>
      </c>
      <c r="I67" s="9">
        <v>6.7451814193546005</v>
      </c>
      <c r="J67" s="9">
        <v>0</v>
      </c>
      <c r="K67" s="9">
        <v>0</v>
      </c>
      <c r="L67" s="10">
        <v>1.8630331218056997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0.5701393982569998</v>
      </c>
      <c r="S67" s="9">
        <v>11.593280564516</v>
      </c>
      <c r="T67" s="9">
        <v>0.1109404838709</v>
      </c>
      <c r="U67" s="9">
        <v>0</v>
      </c>
      <c r="V67" s="10">
        <v>3.0657646501925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33.991278028796515</v>
      </c>
      <c r="AW67" s="9">
        <v>63.0638393096116</v>
      </c>
      <c r="AX67" s="9">
        <v>0</v>
      </c>
      <c r="AY67" s="9">
        <v>0</v>
      </c>
      <c r="AZ67" s="10">
        <v>40.546136353347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6.885295951411998</v>
      </c>
      <c r="BG67" s="9">
        <v>4.9306011864188</v>
      </c>
      <c r="BH67" s="9">
        <v>0</v>
      </c>
      <c r="BI67" s="9">
        <v>0</v>
      </c>
      <c r="BJ67" s="10">
        <v>7.730564911382398</v>
      </c>
      <c r="BK67" s="17">
        <f t="shared" si="2"/>
        <v>182.38354889148061</v>
      </c>
      <c r="BL67" s="16"/>
      <c r="BM67" s="51"/>
    </row>
    <row r="68" spans="1:65" s="12" customFormat="1" ht="15">
      <c r="A68" s="5"/>
      <c r="B68" s="8" t="s">
        <v>68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1.791995260032</v>
      </c>
      <c r="I68" s="9">
        <v>0.1086090645161</v>
      </c>
      <c r="J68" s="9">
        <v>0</v>
      </c>
      <c r="K68" s="9">
        <v>0</v>
      </c>
      <c r="L68" s="10">
        <v>6.7063324548385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0.0187144409677</v>
      </c>
      <c r="S68" s="9">
        <v>0</v>
      </c>
      <c r="T68" s="9">
        <v>0</v>
      </c>
      <c r="U68" s="9">
        <v>0</v>
      </c>
      <c r="V68" s="10">
        <v>0.09091251225790001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15.029697316220597</v>
      </c>
      <c r="AW68" s="9">
        <v>3.5649392146125</v>
      </c>
      <c r="AX68" s="9">
        <v>0</v>
      </c>
      <c r="AY68" s="9">
        <v>0</v>
      </c>
      <c r="AZ68" s="10">
        <v>16.2398382462867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3.2483601644168996</v>
      </c>
      <c r="BG68" s="9">
        <v>0.1189970419354</v>
      </c>
      <c r="BH68" s="9">
        <v>0</v>
      </c>
      <c r="BI68" s="9">
        <v>0</v>
      </c>
      <c r="BJ68" s="10">
        <v>1.1219609901604002</v>
      </c>
      <c r="BK68" s="17">
        <f t="shared" si="2"/>
        <v>48.0403567062447</v>
      </c>
      <c r="BL68" s="16"/>
      <c r="BM68" s="51"/>
    </row>
    <row r="69" spans="1:65" s="12" customFormat="1" ht="15">
      <c r="A69" s="5"/>
      <c r="B69" s="8" t="s">
        <v>69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0.6919243309675001</v>
      </c>
      <c r="I69" s="9">
        <v>5.9280117741935</v>
      </c>
      <c r="J69" s="9">
        <v>0</v>
      </c>
      <c r="K69" s="9">
        <v>0</v>
      </c>
      <c r="L69" s="10">
        <v>1.1606733353546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0.28294359009619996</v>
      </c>
      <c r="S69" s="9">
        <v>1.0778203225806</v>
      </c>
      <c r="T69" s="9">
        <v>0</v>
      </c>
      <c r="U69" s="9">
        <v>0</v>
      </c>
      <c r="V69" s="10">
        <v>0.07009962180630001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12.082876834673304</v>
      </c>
      <c r="AW69" s="9">
        <v>16.3714957442569</v>
      </c>
      <c r="AX69" s="9">
        <v>0</v>
      </c>
      <c r="AY69" s="9">
        <v>0</v>
      </c>
      <c r="AZ69" s="10">
        <v>13.1358752809643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2.8722757619638997</v>
      </c>
      <c r="BG69" s="9">
        <v>0.1942528893225</v>
      </c>
      <c r="BH69" s="9">
        <v>0</v>
      </c>
      <c r="BI69" s="9">
        <v>0</v>
      </c>
      <c r="BJ69" s="10">
        <v>2.0542111772242007</v>
      </c>
      <c r="BK69" s="17">
        <f t="shared" si="2"/>
        <v>55.922460663403804</v>
      </c>
      <c r="BL69" s="16"/>
      <c r="BM69" s="51"/>
    </row>
    <row r="70" spans="1:65" s="12" customFormat="1" ht="15">
      <c r="A70" s="5"/>
      <c r="B70" s="8" t="s">
        <v>70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0.1420548092255</v>
      </c>
      <c r="I70" s="9">
        <v>37.6546584463225</v>
      </c>
      <c r="J70" s="9">
        <v>0</v>
      </c>
      <c r="K70" s="9">
        <v>0</v>
      </c>
      <c r="L70" s="10">
        <v>0.2923006935159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1.0789692657418</v>
      </c>
      <c r="S70" s="9">
        <v>32.2168451612902</v>
      </c>
      <c r="T70" s="9">
        <v>0</v>
      </c>
      <c r="U70" s="9">
        <v>0</v>
      </c>
      <c r="V70" s="10">
        <v>0.34766750474170005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0.1071464193548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7.4431570507069</v>
      </c>
      <c r="AW70" s="9">
        <v>23.7502436583865</v>
      </c>
      <c r="AX70" s="9">
        <v>0</v>
      </c>
      <c r="AY70" s="9">
        <v>0</v>
      </c>
      <c r="AZ70" s="10">
        <v>6.6934994049981995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1.2438572447401999</v>
      </c>
      <c r="BG70" s="9">
        <v>0.7500249354837</v>
      </c>
      <c r="BH70" s="9">
        <v>0</v>
      </c>
      <c r="BI70" s="9">
        <v>0</v>
      </c>
      <c r="BJ70" s="10">
        <v>0.5409483732895999</v>
      </c>
      <c r="BK70" s="17">
        <f t="shared" si="2"/>
        <v>112.26137296779747</v>
      </c>
      <c r="BL70" s="16"/>
      <c r="BM70" s="51"/>
    </row>
    <row r="71" spans="1:65" s="12" customFormat="1" ht="15">
      <c r="A71" s="5"/>
      <c r="B71" s="8" t="s">
        <v>71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0.4727262019676</v>
      </c>
      <c r="I71" s="9">
        <v>16.5578258322578</v>
      </c>
      <c r="J71" s="9">
        <v>0</v>
      </c>
      <c r="K71" s="9">
        <v>0</v>
      </c>
      <c r="L71" s="10">
        <v>1.8543358700966002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0.09654739974160001</v>
      </c>
      <c r="S71" s="9">
        <v>0.1277363612903</v>
      </c>
      <c r="T71" s="9">
        <v>0</v>
      </c>
      <c r="U71" s="9">
        <v>0</v>
      </c>
      <c r="V71" s="10">
        <v>0.0247117594193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2.846404601417801</v>
      </c>
      <c r="AW71" s="9">
        <v>1.9869477015158998</v>
      </c>
      <c r="AX71" s="9">
        <v>0.053131129032200006</v>
      </c>
      <c r="AY71" s="9">
        <v>0</v>
      </c>
      <c r="AZ71" s="10">
        <v>6.307555681805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0.44480734003160005</v>
      </c>
      <c r="BG71" s="9">
        <v>1.0626225806451</v>
      </c>
      <c r="BH71" s="9">
        <v>0</v>
      </c>
      <c r="BI71" s="9">
        <v>0</v>
      </c>
      <c r="BJ71" s="10">
        <v>0.42049954570920006</v>
      </c>
      <c r="BK71" s="17">
        <f t="shared" si="2"/>
        <v>32.25585200493</v>
      </c>
      <c r="BL71" s="16"/>
      <c r="BM71" s="51"/>
    </row>
    <row r="72" spans="1:65" s="12" customFormat="1" ht="15">
      <c r="A72" s="5"/>
      <c r="B72" s="8" t="s">
        <v>72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4.076584889193501</v>
      </c>
      <c r="I72" s="9">
        <v>0</v>
      </c>
      <c r="J72" s="9">
        <v>0</v>
      </c>
      <c r="K72" s="9">
        <v>0</v>
      </c>
      <c r="L72" s="10">
        <v>0.0429137120967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0.0790213409999</v>
      </c>
      <c r="S72" s="9">
        <v>0</v>
      </c>
      <c r="T72" s="9">
        <v>0</v>
      </c>
      <c r="U72" s="9">
        <v>0</v>
      </c>
      <c r="V72" s="10">
        <v>0.1520910783224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6.3248941417402005</v>
      </c>
      <c r="AW72" s="9">
        <v>0.0522802151612</v>
      </c>
      <c r="AX72" s="9">
        <v>0</v>
      </c>
      <c r="AY72" s="9">
        <v>0</v>
      </c>
      <c r="AZ72" s="10">
        <v>9.1673485225794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1.6379433965154</v>
      </c>
      <c r="BG72" s="9">
        <v>0</v>
      </c>
      <c r="BH72" s="9">
        <v>0</v>
      </c>
      <c r="BI72" s="9">
        <v>0</v>
      </c>
      <c r="BJ72" s="10">
        <v>0.6106544719352001</v>
      </c>
      <c r="BK72" s="17">
        <f t="shared" si="2"/>
        <v>22.1437317685439</v>
      </c>
      <c r="BL72" s="16"/>
      <c r="BM72" s="51"/>
    </row>
    <row r="73" spans="1:65" s="12" customFormat="1" ht="15">
      <c r="A73" s="5"/>
      <c r="B73" s="8" t="s">
        <v>73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0.030436581290200004</v>
      </c>
      <c r="I73" s="9">
        <v>68.6010131699676</v>
      </c>
      <c r="J73" s="9">
        <v>0</v>
      </c>
      <c r="K73" s="9">
        <v>0</v>
      </c>
      <c r="L73" s="10">
        <v>0.22386063174180001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0.1254964918708</v>
      </c>
      <c r="S73" s="9">
        <v>38.3117806451611</v>
      </c>
      <c r="T73" s="9">
        <v>0</v>
      </c>
      <c r="U73" s="9">
        <v>0</v>
      </c>
      <c r="V73" s="10">
        <v>0.029613023806299998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5.899472610321499</v>
      </c>
      <c r="AW73" s="9">
        <v>0.9004892777094999</v>
      </c>
      <c r="AX73" s="9">
        <v>0</v>
      </c>
      <c r="AY73" s="9">
        <v>0</v>
      </c>
      <c r="AZ73" s="10">
        <v>1.1574346150961998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1.5112563192896997</v>
      </c>
      <c r="BG73" s="9">
        <v>2.1991947096774003</v>
      </c>
      <c r="BH73" s="9">
        <v>0</v>
      </c>
      <c r="BI73" s="9">
        <v>0</v>
      </c>
      <c r="BJ73" s="10">
        <v>9.7725881264191</v>
      </c>
      <c r="BK73" s="17">
        <f t="shared" si="2"/>
        <v>128.7626362023512</v>
      </c>
      <c r="BL73" s="16"/>
      <c r="BM73" s="51"/>
    </row>
    <row r="74" spans="1:65" s="12" customFormat="1" ht="15">
      <c r="A74" s="5"/>
      <c r="B74" s="8" t="s">
        <v>54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5.430237720063799</v>
      </c>
      <c r="I74" s="9">
        <v>83.23582036054799</v>
      </c>
      <c r="J74" s="9">
        <v>0</v>
      </c>
      <c r="K74" s="9">
        <v>0</v>
      </c>
      <c r="L74" s="10">
        <v>9.7133679609993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1.1861785458061</v>
      </c>
      <c r="S74" s="9">
        <v>19.925230838709602</v>
      </c>
      <c r="T74" s="9">
        <v>0.2736982258064</v>
      </c>
      <c r="U74" s="9">
        <v>0</v>
      </c>
      <c r="V74" s="10">
        <v>3.0233302880315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0.025168158064500002</v>
      </c>
      <c r="AC74" s="9">
        <v>0.10942677419350001</v>
      </c>
      <c r="AD74" s="9">
        <v>0</v>
      </c>
      <c r="AE74" s="9">
        <v>0</v>
      </c>
      <c r="AF74" s="10">
        <v>0.2735669354838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0.043770709677399995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45.51740368296282</v>
      </c>
      <c r="AW74" s="9">
        <v>97.21709067193264</v>
      </c>
      <c r="AX74" s="9">
        <v>0</v>
      </c>
      <c r="AY74" s="9">
        <v>0</v>
      </c>
      <c r="AZ74" s="10">
        <v>79.13376107096246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2.6640786561586007</v>
      </c>
      <c r="BG74" s="9">
        <v>122.69515720657986</v>
      </c>
      <c r="BH74" s="9">
        <v>0</v>
      </c>
      <c r="BI74" s="9">
        <v>0</v>
      </c>
      <c r="BJ74" s="10">
        <v>15.535707100674996</v>
      </c>
      <c r="BK74" s="17">
        <f t="shared" si="2"/>
        <v>486.00299490665526</v>
      </c>
      <c r="BL74" s="16"/>
      <c r="BM74" s="51"/>
    </row>
    <row r="75" spans="1:65" s="12" customFormat="1" ht="15">
      <c r="A75" s="5"/>
      <c r="B75" s="8" t="s">
        <v>55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0.9431733696124001</v>
      </c>
      <c r="I75" s="9">
        <v>138.49771598054798</v>
      </c>
      <c r="J75" s="9">
        <v>0</v>
      </c>
      <c r="K75" s="9">
        <v>0</v>
      </c>
      <c r="L75" s="10">
        <v>6.017523576161099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3.0388028371608997</v>
      </c>
      <c r="S75" s="9">
        <v>12.778039977806301</v>
      </c>
      <c r="T75" s="9">
        <v>0</v>
      </c>
      <c r="U75" s="9">
        <v>0</v>
      </c>
      <c r="V75" s="10">
        <v>1.8456206413542002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10.936164516129</v>
      </c>
      <c r="AC75" s="9">
        <v>0</v>
      </c>
      <c r="AD75" s="9">
        <v>0</v>
      </c>
      <c r="AE75" s="9">
        <v>0</v>
      </c>
      <c r="AF75" s="10">
        <v>0.0437446580645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17.254525148282404</v>
      </c>
      <c r="AW75" s="9">
        <v>59.94422085925651</v>
      </c>
      <c r="AX75" s="9">
        <v>0</v>
      </c>
      <c r="AY75" s="9">
        <v>0</v>
      </c>
      <c r="AZ75" s="10">
        <v>65.55729582112262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3.9932494277056985</v>
      </c>
      <c r="BG75" s="9">
        <v>20.6098835877739</v>
      </c>
      <c r="BH75" s="9">
        <v>0</v>
      </c>
      <c r="BI75" s="9">
        <v>0</v>
      </c>
      <c r="BJ75" s="10">
        <v>36.771624611900414</v>
      </c>
      <c r="BK75" s="17">
        <f t="shared" si="2"/>
        <v>378.2315850128779</v>
      </c>
      <c r="BL75" s="16"/>
      <c r="BM75" s="51"/>
    </row>
    <row r="76" spans="1:65" s="12" customFormat="1" ht="15">
      <c r="A76" s="5"/>
      <c r="B76" s="8" t="s">
        <v>56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0.2179329040321</v>
      </c>
      <c r="I76" s="9">
        <v>11.0897503064515</v>
      </c>
      <c r="J76" s="9">
        <v>0</v>
      </c>
      <c r="K76" s="9">
        <v>0</v>
      </c>
      <c r="L76" s="10">
        <v>0.9264542108061999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0.0407011468063</v>
      </c>
      <c r="S76" s="9">
        <v>0</v>
      </c>
      <c r="T76" s="9">
        <v>0</v>
      </c>
      <c r="U76" s="9">
        <v>0</v>
      </c>
      <c r="V76" s="10">
        <v>0.621090452419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33.80340359041468</v>
      </c>
      <c r="AW76" s="9">
        <v>9.2584980278703</v>
      </c>
      <c r="AX76" s="9">
        <v>0</v>
      </c>
      <c r="AY76" s="9">
        <v>0</v>
      </c>
      <c r="AZ76" s="10">
        <v>35.27064859577019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6.038973969900301</v>
      </c>
      <c r="BG76" s="9">
        <v>1.0461899516127</v>
      </c>
      <c r="BH76" s="9">
        <v>0</v>
      </c>
      <c r="BI76" s="9">
        <v>0</v>
      </c>
      <c r="BJ76" s="10">
        <v>4.2473946248045005</v>
      </c>
      <c r="BK76" s="17">
        <f t="shared" si="2"/>
        <v>102.56103778088777</v>
      </c>
      <c r="BL76" s="16"/>
      <c r="BM76" s="51"/>
    </row>
    <row r="77" spans="1:65" s="12" customFormat="1" ht="15">
      <c r="A77" s="5"/>
      <c r="B77" s="8" t="s">
        <v>57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0.20667530806440002</v>
      </c>
      <c r="I77" s="9">
        <v>25.139180558064204</v>
      </c>
      <c r="J77" s="9">
        <v>0</v>
      </c>
      <c r="K77" s="9">
        <v>0</v>
      </c>
      <c r="L77" s="10">
        <v>0.40205474596760005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0.0110794096774</v>
      </c>
      <c r="S77" s="9">
        <v>0</v>
      </c>
      <c r="T77" s="9">
        <v>0</v>
      </c>
      <c r="U77" s="9">
        <v>0</v>
      </c>
      <c r="V77" s="10">
        <v>0.036984238387000004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12.456094362611102</v>
      </c>
      <c r="AW77" s="9">
        <v>3.4932474838707996</v>
      </c>
      <c r="AX77" s="9">
        <v>0</v>
      </c>
      <c r="AY77" s="9">
        <v>0</v>
      </c>
      <c r="AZ77" s="10">
        <v>4.0525660336764995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2.6481764463537996</v>
      </c>
      <c r="BG77" s="9">
        <v>0</v>
      </c>
      <c r="BH77" s="9">
        <v>0</v>
      </c>
      <c r="BI77" s="9">
        <v>0</v>
      </c>
      <c r="BJ77" s="10">
        <v>0.2805136364509</v>
      </c>
      <c r="BK77" s="17">
        <f t="shared" si="2"/>
        <v>48.7265722231237</v>
      </c>
      <c r="BL77" s="16"/>
      <c r="BM77" s="51"/>
    </row>
    <row r="78" spans="1:65" s="12" customFormat="1" ht="15">
      <c r="A78" s="5"/>
      <c r="B78" s="8" t="s">
        <v>58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0.39281788048370003</v>
      </c>
      <c r="I78" s="9">
        <v>0</v>
      </c>
      <c r="J78" s="9">
        <v>0</v>
      </c>
      <c r="K78" s="9">
        <v>0</v>
      </c>
      <c r="L78" s="10">
        <v>0.38145165816119997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1.1171864258063</v>
      </c>
      <c r="S78" s="9">
        <v>0</v>
      </c>
      <c r="T78" s="9">
        <v>0</v>
      </c>
      <c r="U78" s="9">
        <v>0</v>
      </c>
      <c r="V78" s="10">
        <v>0.111620414774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13.984238128673601</v>
      </c>
      <c r="AW78" s="9">
        <v>19.2831728694187</v>
      </c>
      <c r="AX78" s="9">
        <v>0</v>
      </c>
      <c r="AY78" s="9">
        <v>0</v>
      </c>
      <c r="AZ78" s="10">
        <v>10.334775954223206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2.8007441743207995</v>
      </c>
      <c r="BG78" s="9">
        <v>0.055434306451599996</v>
      </c>
      <c r="BH78" s="9">
        <v>0</v>
      </c>
      <c r="BI78" s="9">
        <v>0</v>
      </c>
      <c r="BJ78" s="10">
        <v>1.6921008209987998</v>
      </c>
      <c r="BK78" s="17">
        <f t="shared" si="2"/>
        <v>50.15354263331191</v>
      </c>
      <c r="BL78" s="16"/>
      <c r="BM78" s="51"/>
    </row>
    <row r="79" spans="1:65" s="12" customFormat="1" ht="15">
      <c r="A79" s="5"/>
      <c r="B79" s="8" t="s">
        <v>59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35.3128193278708</v>
      </c>
      <c r="I79" s="9">
        <v>11.198990322580599</v>
      </c>
      <c r="J79" s="9">
        <v>0</v>
      </c>
      <c r="K79" s="9">
        <v>0</v>
      </c>
      <c r="L79" s="10">
        <v>0.09295161967730001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</v>
      </c>
      <c r="S79" s="9">
        <v>0</v>
      </c>
      <c r="T79" s="9">
        <v>0</v>
      </c>
      <c r="U79" s="9">
        <v>0</v>
      </c>
      <c r="V79" s="10">
        <v>0.017358435000000002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0.4500379659996</v>
      </c>
      <c r="AW79" s="9">
        <v>0</v>
      </c>
      <c r="AX79" s="9">
        <v>0</v>
      </c>
      <c r="AY79" s="9">
        <v>0</v>
      </c>
      <c r="AZ79" s="10">
        <v>0.29287255870929996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0.018969646516000003</v>
      </c>
      <c r="BG79" s="9">
        <v>0</v>
      </c>
      <c r="BH79" s="9">
        <v>0</v>
      </c>
      <c r="BI79" s="9">
        <v>0</v>
      </c>
      <c r="BJ79" s="10">
        <v>0.0190031812902</v>
      </c>
      <c r="BK79" s="17">
        <f t="shared" si="2"/>
        <v>47.403003057643794</v>
      </c>
      <c r="BL79" s="16"/>
      <c r="BM79" s="51"/>
    </row>
    <row r="80" spans="1:65" s="12" customFormat="1" ht="15">
      <c r="A80" s="5"/>
      <c r="B80" s="8" t="s">
        <v>60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0.3068681803222</v>
      </c>
      <c r="I80" s="9">
        <v>10.0468491973869</v>
      </c>
      <c r="J80" s="9">
        <v>0</v>
      </c>
      <c r="K80" s="9">
        <v>0</v>
      </c>
      <c r="L80" s="10">
        <v>12.0903187829349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0.4413963543865999</v>
      </c>
      <c r="S80" s="9">
        <v>0</v>
      </c>
      <c r="T80" s="9">
        <v>0</v>
      </c>
      <c r="U80" s="9">
        <v>0</v>
      </c>
      <c r="V80" s="10">
        <v>2.8722657121931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0.1093481612903</v>
      </c>
      <c r="AC80" s="9">
        <v>1.0934816129032001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75.20976995963095</v>
      </c>
      <c r="AW80" s="9">
        <v>60.71743743167541</v>
      </c>
      <c r="AX80" s="9">
        <v>0</v>
      </c>
      <c r="AY80" s="9">
        <v>0</v>
      </c>
      <c r="AZ80" s="10">
        <v>53.97676874831493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9.082984958895494</v>
      </c>
      <c r="BG80" s="9">
        <v>8.2875426988382</v>
      </c>
      <c r="BH80" s="9">
        <v>0</v>
      </c>
      <c r="BI80" s="9">
        <v>0</v>
      </c>
      <c r="BJ80" s="10">
        <v>12.674910314382796</v>
      </c>
      <c r="BK80" s="17">
        <f t="shared" si="2"/>
        <v>246.90994211315498</v>
      </c>
      <c r="BL80" s="16"/>
      <c r="BM80" s="51"/>
    </row>
    <row r="81" spans="1:65" s="12" customFormat="1" ht="15">
      <c r="A81" s="5"/>
      <c r="B81" s="8" t="s">
        <v>74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0.9836902464512</v>
      </c>
      <c r="I81" s="9">
        <v>30.9907845161289</v>
      </c>
      <c r="J81" s="9">
        <v>0</v>
      </c>
      <c r="K81" s="9">
        <v>0</v>
      </c>
      <c r="L81" s="10">
        <v>0.9425796821288001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0.4327614864512</v>
      </c>
      <c r="S81" s="9">
        <v>21.640116774193398</v>
      </c>
      <c r="T81" s="9">
        <v>0</v>
      </c>
      <c r="U81" s="9">
        <v>0</v>
      </c>
      <c r="V81" s="10">
        <v>0.2215150565482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6.139524827545999</v>
      </c>
      <c r="AW81" s="9">
        <v>11.831891558322202</v>
      </c>
      <c r="AX81" s="9">
        <v>0</v>
      </c>
      <c r="AY81" s="9">
        <v>0</v>
      </c>
      <c r="AZ81" s="10">
        <v>10.088402650997297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1.0168596344829002</v>
      </c>
      <c r="BG81" s="9">
        <v>1.4013161922903</v>
      </c>
      <c r="BH81" s="9">
        <v>0</v>
      </c>
      <c r="BI81" s="9">
        <v>0</v>
      </c>
      <c r="BJ81" s="10">
        <v>9.930956866063099</v>
      </c>
      <c r="BK81" s="17">
        <f t="shared" si="2"/>
        <v>95.62039949160348</v>
      </c>
      <c r="BL81" s="16"/>
      <c r="BM81" s="51"/>
    </row>
    <row r="82" spans="1:65" s="12" customFormat="1" ht="15">
      <c r="A82" s="5"/>
      <c r="B82" s="8" t="s">
        <v>106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0.3904337999998</v>
      </c>
      <c r="I82" s="9">
        <v>10.7579205645161</v>
      </c>
      <c r="J82" s="9">
        <v>0</v>
      </c>
      <c r="K82" s="9">
        <v>0</v>
      </c>
      <c r="L82" s="10">
        <v>0.2542017912902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0.0482794483869</v>
      </c>
      <c r="S82" s="9">
        <v>2.8862713709677</v>
      </c>
      <c r="T82" s="9">
        <v>0</v>
      </c>
      <c r="U82" s="9">
        <v>0</v>
      </c>
      <c r="V82" s="10">
        <v>0.6344390074191001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0.0104899290322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10.8020103867401</v>
      </c>
      <c r="AW82" s="9">
        <v>14.963245452386797</v>
      </c>
      <c r="AX82" s="9">
        <v>0</v>
      </c>
      <c r="AY82" s="9">
        <v>0</v>
      </c>
      <c r="AZ82" s="10">
        <v>5.429536004676102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0.6403476264184998</v>
      </c>
      <c r="BG82" s="9">
        <v>0</v>
      </c>
      <c r="BH82" s="9">
        <v>0</v>
      </c>
      <c r="BI82" s="9">
        <v>0</v>
      </c>
      <c r="BJ82" s="10">
        <v>2.2655302911931</v>
      </c>
      <c r="BK82" s="17">
        <f t="shared" si="2"/>
        <v>49.0827056730266</v>
      </c>
      <c r="BL82" s="16"/>
      <c r="BM82" s="51"/>
    </row>
    <row r="83" spans="1:65" s="12" customFormat="1" ht="15">
      <c r="A83" s="5"/>
      <c r="B83" s="8" t="s">
        <v>107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0.1443716077418</v>
      </c>
      <c r="I83" s="9">
        <v>28.7447934617096</v>
      </c>
      <c r="J83" s="9">
        <v>0</v>
      </c>
      <c r="K83" s="9">
        <v>0</v>
      </c>
      <c r="L83" s="10">
        <v>0.22678126032239998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0.0996968259997</v>
      </c>
      <c r="S83" s="9">
        <v>15.9022935152256</v>
      </c>
      <c r="T83" s="9">
        <v>0</v>
      </c>
      <c r="U83" s="9">
        <v>0</v>
      </c>
      <c r="V83" s="10">
        <v>0.267647847419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4.5618103549339</v>
      </c>
      <c r="AW83" s="9">
        <v>9.4929734265803</v>
      </c>
      <c r="AX83" s="9">
        <v>0</v>
      </c>
      <c r="AY83" s="9">
        <v>0</v>
      </c>
      <c r="AZ83" s="10">
        <v>3.5356888768379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0.36380160967659997</v>
      </c>
      <c r="BG83" s="9">
        <v>0.7908730645161</v>
      </c>
      <c r="BH83" s="9">
        <v>0</v>
      </c>
      <c r="BI83" s="9">
        <v>0</v>
      </c>
      <c r="BJ83" s="10">
        <v>1.9183794761607997</v>
      </c>
      <c r="BK83" s="17">
        <f t="shared" si="2"/>
        <v>66.0491113271237</v>
      </c>
      <c r="BL83" s="16"/>
      <c r="BM83" s="51"/>
    </row>
    <row r="84" spans="1:65" s="12" customFormat="1" ht="15">
      <c r="A84" s="5"/>
      <c r="B84" s="8" t="s">
        <v>108</v>
      </c>
      <c r="C84" s="11">
        <v>0</v>
      </c>
      <c r="D84" s="9">
        <v>5.2655370967741</v>
      </c>
      <c r="E84" s="9">
        <v>0</v>
      </c>
      <c r="F84" s="9">
        <v>0</v>
      </c>
      <c r="G84" s="10">
        <v>0</v>
      </c>
      <c r="H84" s="11">
        <v>0.6360768812903</v>
      </c>
      <c r="I84" s="9">
        <v>4.7389833870967</v>
      </c>
      <c r="J84" s="9">
        <v>0</v>
      </c>
      <c r="K84" s="9">
        <v>0</v>
      </c>
      <c r="L84" s="10">
        <v>1.0776200909676001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0.020377628483700002</v>
      </c>
      <c r="S84" s="9">
        <v>0</v>
      </c>
      <c r="T84" s="9">
        <v>0</v>
      </c>
      <c r="U84" s="9">
        <v>0</v>
      </c>
      <c r="V84" s="10">
        <v>0.0011960066451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0.0052575564516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1.1592859398383002</v>
      </c>
      <c r="AW84" s="9">
        <v>0.420604516129</v>
      </c>
      <c r="AX84" s="9">
        <v>0</v>
      </c>
      <c r="AY84" s="9">
        <v>0</v>
      </c>
      <c r="AZ84" s="10">
        <v>3.3978261129347995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0.350142744548</v>
      </c>
      <c r="BG84" s="9">
        <v>4.4689229838707</v>
      </c>
      <c r="BH84" s="9">
        <v>0</v>
      </c>
      <c r="BI84" s="9">
        <v>0</v>
      </c>
      <c r="BJ84" s="10">
        <v>0.3471979116125</v>
      </c>
      <c r="BK84" s="17">
        <f t="shared" si="2"/>
        <v>21.8890288566424</v>
      </c>
      <c r="BL84" s="16"/>
      <c r="BM84" s="51"/>
    </row>
    <row r="85" spans="1:65" s="12" customFormat="1" ht="15">
      <c r="A85" s="5"/>
      <c r="B85" s="8" t="s">
        <v>109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1.4585366217740001</v>
      </c>
      <c r="I85" s="9">
        <v>18.111477298387</v>
      </c>
      <c r="J85" s="9">
        <v>0</v>
      </c>
      <c r="K85" s="9">
        <v>0</v>
      </c>
      <c r="L85" s="10">
        <v>1.0051819200321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0.42356504441889997</v>
      </c>
      <c r="S85" s="9">
        <v>21.054848073387003</v>
      </c>
      <c r="T85" s="9">
        <v>0</v>
      </c>
      <c r="U85" s="9">
        <v>0</v>
      </c>
      <c r="V85" s="10">
        <v>5.2496621590318995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0.0052415387096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14.182657424415906</v>
      </c>
      <c r="AW85" s="9">
        <v>14.242089625547601</v>
      </c>
      <c r="AX85" s="9">
        <v>0</v>
      </c>
      <c r="AY85" s="9">
        <v>0</v>
      </c>
      <c r="AZ85" s="10">
        <v>9.652343746610102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0.4501350951922</v>
      </c>
      <c r="BG85" s="9">
        <v>3.6849075845157997</v>
      </c>
      <c r="BH85" s="9">
        <v>0</v>
      </c>
      <c r="BI85" s="9">
        <v>0</v>
      </c>
      <c r="BJ85" s="10">
        <v>2.01013481416</v>
      </c>
      <c r="BK85" s="17">
        <f t="shared" si="2"/>
        <v>91.5307809461821</v>
      </c>
      <c r="BL85" s="16"/>
      <c r="BM85" s="51"/>
    </row>
    <row r="86" spans="1:65" s="12" customFormat="1" ht="15">
      <c r="A86" s="5"/>
      <c r="B86" s="8" t="s">
        <v>110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1.2199890336769998</v>
      </c>
      <c r="I86" s="9">
        <v>123.8445162840643</v>
      </c>
      <c r="J86" s="9">
        <v>0</v>
      </c>
      <c r="K86" s="9">
        <v>0</v>
      </c>
      <c r="L86" s="10">
        <v>10.8842169662901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0.18321523387059999</v>
      </c>
      <c r="S86" s="9">
        <v>52.3472096774193</v>
      </c>
      <c r="T86" s="9">
        <v>0</v>
      </c>
      <c r="U86" s="9">
        <v>0</v>
      </c>
      <c r="V86" s="10">
        <v>1.2027111636771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5.827404111385599</v>
      </c>
      <c r="AW86" s="9">
        <v>14.5945665250641</v>
      </c>
      <c r="AX86" s="9">
        <v>0</v>
      </c>
      <c r="AY86" s="9">
        <v>0</v>
      </c>
      <c r="AZ86" s="10">
        <v>3.2689669109021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0.8876514394182</v>
      </c>
      <c r="BG86" s="9">
        <v>0.4708926290322</v>
      </c>
      <c r="BH86" s="9">
        <v>0</v>
      </c>
      <c r="BI86" s="9">
        <v>0</v>
      </c>
      <c r="BJ86" s="10">
        <v>0.1264136042255</v>
      </c>
      <c r="BK86" s="17">
        <f t="shared" si="2"/>
        <v>214.85775357902605</v>
      </c>
      <c r="BL86" s="16"/>
      <c r="BM86" s="51"/>
    </row>
    <row r="87" spans="1:65" s="12" customFormat="1" ht="15">
      <c r="A87" s="5"/>
      <c r="B87" s="8" t="s">
        <v>111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11.481117536773402</v>
      </c>
      <c r="I87" s="9">
        <v>60.5011436830639</v>
      </c>
      <c r="J87" s="9">
        <v>0</v>
      </c>
      <c r="K87" s="9">
        <v>0</v>
      </c>
      <c r="L87" s="10">
        <v>5.811443341870301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4.297376148482599</v>
      </c>
      <c r="S87" s="9">
        <v>6.980094806548098</v>
      </c>
      <c r="T87" s="9">
        <v>5.2869951612902994</v>
      </c>
      <c r="U87" s="9">
        <v>0</v>
      </c>
      <c r="V87" s="10">
        <v>5.3558183147405005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0.09178101483859999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144.95090467764425</v>
      </c>
      <c r="AW87" s="9">
        <v>56.25228869147802</v>
      </c>
      <c r="AX87" s="9">
        <v>0</v>
      </c>
      <c r="AY87" s="9">
        <v>0</v>
      </c>
      <c r="AZ87" s="10">
        <v>96.76867167804612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30.959633293903913</v>
      </c>
      <c r="BG87" s="9">
        <v>8.232450712482098</v>
      </c>
      <c r="BH87" s="9">
        <v>1.5545182286772998</v>
      </c>
      <c r="BI87" s="9">
        <v>0</v>
      </c>
      <c r="BJ87" s="10">
        <v>27.8142818039539</v>
      </c>
      <c r="BK87" s="17">
        <f t="shared" si="2"/>
        <v>466.3385190937933</v>
      </c>
      <c r="BL87" s="16"/>
      <c r="BM87" s="51"/>
    </row>
    <row r="88" spans="1:65" s="12" customFormat="1" ht="15">
      <c r="A88" s="5"/>
      <c r="B88" s="8" t="s">
        <v>112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3.0839369235157</v>
      </c>
      <c r="I88" s="9">
        <v>36.9199403225805</v>
      </c>
      <c r="J88" s="9">
        <v>0</v>
      </c>
      <c r="K88" s="9">
        <v>0</v>
      </c>
      <c r="L88" s="10">
        <v>9.9199948085803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0.129350712903</v>
      </c>
      <c r="S88" s="9">
        <v>26.1843548387096</v>
      </c>
      <c r="T88" s="9">
        <v>0</v>
      </c>
      <c r="U88" s="9">
        <v>0</v>
      </c>
      <c r="V88" s="10">
        <v>0.0327048886128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0.0104567225806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19.602863474835203</v>
      </c>
      <c r="AW88" s="9">
        <v>16.6514619444184</v>
      </c>
      <c r="AX88" s="9">
        <v>0</v>
      </c>
      <c r="AY88" s="9">
        <v>0</v>
      </c>
      <c r="AZ88" s="10">
        <v>8.2242759084173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0.6176441228059001</v>
      </c>
      <c r="BG88" s="9">
        <v>13.123186838709499</v>
      </c>
      <c r="BH88" s="9">
        <v>1.0456722580645001</v>
      </c>
      <c r="BI88" s="9">
        <v>0</v>
      </c>
      <c r="BJ88" s="10">
        <v>1.1750630361927998</v>
      </c>
      <c r="BK88" s="17">
        <f t="shared" si="2"/>
        <v>136.7209068009261</v>
      </c>
      <c r="BL88" s="16"/>
      <c r="BM88" s="51"/>
    </row>
    <row r="89" spans="1:65" s="12" customFormat="1" ht="15">
      <c r="A89" s="5"/>
      <c r="B89" s="8" t="s">
        <v>113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1.2060950126770997</v>
      </c>
      <c r="I89" s="9">
        <v>211.92252096774172</v>
      </c>
      <c r="J89" s="9">
        <v>0</v>
      </c>
      <c r="K89" s="9">
        <v>0</v>
      </c>
      <c r="L89" s="10">
        <v>0.6625710973546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0.29434216154809995</v>
      </c>
      <c r="S89" s="9">
        <v>79.5743731320967</v>
      </c>
      <c r="T89" s="9">
        <v>0.1046530967741</v>
      </c>
      <c r="U89" s="9">
        <v>0</v>
      </c>
      <c r="V89" s="10">
        <v>2.2119952790318997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8.6680521895447</v>
      </c>
      <c r="AW89" s="9">
        <v>13.409885650322</v>
      </c>
      <c r="AX89" s="9">
        <v>0</v>
      </c>
      <c r="AY89" s="9">
        <v>0</v>
      </c>
      <c r="AZ89" s="10">
        <v>7.332747483707798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0.8468650642886999</v>
      </c>
      <c r="BG89" s="9">
        <v>2.2662422999997003</v>
      </c>
      <c r="BH89" s="9">
        <v>0</v>
      </c>
      <c r="BI89" s="9">
        <v>0</v>
      </c>
      <c r="BJ89" s="10">
        <v>0.6703872009022</v>
      </c>
      <c r="BK89" s="17">
        <f t="shared" si="2"/>
        <v>329.1707306359893</v>
      </c>
      <c r="BL89" s="16"/>
      <c r="BM89" s="51"/>
    </row>
    <row r="90" spans="1:65" s="12" customFormat="1" ht="15">
      <c r="A90" s="5"/>
      <c r="B90" s="8" t="s">
        <v>115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0.7361419132256</v>
      </c>
      <c r="I90" s="9">
        <v>171.6447125806449</v>
      </c>
      <c r="J90" s="9">
        <v>0</v>
      </c>
      <c r="K90" s="9">
        <v>0</v>
      </c>
      <c r="L90" s="10">
        <v>16.5710511503222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0.1263075529998</v>
      </c>
      <c r="S90" s="9">
        <v>10.434329032257999</v>
      </c>
      <c r="T90" s="9">
        <v>0</v>
      </c>
      <c r="U90" s="9">
        <v>0</v>
      </c>
      <c r="V90" s="10">
        <v>4.4528499145159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7.1131031903211</v>
      </c>
      <c r="AW90" s="9">
        <v>44.4594133256445</v>
      </c>
      <c r="AX90" s="9">
        <v>0</v>
      </c>
      <c r="AY90" s="9">
        <v>0</v>
      </c>
      <c r="AZ90" s="10">
        <v>13.787105416740598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0.5718751944182002</v>
      </c>
      <c r="BG90" s="9">
        <v>1.5648096774193</v>
      </c>
      <c r="BH90" s="9">
        <v>0</v>
      </c>
      <c r="BI90" s="9">
        <v>0</v>
      </c>
      <c r="BJ90" s="10">
        <v>3.2489021635479</v>
      </c>
      <c r="BK90" s="17">
        <f t="shared" si="2"/>
        <v>274.71060111205804</v>
      </c>
      <c r="BL90" s="16"/>
      <c r="BM90" s="51"/>
    </row>
    <row r="91" spans="1:65" s="12" customFormat="1" ht="15">
      <c r="A91" s="5"/>
      <c r="B91" s="8" t="s">
        <v>116</v>
      </c>
      <c r="C91" s="11">
        <v>0</v>
      </c>
      <c r="D91" s="9">
        <v>10.4434258064516</v>
      </c>
      <c r="E91" s="9">
        <v>0</v>
      </c>
      <c r="F91" s="9">
        <v>0</v>
      </c>
      <c r="G91" s="10">
        <v>0</v>
      </c>
      <c r="H91" s="11">
        <v>0.30494803354829997</v>
      </c>
      <c r="I91" s="9">
        <v>101.1027525388384</v>
      </c>
      <c r="J91" s="9">
        <v>0</v>
      </c>
      <c r="K91" s="9">
        <v>0</v>
      </c>
      <c r="L91" s="10">
        <v>0.1951686662256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0.1722605710319</v>
      </c>
      <c r="S91" s="9">
        <v>0</v>
      </c>
      <c r="T91" s="9">
        <v>0</v>
      </c>
      <c r="U91" s="9">
        <v>0</v>
      </c>
      <c r="V91" s="10">
        <v>2.408176093516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9.1905858165788</v>
      </c>
      <c r="AW91" s="9">
        <v>77.7377792578381</v>
      </c>
      <c r="AX91" s="9">
        <v>0</v>
      </c>
      <c r="AY91" s="9">
        <v>0</v>
      </c>
      <c r="AZ91" s="10">
        <v>8.706841481321401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1.8110640982572002</v>
      </c>
      <c r="BG91" s="9">
        <v>0.041329651354800004</v>
      </c>
      <c r="BH91" s="9">
        <v>0</v>
      </c>
      <c r="BI91" s="9">
        <v>0</v>
      </c>
      <c r="BJ91" s="10">
        <v>1.0966883770316</v>
      </c>
      <c r="BK91" s="17">
        <f t="shared" si="2"/>
        <v>213.21102039199369</v>
      </c>
      <c r="BL91" s="16"/>
      <c r="BM91" s="51"/>
    </row>
    <row r="92" spans="1:65" s="12" customFormat="1" ht="15">
      <c r="A92" s="5"/>
      <c r="B92" s="8" t="s">
        <v>75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4.7602991577094</v>
      </c>
      <c r="I92" s="9">
        <v>87.7201507718384</v>
      </c>
      <c r="J92" s="9">
        <v>0</v>
      </c>
      <c r="K92" s="9">
        <v>0</v>
      </c>
      <c r="L92" s="10">
        <v>2.1250702447416003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4.1677553239997</v>
      </c>
      <c r="S92" s="9">
        <v>42.4522193548387</v>
      </c>
      <c r="T92" s="9">
        <v>0</v>
      </c>
      <c r="U92" s="9">
        <v>0</v>
      </c>
      <c r="V92" s="10">
        <v>1.6799893797737997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0.5829622096774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8.3680868135459</v>
      </c>
      <c r="AW92" s="9">
        <v>6.6775671290318</v>
      </c>
      <c r="AX92" s="9">
        <v>0</v>
      </c>
      <c r="AY92" s="9">
        <v>0</v>
      </c>
      <c r="AZ92" s="10">
        <v>10.632179427740798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12.5358993677408</v>
      </c>
      <c r="BG92" s="9">
        <v>4.7113945854834</v>
      </c>
      <c r="BH92" s="9">
        <v>0</v>
      </c>
      <c r="BI92" s="9">
        <v>0</v>
      </c>
      <c r="BJ92" s="10">
        <v>1.9633311739989001</v>
      </c>
      <c r="BK92" s="17">
        <f t="shared" si="2"/>
        <v>188.37690494012054</v>
      </c>
      <c r="BL92" s="16"/>
      <c r="BM92" s="51"/>
    </row>
    <row r="93" spans="1:65" s="12" customFormat="1" ht="15">
      <c r="A93" s="5"/>
      <c r="B93" s="8" t="s">
        <v>114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2.4969889149348004</v>
      </c>
      <c r="I93" s="9">
        <v>22.7854380043546</v>
      </c>
      <c r="J93" s="9">
        <v>0</v>
      </c>
      <c r="K93" s="9">
        <v>0</v>
      </c>
      <c r="L93" s="10">
        <v>5.2860142868704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3.9540728077409004</v>
      </c>
      <c r="S93" s="9">
        <v>5.9620325589675</v>
      </c>
      <c r="T93" s="9">
        <v>0</v>
      </c>
      <c r="U93" s="9">
        <v>0</v>
      </c>
      <c r="V93" s="10">
        <v>3.2445749113541993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0.0276791992257</v>
      </c>
      <c r="AC93" s="9">
        <v>3.9786712126449997</v>
      </c>
      <c r="AD93" s="9">
        <v>0</v>
      </c>
      <c r="AE93" s="9">
        <v>0</v>
      </c>
      <c r="AF93" s="10">
        <v>0.6658876581934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111.29998650011959</v>
      </c>
      <c r="AW93" s="9">
        <v>50.46574564215871</v>
      </c>
      <c r="AX93" s="9">
        <v>0</v>
      </c>
      <c r="AY93" s="9">
        <v>0</v>
      </c>
      <c r="AZ93" s="10">
        <v>56.981558203533766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25.96047878138882</v>
      </c>
      <c r="BG93" s="9">
        <v>21.3609922822892</v>
      </c>
      <c r="BH93" s="9">
        <v>1.4678363225806</v>
      </c>
      <c r="BI93" s="9">
        <v>0</v>
      </c>
      <c r="BJ93" s="10">
        <v>19.428622380504297</v>
      </c>
      <c r="BK93" s="17">
        <f t="shared" si="2"/>
        <v>335.36657966686147</v>
      </c>
      <c r="BL93" s="16"/>
      <c r="BM93" s="51"/>
    </row>
    <row r="94" spans="1:65" s="12" customFormat="1" ht="15">
      <c r="A94" s="5"/>
      <c r="B94" s="8" t="s">
        <v>117</v>
      </c>
      <c r="C94" s="11">
        <v>0</v>
      </c>
      <c r="D94" s="9">
        <v>3.1257261290322</v>
      </c>
      <c r="E94" s="9">
        <v>0</v>
      </c>
      <c r="F94" s="9">
        <v>0</v>
      </c>
      <c r="G94" s="10">
        <v>0</v>
      </c>
      <c r="H94" s="11">
        <v>0.6888752391932</v>
      </c>
      <c r="I94" s="9">
        <v>63.504335854838594</v>
      </c>
      <c r="J94" s="9">
        <v>0</v>
      </c>
      <c r="K94" s="9">
        <v>0</v>
      </c>
      <c r="L94" s="10">
        <v>0.3394618668706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0.34163144783839994</v>
      </c>
      <c r="S94" s="9">
        <v>36.5543251703224</v>
      </c>
      <c r="T94" s="9">
        <v>0.1041908709677</v>
      </c>
      <c r="U94" s="9">
        <v>0</v>
      </c>
      <c r="V94" s="10">
        <v>0.4098209816449999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10.152351376898201</v>
      </c>
      <c r="AW94" s="9">
        <v>13.6937367256118</v>
      </c>
      <c r="AX94" s="9">
        <v>0</v>
      </c>
      <c r="AY94" s="9">
        <v>0</v>
      </c>
      <c r="AZ94" s="10">
        <v>13.309465314094004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3.8322363734803973</v>
      </c>
      <c r="BG94" s="9">
        <v>1.787218881548</v>
      </c>
      <c r="BH94" s="9">
        <v>0</v>
      </c>
      <c r="BI94" s="9">
        <v>0</v>
      </c>
      <c r="BJ94" s="10">
        <v>0.9966557918047</v>
      </c>
      <c r="BK94" s="17">
        <f t="shared" si="2"/>
        <v>148.84003202414516</v>
      </c>
      <c r="BL94" s="16"/>
      <c r="BM94" s="51"/>
    </row>
    <row r="95" spans="1:65" s="12" customFormat="1" ht="15">
      <c r="A95" s="5"/>
      <c r="B95" s="8" t="s">
        <v>118</v>
      </c>
      <c r="C95" s="11">
        <v>0</v>
      </c>
      <c r="D95" s="9">
        <v>5.7395072580645</v>
      </c>
      <c r="E95" s="9">
        <v>0</v>
      </c>
      <c r="F95" s="9">
        <v>0</v>
      </c>
      <c r="G95" s="10">
        <v>0</v>
      </c>
      <c r="H95" s="11">
        <v>5.307925273870599</v>
      </c>
      <c r="I95" s="9">
        <v>96.05110053080611</v>
      </c>
      <c r="J95" s="9">
        <v>0</v>
      </c>
      <c r="K95" s="9">
        <v>0</v>
      </c>
      <c r="L95" s="10">
        <v>9.339503047548199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0.015249484677</v>
      </c>
      <c r="S95" s="9">
        <v>11.2703051612901</v>
      </c>
      <c r="T95" s="9">
        <v>0</v>
      </c>
      <c r="U95" s="9">
        <v>0</v>
      </c>
      <c r="V95" s="10">
        <v>0.1903890310642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8.992893265061502</v>
      </c>
      <c r="AW95" s="9">
        <v>20.643844514225</v>
      </c>
      <c r="AX95" s="9">
        <v>0</v>
      </c>
      <c r="AY95" s="9">
        <v>0</v>
      </c>
      <c r="AZ95" s="10">
        <v>6.6230006182232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2.2338325133844</v>
      </c>
      <c r="BG95" s="9">
        <v>0.0520517419354</v>
      </c>
      <c r="BH95" s="9">
        <v>0</v>
      </c>
      <c r="BI95" s="9">
        <v>0</v>
      </c>
      <c r="BJ95" s="10">
        <v>0.7692011259342999</v>
      </c>
      <c r="BK95" s="17">
        <f t="shared" si="2"/>
        <v>167.2288035660845</v>
      </c>
      <c r="BL95" s="16"/>
      <c r="BM95" s="51"/>
    </row>
    <row r="96" spans="1:65" s="12" customFormat="1" ht="15">
      <c r="A96" s="5"/>
      <c r="B96" s="8" t="s">
        <v>119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0.23780189609659996</v>
      </c>
      <c r="I96" s="9">
        <v>8.803786316129</v>
      </c>
      <c r="J96" s="9">
        <v>0</v>
      </c>
      <c r="K96" s="9">
        <v>0</v>
      </c>
      <c r="L96" s="10">
        <v>0.2972900205483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0.12159756612849999</v>
      </c>
      <c r="S96" s="9">
        <v>0</v>
      </c>
      <c r="T96" s="9">
        <v>0</v>
      </c>
      <c r="U96" s="9">
        <v>0</v>
      </c>
      <c r="V96" s="10">
        <v>2.0159109957094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10.67795287983471</v>
      </c>
      <c r="AW96" s="9">
        <v>6.789062389805999</v>
      </c>
      <c r="AX96" s="9">
        <v>0</v>
      </c>
      <c r="AY96" s="9">
        <v>0</v>
      </c>
      <c r="AZ96" s="10">
        <v>15.426117664094107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2.678744138252698</v>
      </c>
      <c r="BG96" s="9">
        <v>0.0417797677418</v>
      </c>
      <c r="BH96" s="9">
        <v>0</v>
      </c>
      <c r="BI96" s="9">
        <v>0</v>
      </c>
      <c r="BJ96" s="10">
        <v>0.7045446883856</v>
      </c>
      <c r="BK96" s="17">
        <f aca="true" t="shared" si="3" ref="BK96:BK163">SUM(C96:BJ96)</f>
        <v>47.79458832272672</v>
      </c>
      <c r="BL96" s="16"/>
      <c r="BM96" s="51"/>
    </row>
    <row r="97" spans="1:65" s="12" customFormat="1" ht="15">
      <c r="A97" s="5"/>
      <c r="B97" s="8" t="s">
        <v>120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3.0191522922577</v>
      </c>
      <c r="I97" s="9">
        <v>170.9826693074835</v>
      </c>
      <c r="J97" s="9">
        <v>0</v>
      </c>
      <c r="K97" s="9">
        <v>0</v>
      </c>
      <c r="L97" s="10">
        <v>0.2690526409675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0.830079000032</v>
      </c>
      <c r="S97" s="9">
        <v>3.7646722210643997</v>
      </c>
      <c r="T97" s="9">
        <v>0</v>
      </c>
      <c r="U97" s="9">
        <v>0</v>
      </c>
      <c r="V97" s="10">
        <v>5.494450925096601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0.0031248067740999998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39.02390222632079</v>
      </c>
      <c r="AW97" s="9">
        <v>46.17932439745099</v>
      </c>
      <c r="AX97" s="9">
        <v>0</v>
      </c>
      <c r="AY97" s="9">
        <v>0</v>
      </c>
      <c r="AZ97" s="10">
        <v>8.2702202416117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1.9174272430626003</v>
      </c>
      <c r="BG97" s="9">
        <v>13.746941653419</v>
      </c>
      <c r="BH97" s="9">
        <v>0</v>
      </c>
      <c r="BI97" s="9">
        <v>0</v>
      </c>
      <c r="BJ97" s="10">
        <v>0.9114100155154999</v>
      </c>
      <c r="BK97" s="17">
        <f t="shared" si="3"/>
        <v>294.4124269710564</v>
      </c>
      <c r="BL97" s="16"/>
      <c r="BM97" s="51"/>
    </row>
    <row r="98" spans="1:65" s="12" customFormat="1" ht="15">
      <c r="A98" s="5"/>
      <c r="B98" s="8" t="s">
        <v>121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0.1954908254836</v>
      </c>
      <c r="I98" s="9">
        <v>0</v>
      </c>
      <c r="J98" s="9">
        <v>0</v>
      </c>
      <c r="K98" s="9">
        <v>0</v>
      </c>
      <c r="L98" s="10">
        <v>0.444257919903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0.052544225580200006</v>
      </c>
      <c r="S98" s="9">
        <v>0</v>
      </c>
      <c r="T98" s="9">
        <v>0</v>
      </c>
      <c r="U98" s="9">
        <v>0</v>
      </c>
      <c r="V98" s="10">
        <v>0.05388905645130001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21.618802863024218</v>
      </c>
      <c r="AW98" s="9">
        <v>7.0369209536444</v>
      </c>
      <c r="AX98" s="9">
        <v>0</v>
      </c>
      <c r="AY98" s="9">
        <v>0</v>
      </c>
      <c r="AZ98" s="10">
        <v>18.012654254027908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3.7856552054120973</v>
      </c>
      <c r="BG98" s="9">
        <v>1.4292185412578</v>
      </c>
      <c r="BH98" s="9">
        <v>0.24997534932249998</v>
      </c>
      <c r="BI98" s="9">
        <v>0</v>
      </c>
      <c r="BJ98" s="10">
        <v>6.492508804933398</v>
      </c>
      <c r="BK98" s="17">
        <f t="shared" si="3"/>
        <v>59.37191799904043</v>
      </c>
      <c r="BL98" s="16"/>
      <c r="BM98" s="51"/>
    </row>
    <row r="99" spans="1:65" s="12" customFormat="1" ht="15">
      <c r="A99" s="5"/>
      <c r="B99" s="8" t="s">
        <v>122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3.2213493762579004</v>
      </c>
      <c r="I99" s="9">
        <v>68.4239624659032</v>
      </c>
      <c r="J99" s="9">
        <v>0</v>
      </c>
      <c r="K99" s="9">
        <v>0</v>
      </c>
      <c r="L99" s="10">
        <v>9.3616395432901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0.08577793564490001</v>
      </c>
      <c r="S99" s="9">
        <v>5.1962193548387</v>
      </c>
      <c r="T99" s="9">
        <v>0</v>
      </c>
      <c r="U99" s="9">
        <v>0</v>
      </c>
      <c r="V99" s="10">
        <v>0.5499720779675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17.37521277609489</v>
      </c>
      <c r="AW99" s="9">
        <v>47.990793477515396</v>
      </c>
      <c r="AX99" s="9">
        <v>0</v>
      </c>
      <c r="AY99" s="9">
        <v>0</v>
      </c>
      <c r="AZ99" s="10">
        <v>53.139500932740596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0.38742205406329994</v>
      </c>
      <c r="BG99" s="9">
        <v>1.2048676774192</v>
      </c>
      <c r="BH99" s="9">
        <v>0</v>
      </c>
      <c r="BI99" s="9">
        <v>0</v>
      </c>
      <c r="BJ99" s="10">
        <v>3.4943156998379</v>
      </c>
      <c r="BK99" s="17">
        <f t="shared" si="3"/>
        <v>210.4310333715736</v>
      </c>
      <c r="BL99" s="16"/>
      <c r="BM99" s="51"/>
    </row>
    <row r="100" spans="1:65" s="12" customFormat="1" ht="15">
      <c r="A100" s="5"/>
      <c r="B100" s="8" t="s">
        <v>123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2.2130892621933</v>
      </c>
      <c r="I100" s="9">
        <v>374.16595672258035</v>
      </c>
      <c r="J100" s="9">
        <v>1.0405638709676999</v>
      </c>
      <c r="K100" s="9">
        <v>0</v>
      </c>
      <c r="L100" s="10">
        <v>8.270741131483499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0.1714439213221</v>
      </c>
      <c r="S100" s="9">
        <v>84.54581451612891</v>
      </c>
      <c r="T100" s="9">
        <v>0</v>
      </c>
      <c r="U100" s="9">
        <v>0</v>
      </c>
      <c r="V100" s="10">
        <v>1.0959808459031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0.10901960322570001</v>
      </c>
      <c r="AC100" s="9">
        <v>0</v>
      </c>
      <c r="AD100" s="9">
        <v>0</v>
      </c>
      <c r="AE100" s="9">
        <v>0</v>
      </c>
      <c r="AF100" s="10">
        <v>0.1038281935483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30.135337877541218</v>
      </c>
      <c r="AW100" s="9">
        <v>38.909842759547594</v>
      </c>
      <c r="AX100" s="9">
        <v>0</v>
      </c>
      <c r="AY100" s="9">
        <v>0</v>
      </c>
      <c r="AZ100" s="10">
        <v>12.336075851350603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11.807922690445906</v>
      </c>
      <c r="BG100" s="9">
        <v>1.8922688274191002</v>
      </c>
      <c r="BH100" s="9">
        <v>0</v>
      </c>
      <c r="BI100" s="9">
        <v>0</v>
      </c>
      <c r="BJ100" s="10">
        <v>3.5525878800619988</v>
      </c>
      <c r="BK100" s="17">
        <f t="shared" si="3"/>
        <v>570.3504739537194</v>
      </c>
      <c r="BL100" s="16"/>
      <c r="BM100" s="51"/>
    </row>
    <row r="101" spans="1:65" s="12" customFormat="1" ht="15">
      <c r="A101" s="5"/>
      <c r="B101" s="8" t="s">
        <v>124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1.7805441438384002</v>
      </c>
      <c r="I101" s="9">
        <v>52.0602580645161</v>
      </c>
      <c r="J101" s="9">
        <v>0</v>
      </c>
      <c r="K101" s="9">
        <v>0</v>
      </c>
      <c r="L101" s="10">
        <v>0.6335095719999001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0.059869296774000005</v>
      </c>
      <c r="S101" s="9">
        <v>32.017058709677194</v>
      </c>
      <c r="T101" s="9">
        <v>0</v>
      </c>
      <c r="U101" s="9">
        <v>0</v>
      </c>
      <c r="V101" s="10">
        <v>0.0599068864515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4.7398435004499</v>
      </c>
      <c r="AW101" s="9">
        <v>36.4958284525476</v>
      </c>
      <c r="AX101" s="9">
        <v>0</v>
      </c>
      <c r="AY101" s="9">
        <v>0</v>
      </c>
      <c r="AZ101" s="10">
        <v>6.745377320353001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1.0298330740949002</v>
      </c>
      <c r="BG101" s="9">
        <v>0.0026012338709</v>
      </c>
      <c r="BH101" s="9">
        <v>0</v>
      </c>
      <c r="BI101" s="9">
        <v>0</v>
      </c>
      <c r="BJ101" s="10">
        <v>6.9559929650634995</v>
      </c>
      <c r="BK101" s="17">
        <f t="shared" si="3"/>
        <v>142.58062321963692</v>
      </c>
      <c r="BL101" s="16"/>
      <c r="BM101" s="51"/>
    </row>
    <row r="102" spans="1:65" s="12" customFormat="1" ht="15">
      <c r="A102" s="5"/>
      <c r="B102" s="8" t="s">
        <v>76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1.7413792894836</v>
      </c>
      <c r="I102" s="9">
        <v>1.063509032258</v>
      </c>
      <c r="J102" s="9">
        <v>0</v>
      </c>
      <c r="K102" s="9">
        <v>0</v>
      </c>
      <c r="L102" s="10">
        <v>0.1397927577095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0.21122100193530002</v>
      </c>
      <c r="S102" s="9">
        <v>0</v>
      </c>
      <c r="T102" s="9">
        <v>0</v>
      </c>
      <c r="U102" s="9">
        <v>0</v>
      </c>
      <c r="V102" s="10">
        <v>1.0778664041935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4.6143390598038</v>
      </c>
      <c r="AW102" s="9">
        <v>12.5684962643863</v>
      </c>
      <c r="AX102" s="9">
        <v>0</v>
      </c>
      <c r="AY102" s="9">
        <v>0</v>
      </c>
      <c r="AZ102" s="10">
        <v>4.773465710094701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1.3182559143860002</v>
      </c>
      <c r="BG102" s="9">
        <v>1.2844095354838</v>
      </c>
      <c r="BH102" s="9">
        <v>0</v>
      </c>
      <c r="BI102" s="9">
        <v>0</v>
      </c>
      <c r="BJ102" s="10">
        <v>2.2780880600637</v>
      </c>
      <c r="BK102" s="17">
        <f t="shared" si="3"/>
        <v>31.070823029798206</v>
      </c>
      <c r="BL102" s="16"/>
      <c r="BM102" s="51"/>
    </row>
    <row r="103" spans="1:65" s="12" customFormat="1" ht="15">
      <c r="A103" s="5"/>
      <c r="B103" s="8" t="s">
        <v>125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1.0504138282901</v>
      </c>
      <c r="I103" s="9">
        <v>208.4327775741932</v>
      </c>
      <c r="J103" s="9">
        <v>0</v>
      </c>
      <c r="K103" s="9">
        <v>0</v>
      </c>
      <c r="L103" s="10">
        <v>1.3483025556447001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0.3517078948059</v>
      </c>
      <c r="S103" s="9">
        <v>93.25387741935481</v>
      </c>
      <c r="T103" s="9">
        <v>0</v>
      </c>
      <c r="U103" s="9">
        <v>0</v>
      </c>
      <c r="V103" s="10">
        <v>1.2382896610643002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0.008272002580600001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14.974792610706194</v>
      </c>
      <c r="AW103" s="9">
        <v>25.274825931611996</v>
      </c>
      <c r="AX103" s="9">
        <v>0</v>
      </c>
      <c r="AY103" s="9">
        <v>0</v>
      </c>
      <c r="AZ103" s="10">
        <v>16.8684574224805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1.6394521660626997</v>
      </c>
      <c r="BG103" s="9">
        <v>0.1509640470966</v>
      </c>
      <c r="BH103" s="9">
        <v>0</v>
      </c>
      <c r="BI103" s="9">
        <v>0</v>
      </c>
      <c r="BJ103" s="10">
        <v>1.0334881071928004</v>
      </c>
      <c r="BK103" s="17">
        <f t="shared" si="3"/>
        <v>365.6256212210844</v>
      </c>
      <c r="BL103" s="16"/>
      <c r="BM103" s="51"/>
    </row>
    <row r="104" spans="1:65" s="12" customFormat="1" ht="15">
      <c r="A104" s="5"/>
      <c r="B104" s="8" t="s">
        <v>126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0.37991189012890003</v>
      </c>
      <c r="I104" s="9">
        <v>146.1292528994191</v>
      </c>
      <c r="J104" s="9">
        <v>0</v>
      </c>
      <c r="K104" s="9">
        <v>0</v>
      </c>
      <c r="L104" s="10">
        <v>31.616815048967602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1.8249093076771001</v>
      </c>
      <c r="S104" s="9">
        <v>117.52778234516111</v>
      </c>
      <c r="T104" s="9">
        <v>0</v>
      </c>
      <c r="U104" s="9">
        <v>0</v>
      </c>
      <c r="V104" s="10">
        <v>0.251989850387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58.7573716937402</v>
      </c>
      <c r="AW104" s="9">
        <v>28.665421132935002</v>
      </c>
      <c r="AX104" s="9">
        <v>0</v>
      </c>
      <c r="AY104" s="9">
        <v>0</v>
      </c>
      <c r="AZ104" s="10">
        <v>13.917027481095502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0.167121279064</v>
      </c>
      <c r="BG104" s="9">
        <v>2.5053312301611</v>
      </c>
      <c r="BH104" s="9">
        <v>0</v>
      </c>
      <c r="BI104" s="9">
        <v>0</v>
      </c>
      <c r="BJ104" s="10">
        <v>0.5218256398707</v>
      </c>
      <c r="BK104" s="17">
        <f t="shared" si="3"/>
        <v>402.2647597986074</v>
      </c>
      <c r="BL104" s="16"/>
      <c r="BM104" s="51"/>
    </row>
    <row r="105" spans="1:65" s="12" customFormat="1" ht="15">
      <c r="A105" s="5"/>
      <c r="B105" s="8" t="s">
        <v>98</v>
      </c>
      <c r="C105" s="11">
        <v>0</v>
      </c>
      <c r="D105" s="9">
        <v>10.3255258064516</v>
      </c>
      <c r="E105" s="9">
        <v>0</v>
      </c>
      <c r="F105" s="9">
        <v>0</v>
      </c>
      <c r="G105" s="10">
        <v>0</v>
      </c>
      <c r="H105" s="11">
        <v>0.0516276290322</v>
      </c>
      <c r="I105" s="9">
        <v>369.4989409838706</v>
      </c>
      <c r="J105" s="9">
        <v>0</v>
      </c>
      <c r="K105" s="9">
        <v>0</v>
      </c>
      <c r="L105" s="10">
        <v>0.2297316675482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0.0318864089999</v>
      </c>
      <c r="S105" s="9">
        <v>5.1674900858709</v>
      </c>
      <c r="T105" s="9">
        <v>0</v>
      </c>
      <c r="U105" s="9">
        <v>0</v>
      </c>
      <c r="V105" s="10">
        <v>0.0020651051611999998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12.2142164583862</v>
      </c>
      <c r="AW105" s="9">
        <v>10.6837705933224</v>
      </c>
      <c r="AX105" s="9">
        <v>0</v>
      </c>
      <c r="AY105" s="9">
        <v>0</v>
      </c>
      <c r="AZ105" s="10">
        <v>19.498756306611998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0.16047805087020006</v>
      </c>
      <c r="BG105" s="9">
        <v>0</v>
      </c>
      <c r="BH105" s="9">
        <v>0</v>
      </c>
      <c r="BI105" s="9">
        <v>0</v>
      </c>
      <c r="BJ105" s="10">
        <v>0.055383638515800006</v>
      </c>
      <c r="BK105" s="17">
        <f t="shared" si="3"/>
        <v>427.9198727346413</v>
      </c>
      <c r="BL105" s="16"/>
      <c r="BM105" s="51"/>
    </row>
    <row r="106" spans="1:65" s="12" customFormat="1" ht="15">
      <c r="A106" s="5"/>
      <c r="B106" s="8" t="s">
        <v>99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5.3485666790318</v>
      </c>
      <c r="I106" s="9">
        <v>79.84754630499968</v>
      </c>
      <c r="J106" s="9">
        <v>0</v>
      </c>
      <c r="K106" s="9">
        <v>0</v>
      </c>
      <c r="L106" s="10">
        <v>2.7749009328063003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0.0719859494514</v>
      </c>
      <c r="S106" s="9">
        <v>20.630922580645098</v>
      </c>
      <c r="T106" s="9">
        <v>0</v>
      </c>
      <c r="U106" s="9">
        <v>0</v>
      </c>
      <c r="V106" s="10">
        <v>5.4450162420965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12.739833089285906</v>
      </c>
      <c r="AW106" s="9">
        <v>18.132089746547802</v>
      </c>
      <c r="AX106" s="9">
        <v>0</v>
      </c>
      <c r="AY106" s="9">
        <v>0</v>
      </c>
      <c r="AZ106" s="10">
        <v>14.240013927545903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2.1931302137076</v>
      </c>
      <c r="BG106" s="9">
        <v>1.6958375766126998</v>
      </c>
      <c r="BH106" s="9">
        <v>0</v>
      </c>
      <c r="BI106" s="9">
        <v>0</v>
      </c>
      <c r="BJ106" s="10">
        <v>0.8213539478053</v>
      </c>
      <c r="BK106" s="17">
        <f t="shared" si="3"/>
        <v>163.941197190536</v>
      </c>
      <c r="BL106" s="16"/>
      <c r="BM106" s="51"/>
    </row>
    <row r="107" spans="1:65" s="12" customFormat="1" ht="15">
      <c r="A107" s="5"/>
      <c r="B107" s="8" t="s">
        <v>100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5.4070177688708</v>
      </c>
      <c r="I107" s="9">
        <v>56.648945568064406</v>
      </c>
      <c r="J107" s="9">
        <v>0</v>
      </c>
      <c r="K107" s="9">
        <v>0</v>
      </c>
      <c r="L107" s="10">
        <v>1.1487496112901998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</v>
      </c>
      <c r="S107" s="9">
        <v>20.6053741935482</v>
      </c>
      <c r="T107" s="9">
        <v>0</v>
      </c>
      <c r="U107" s="9">
        <v>0</v>
      </c>
      <c r="V107" s="10">
        <v>0.0515134354838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4.0579813935482</v>
      </c>
      <c r="AW107" s="9">
        <v>2.1631587252901</v>
      </c>
      <c r="AX107" s="9">
        <v>0</v>
      </c>
      <c r="AY107" s="9">
        <v>0</v>
      </c>
      <c r="AZ107" s="10">
        <v>1.5382136058382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0.1944587269675</v>
      </c>
      <c r="BG107" s="9">
        <v>0</v>
      </c>
      <c r="BH107" s="9">
        <v>0</v>
      </c>
      <c r="BI107" s="9">
        <v>0</v>
      </c>
      <c r="BJ107" s="10">
        <v>0.0454609249354</v>
      </c>
      <c r="BK107" s="17">
        <f t="shared" si="3"/>
        <v>91.8608739538368</v>
      </c>
      <c r="BL107" s="16"/>
      <c r="BM107" s="51"/>
    </row>
    <row r="108" spans="1:65" s="12" customFormat="1" ht="15">
      <c r="A108" s="5"/>
      <c r="B108" s="8" t="s">
        <v>101</v>
      </c>
      <c r="C108" s="11">
        <v>0</v>
      </c>
      <c r="D108" s="9">
        <v>1.248457548387</v>
      </c>
      <c r="E108" s="9">
        <v>0</v>
      </c>
      <c r="F108" s="9">
        <v>0</v>
      </c>
      <c r="G108" s="10">
        <v>0</v>
      </c>
      <c r="H108" s="11">
        <v>0.2923471425805</v>
      </c>
      <c r="I108" s="9">
        <v>1.0403812903224998</v>
      </c>
      <c r="J108" s="9">
        <v>0</v>
      </c>
      <c r="K108" s="9">
        <v>0</v>
      </c>
      <c r="L108" s="10">
        <v>8.553286702128899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0.0026009532258</v>
      </c>
      <c r="S108" s="9">
        <v>0</v>
      </c>
      <c r="T108" s="9">
        <v>0</v>
      </c>
      <c r="U108" s="9">
        <v>0</v>
      </c>
      <c r="V108" s="10">
        <v>0.081775012645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7.3245757710296004</v>
      </c>
      <c r="AW108" s="9">
        <v>7.9165728580643</v>
      </c>
      <c r="AX108" s="9">
        <v>0</v>
      </c>
      <c r="AY108" s="9">
        <v>0</v>
      </c>
      <c r="AZ108" s="10">
        <v>5.100717295579701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0.6256419708058999</v>
      </c>
      <c r="BG108" s="9">
        <v>0.2597300806451</v>
      </c>
      <c r="BH108" s="9">
        <v>0</v>
      </c>
      <c r="BI108" s="9">
        <v>0</v>
      </c>
      <c r="BJ108" s="10">
        <v>0.9437243379674999</v>
      </c>
      <c r="BK108" s="17">
        <f t="shared" si="3"/>
        <v>33.3898109633818</v>
      </c>
      <c r="BL108" s="16"/>
      <c r="BM108" s="51"/>
    </row>
    <row r="109" spans="1:65" s="12" customFormat="1" ht="15">
      <c r="A109" s="5"/>
      <c r="B109" s="8" t="s">
        <v>77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1.7069280105803</v>
      </c>
      <c r="I109" s="9">
        <v>36.3029496437739</v>
      </c>
      <c r="J109" s="9">
        <v>0</v>
      </c>
      <c r="K109" s="9">
        <v>0</v>
      </c>
      <c r="L109" s="10">
        <v>1.0112341892901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0.1372731802901</v>
      </c>
      <c r="S109" s="9">
        <v>31.5876945012257</v>
      </c>
      <c r="T109" s="9">
        <v>0</v>
      </c>
      <c r="U109" s="9">
        <v>0</v>
      </c>
      <c r="V109" s="10">
        <v>0.024001617645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8.498095249417402</v>
      </c>
      <c r="AW109" s="9">
        <v>23.106473491580303</v>
      </c>
      <c r="AX109" s="9">
        <v>0</v>
      </c>
      <c r="AY109" s="9">
        <v>0</v>
      </c>
      <c r="AZ109" s="10">
        <v>2.3573929509022995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0.4311627515475</v>
      </c>
      <c r="BG109" s="9">
        <v>1.1634242258063</v>
      </c>
      <c r="BH109" s="9">
        <v>0</v>
      </c>
      <c r="BI109" s="9">
        <v>0</v>
      </c>
      <c r="BJ109" s="10">
        <v>0.8341555027409001</v>
      </c>
      <c r="BK109" s="17">
        <f t="shared" si="3"/>
        <v>107.1607853147998</v>
      </c>
      <c r="BL109" s="16"/>
      <c r="BM109" s="51"/>
    </row>
    <row r="110" spans="1:65" s="12" customFormat="1" ht="15">
      <c r="A110" s="5"/>
      <c r="B110" s="8" t="s">
        <v>102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0.0106216451612</v>
      </c>
      <c r="I110" s="9">
        <v>10.6216451612903</v>
      </c>
      <c r="J110" s="9">
        <v>0</v>
      </c>
      <c r="K110" s="9">
        <v>0</v>
      </c>
      <c r="L110" s="10">
        <v>18.064661815645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0.09559480645150001</v>
      </c>
      <c r="S110" s="9">
        <v>15.9441515516128</v>
      </c>
      <c r="T110" s="9">
        <v>0</v>
      </c>
      <c r="U110" s="9">
        <v>0</v>
      </c>
      <c r="V110" s="10">
        <v>0.44164800580630004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3.2747349146772993</v>
      </c>
      <c r="AW110" s="9">
        <v>9.8229262244516</v>
      </c>
      <c r="AX110" s="9">
        <v>0</v>
      </c>
      <c r="AY110" s="9">
        <v>0</v>
      </c>
      <c r="AZ110" s="10">
        <v>2.3484103902255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0.3682281266771</v>
      </c>
      <c r="BG110" s="9">
        <v>6.6274893959354</v>
      </c>
      <c r="BH110" s="9">
        <v>0</v>
      </c>
      <c r="BI110" s="9">
        <v>0</v>
      </c>
      <c r="BJ110" s="10">
        <v>0.4272712177415</v>
      </c>
      <c r="BK110" s="17">
        <f t="shared" si="3"/>
        <v>68.04738325567551</v>
      </c>
      <c r="BL110" s="16"/>
      <c r="BM110" s="51"/>
    </row>
    <row r="111" spans="1:65" s="12" customFormat="1" ht="15">
      <c r="A111" s="5"/>
      <c r="B111" s="8" t="s">
        <v>103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0.0450008395161</v>
      </c>
      <c r="I111" s="9">
        <v>2.5025709557096</v>
      </c>
      <c r="J111" s="9">
        <v>0</v>
      </c>
      <c r="K111" s="9">
        <v>0</v>
      </c>
      <c r="L111" s="10">
        <v>0.40078858951589996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0.4867227590321</v>
      </c>
      <c r="S111" s="9">
        <v>1.0557977419353999</v>
      </c>
      <c r="T111" s="9">
        <v>0</v>
      </c>
      <c r="U111" s="9">
        <v>0</v>
      </c>
      <c r="V111" s="10">
        <v>0.6604245182574999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3.8102318762877005</v>
      </c>
      <c r="AW111" s="9">
        <v>7.8414234288384</v>
      </c>
      <c r="AX111" s="9">
        <v>0</v>
      </c>
      <c r="AY111" s="9">
        <v>0</v>
      </c>
      <c r="AZ111" s="10">
        <v>11.131005641611502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0.5281989244827002</v>
      </c>
      <c r="BG111" s="9">
        <v>0.13177991935459998</v>
      </c>
      <c r="BH111" s="9">
        <v>0</v>
      </c>
      <c r="BI111" s="9">
        <v>0</v>
      </c>
      <c r="BJ111" s="10">
        <v>1.1520500795472999</v>
      </c>
      <c r="BK111" s="17">
        <f t="shared" si="3"/>
        <v>29.745995274088806</v>
      </c>
      <c r="BL111" s="16"/>
      <c r="BM111" s="51"/>
    </row>
    <row r="112" spans="1:65" s="12" customFormat="1" ht="15">
      <c r="A112" s="5"/>
      <c r="B112" s="8" t="s">
        <v>104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0.0052711096774</v>
      </c>
      <c r="I112" s="9">
        <v>5.376629944193399</v>
      </c>
      <c r="J112" s="9">
        <v>0</v>
      </c>
      <c r="K112" s="9">
        <v>0</v>
      </c>
      <c r="L112" s="10">
        <v>0.5500387188385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0.0005271109677</v>
      </c>
      <c r="S112" s="9">
        <v>5.3343633657096</v>
      </c>
      <c r="T112" s="9">
        <v>0</v>
      </c>
      <c r="U112" s="9">
        <v>0</v>
      </c>
      <c r="V112" s="10">
        <v>0.8289292922576998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5.0209786797093</v>
      </c>
      <c r="AW112" s="9">
        <v>2.0545439032256</v>
      </c>
      <c r="AX112" s="9">
        <v>0</v>
      </c>
      <c r="AY112" s="9">
        <v>0</v>
      </c>
      <c r="AZ112" s="10">
        <v>1.5268034671608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0.1224641195802</v>
      </c>
      <c r="BG112" s="9">
        <v>0</v>
      </c>
      <c r="BH112" s="9">
        <v>0</v>
      </c>
      <c r="BI112" s="9">
        <v>0</v>
      </c>
      <c r="BJ112" s="10">
        <v>0.7061071068062001</v>
      </c>
      <c r="BK112" s="17">
        <f t="shared" si="3"/>
        <v>21.5266568181264</v>
      </c>
      <c r="BL112" s="16"/>
      <c r="BM112" s="51"/>
    </row>
    <row r="113" spans="1:65" s="12" customFormat="1" ht="15">
      <c r="A113" s="5"/>
      <c r="B113" s="8" t="s">
        <v>105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0.5146489631289</v>
      </c>
      <c r="I113" s="9">
        <v>10.8021377419354</v>
      </c>
      <c r="J113" s="9">
        <v>0</v>
      </c>
      <c r="K113" s="9">
        <v>0</v>
      </c>
      <c r="L113" s="10">
        <v>1.0285862402900001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0.041206203483600004</v>
      </c>
      <c r="S113" s="9">
        <v>6.296052145129</v>
      </c>
      <c r="T113" s="9">
        <v>0</v>
      </c>
      <c r="U113" s="9">
        <v>0</v>
      </c>
      <c r="V113" s="10">
        <v>0.0017915740645000002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1.5780998945790001</v>
      </c>
      <c r="AW113" s="9">
        <v>9.389768446773898</v>
      </c>
      <c r="AX113" s="9">
        <v>0</v>
      </c>
      <c r="AY113" s="9">
        <v>0</v>
      </c>
      <c r="AZ113" s="10">
        <v>2.6717428107089005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0.2107060428376</v>
      </c>
      <c r="BG113" s="9">
        <v>0</v>
      </c>
      <c r="BH113" s="9">
        <v>0</v>
      </c>
      <c r="BI113" s="9">
        <v>0</v>
      </c>
      <c r="BJ113" s="10">
        <v>1.0541971763220002</v>
      </c>
      <c r="BK113" s="17">
        <f t="shared" si="3"/>
        <v>33.5889372392528</v>
      </c>
      <c r="BL113" s="16"/>
      <c r="BM113" s="51"/>
    </row>
    <row r="114" spans="1:65" s="12" customFormat="1" ht="15">
      <c r="A114" s="5"/>
      <c r="B114" s="8" t="s">
        <v>127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7.565498013321702</v>
      </c>
      <c r="I114" s="9">
        <v>0.4396147816774</v>
      </c>
      <c r="J114" s="9">
        <v>0</v>
      </c>
      <c r="K114" s="9">
        <v>0</v>
      </c>
      <c r="L114" s="10">
        <v>8.1175587645158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2.5141037443539003</v>
      </c>
      <c r="S114" s="9">
        <v>12.6364930035159</v>
      </c>
      <c r="T114" s="9">
        <v>0</v>
      </c>
      <c r="U114" s="9">
        <v>0</v>
      </c>
      <c r="V114" s="10">
        <v>3.930921733256999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0.1901146858064</v>
      </c>
      <c r="AC114" s="9">
        <v>0</v>
      </c>
      <c r="AD114" s="9">
        <v>0</v>
      </c>
      <c r="AE114" s="9">
        <v>0</v>
      </c>
      <c r="AF114" s="10">
        <v>1.4263817860966999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86.92028580929731</v>
      </c>
      <c r="AW114" s="9">
        <v>45.9708142537074</v>
      </c>
      <c r="AX114" s="9">
        <v>2.0777561290322</v>
      </c>
      <c r="AY114" s="9">
        <v>0</v>
      </c>
      <c r="AZ114" s="10">
        <v>82.10486340620893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26.87980607939843</v>
      </c>
      <c r="BG114" s="9">
        <v>5.833914021773401</v>
      </c>
      <c r="BH114" s="9">
        <v>0.2597707016451</v>
      </c>
      <c r="BI114" s="9">
        <v>0</v>
      </c>
      <c r="BJ114" s="10">
        <v>15.300173967733395</v>
      </c>
      <c r="BK114" s="17">
        <f t="shared" si="3"/>
        <v>302.16807088134095</v>
      </c>
      <c r="BL114" s="16"/>
      <c r="BM114" s="51"/>
    </row>
    <row r="115" spans="1:65" s="12" customFormat="1" ht="15">
      <c r="A115" s="5"/>
      <c r="B115" s="8" t="s">
        <v>250</v>
      </c>
      <c r="C115" s="11">
        <v>0</v>
      </c>
      <c r="D115" s="9">
        <v>4.2812903225806</v>
      </c>
      <c r="E115" s="9">
        <v>0</v>
      </c>
      <c r="F115" s="9">
        <v>0</v>
      </c>
      <c r="G115" s="10">
        <v>0</v>
      </c>
      <c r="H115" s="11">
        <v>0.0351065806449</v>
      </c>
      <c r="I115" s="9">
        <v>3.4250322580644</v>
      </c>
      <c r="J115" s="9">
        <v>0</v>
      </c>
      <c r="K115" s="9">
        <v>0</v>
      </c>
      <c r="L115" s="10">
        <v>0.47008567741920004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0.14492167741900003</v>
      </c>
      <c r="S115" s="9">
        <v>0</v>
      </c>
      <c r="T115" s="9">
        <v>0</v>
      </c>
      <c r="U115" s="9">
        <v>0</v>
      </c>
      <c r="V115" s="10">
        <v>0.11165605161280001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0.6044447227413</v>
      </c>
      <c r="AW115" s="9">
        <v>0.5563031290320999</v>
      </c>
      <c r="AX115" s="9">
        <v>0</v>
      </c>
      <c r="AY115" s="9">
        <v>0</v>
      </c>
      <c r="AZ115" s="10">
        <v>0.3764009908386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0.09344161958029999</v>
      </c>
      <c r="BG115" s="9">
        <v>0</v>
      </c>
      <c r="BH115" s="9">
        <v>0</v>
      </c>
      <c r="BI115" s="9">
        <v>0</v>
      </c>
      <c r="BJ115" s="10">
        <v>0</v>
      </c>
      <c r="BK115" s="17">
        <f t="shared" si="3"/>
        <v>10.0986830299332</v>
      </c>
      <c r="BL115" s="16"/>
      <c r="BM115" s="51"/>
    </row>
    <row r="116" spans="1:65" s="12" customFormat="1" ht="15">
      <c r="A116" s="5"/>
      <c r="B116" s="8" t="s">
        <v>251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1.322950706161</v>
      </c>
      <c r="I116" s="9">
        <v>137.0992334402579</v>
      </c>
      <c r="J116" s="9">
        <v>0</v>
      </c>
      <c r="K116" s="9">
        <v>0</v>
      </c>
      <c r="L116" s="10">
        <v>2.8327422360642003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0.1033728450643</v>
      </c>
      <c r="S116" s="9">
        <v>76.9084838709676</v>
      </c>
      <c r="T116" s="9">
        <v>0</v>
      </c>
      <c r="U116" s="9">
        <v>0</v>
      </c>
      <c r="V116" s="10">
        <v>1.0761204857417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1.5372837096774001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5.8446573016432</v>
      </c>
      <c r="AW116" s="9">
        <v>9.3464649277091</v>
      </c>
      <c r="AX116" s="9">
        <v>0</v>
      </c>
      <c r="AY116" s="9">
        <v>0</v>
      </c>
      <c r="AZ116" s="10">
        <v>15.487674773514803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0.3548515101606</v>
      </c>
      <c r="BG116" s="9">
        <v>0.8711274354838001</v>
      </c>
      <c r="BH116" s="9">
        <v>0</v>
      </c>
      <c r="BI116" s="9">
        <v>0</v>
      </c>
      <c r="BJ116" s="10">
        <v>2.2310390042575006</v>
      </c>
      <c r="BK116" s="17">
        <f t="shared" si="3"/>
        <v>255.01600224670315</v>
      </c>
      <c r="BL116" s="16"/>
      <c r="BM116" s="51"/>
    </row>
    <row r="117" spans="1:65" s="12" customFormat="1" ht="15">
      <c r="A117" s="5"/>
      <c r="B117" s="8" t="s">
        <v>252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3.6861665003223005</v>
      </c>
      <c r="I117" s="9">
        <v>206.7739009949675</v>
      </c>
      <c r="J117" s="9">
        <v>0</v>
      </c>
      <c r="K117" s="9">
        <v>0</v>
      </c>
      <c r="L117" s="10">
        <v>1.0267381067095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0.026716324128899998</v>
      </c>
      <c r="S117" s="9">
        <v>92.1183387096774</v>
      </c>
      <c r="T117" s="9">
        <v>0</v>
      </c>
      <c r="U117" s="9">
        <v>0</v>
      </c>
      <c r="V117" s="10">
        <v>2.1300814963545998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0.1636856258064</v>
      </c>
      <c r="AC117" s="9">
        <v>0</v>
      </c>
      <c r="AD117" s="9">
        <v>0</v>
      </c>
      <c r="AE117" s="9">
        <v>0</v>
      </c>
      <c r="AF117" s="10">
        <v>1.8012794919997999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15.722903232610497</v>
      </c>
      <c r="AW117" s="9">
        <v>51.1085092355477</v>
      </c>
      <c r="AX117" s="9">
        <v>0</v>
      </c>
      <c r="AY117" s="9">
        <v>0</v>
      </c>
      <c r="AZ117" s="10">
        <v>11.945662925901694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0.5569778570959999</v>
      </c>
      <c r="BG117" s="9">
        <v>3.5296646560644</v>
      </c>
      <c r="BH117" s="9">
        <v>0</v>
      </c>
      <c r="BI117" s="9">
        <v>0</v>
      </c>
      <c r="BJ117" s="10">
        <v>3.0422589151604016</v>
      </c>
      <c r="BK117" s="17">
        <f t="shared" si="3"/>
        <v>393.6328840723471</v>
      </c>
      <c r="BL117" s="16"/>
      <c r="BM117" s="51"/>
    </row>
    <row r="118" spans="1:65" s="12" customFormat="1" ht="15">
      <c r="A118" s="5"/>
      <c r="B118" s="8" t="s">
        <v>258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4.6903265745151</v>
      </c>
      <c r="I118" s="9">
        <v>37.322934329031995</v>
      </c>
      <c r="J118" s="9">
        <v>0</v>
      </c>
      <c r="K118" s="9">
        <v>0</v>
      </c>
      <c r="L118" s="10">
        <v>4.476804494451001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1.1811167955153</v>
      </c>
      <c r="S118" s="9">
        <v>0.6115750145805</v>
      </c>
      <c r="T118" s="9">
        <v>0.2553566935483</v>
      </c>
      <c r="U118" s="9">
        <v>0</v>
      </c>
      <c r="V118" s="10">
        <v>3.2957089044509997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0.1020454838709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75.26557306045741</v>
      </c>
      <c r="AW118" s="9">
        <v>37.64801222341659</v>
      </c>
      <c r="AX118" s="9">
        <v>0</v>
      </c>
      <c r="AY118" s="9">
        <v>0</v>
      </c>
      <c r="AZ118" s="10">
        <v>43.88711242821424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24.16160620469152</v>
      </c>
      <c r="BG118" s="9">
        <v>4.3100632324187</v>
      </c>
      <c r="BH118" s="9">
        <v>0</v>
      </c>
      <c r="BI118" s="9">
        <v>0</v>
      </c>
      <c r="BJ118" s="10">
        <v>13.052135593314706</v>
      </c>
      <c r="BK118" s="17">
        <f t="shared" si="3"/>
        <v>250.26037103247728</v>
      </c>
      <c r="BL118" s="16"/>
      <c r="BM118" s="51"/>
    </row>
    <row r="119" spans="1:65" s="12" customFormat="1" ht="15">
      <c r="A119" s="5"/>
      <c r="B119" s="8" t="s">
        <v>253</v>
      </c>
      <c r="C119" s="11">
        <v>0</v>
      </c>
      <c r="D119" s="9">
        <v>2.5591532258064</v>
      </c>
      <c r="E119" s="9">
        <v>0</v>
      </c>
      <c r="F119" s="9">
        <v>0</v>
      </c>
      <c r="G119" s="10">
        <v>0</v>
      </c>
      <c r="H119" s="11">
        <v>0.13361445351600001</v>
      </c>
      <c r="I119" s="9">
        <v>0</v>
      </c>
      <c r="J119" s="9">
        <v>0</v>
      </c>
      <c r="K119" s="9">
        <v>0</v>
      </c>
      <c r="L119" s="10">
        <v>0.5073294928064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0.0531280209676</v>
      </c>
      <c r="S119" s="9">
        <v>0</v>
      </c>
      <c r="T119" s="9">
        <v>0</v>
      </c>
      <c r="U119" s="9">
        <v>0</v>
      </c>
      <c r="V119" s="10">
        <v>0.0336784564515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1.6881611879987002</v>
      </c>
      <c r="AW119" s="9">
        <v>5.289863795999899</v>
      </c>
      <c r="AX119" s="9">
        <v>0</v>
      </c>
      <c r="AY119" s="9">
        <v>0</v>
      </c>
      <c r="AZ119" s="10">
        <v>4.7874667510636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5.601411497354199</v>
      </c>
      <c r="BG119" s="9">
        <v>0</v>
      </c>
      <c r="BH119" s="9">
        <v>0</v>
      </c>
      <c r="BI119" s="9">
        <v>0</v>
      </c>
      <c r="BJ119" s="10">
        <v>0.14404677474169997</v>
      </c>
      <c r="BK119" s="17">
        <f t="shared" si="3"/>
        <v>20.797853656706</v>
      </c>
      <c r="BL119" s="16"/>
      <c r="BM119" s="51"/>
    </row>
    <row r="120" spans="1:65" s="12" customFormat="1" ht="15">
      <c r="A120" s="5"/>
      <c r="B120" s="8" t="s">
        <v>254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1.1322814566122998</v>
      </c>
      <c r="I120" s="9">
        <v>0.040891548387</v>
      </c>
      <c r="J120" s="9">
        <v>0</v>
      </c>
      <c r="K120" s="9">
        <v>0</v>
      </c>
      <c r="L120" s="10">
        <v>0.9654494574190999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0.2678396419352</v>
      </c>
      <c r="S120" s="9">
        <v>0</v>
      </c>
      <c r="T120" s="9">
        <v>0</v>
      </c>
      <c r="U120" s="9">
        <v>0</v>
      </c>
      <c r="V120" s="10">
        <v>0.1265388965804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0.0005105470967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27.2643681174765</v>
      </c>
      <c r="AW120" s="9">
        <v>4.4111269161285005</v>
      </c>
      <c r="AX120" s="9">
        <v>0</v>
      </c>
      <c r="AY120" s="9">
        <v>0</v>
      </c>
      <c r="AZ120" s="10">
        <v>19.3018777086092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4.311692316608799</v>
      </c>
      <c r="BG120" s="9">
        <v>0</v>
      </c>
      <c r="BH120" s="9">
        <v>0.8181276176127</v>
      </c>
      <c r="BI120" s="9">
        <v>0</v>
      </c>
      <c r="BJ120" s="10">
        <v>3.0263221177722004</v>
      </c>
      <c r="BK120" s="17">
        <f t="shared" si="3"/>
        <v>61.66702634223861</v>
      </c>
      <c r="BL120" s="16"/>
      <c r="BM120" s="51"/>
    </row>
    <row r="121" spans="1:65" s="12" customFormat="1" ht="15">
      <c r="A121" s="5"/>
      <c r="B121" s="8" t="s">
        <v>257</v>
      </c>
      <c r="C121" s="11">
        <v>0</v>
      </c>
      <c r="D121" s="9">
        <v>25.50525</v>
      </c>
      <c r="E121" s="9">
        <v>0</v>
      </c>
      <c r="F121" s="9">
        <v>0</v>
      </c>
      <c r="G121" s="10">
        <v>0</v>
      </c>
      <c r="H121" s="11">
        <v>1.4084262794516</v>
      </c>
      <c r="I121" s="9">
        <v>163.7947155</v>
      </c>
      <c r="J121" s="9">
        <v>0</v>
      </c>
      <c r="K121" s="9">
        <v>0</v>
      </c>
      <c r="L121" s="10">
        <v>0.36574528500000003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0.00510105</v>
      </c>
      <c r="S121" s="9">
        <v>5.611155</v>
      </c>
      <c r="T121" s="9">
        <v>0</v>
      </c>
      <c r="U121" s="9">
        <v>0</v>
      </c>
      <c r="V121" s="10">
        <v>0.0186188326451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7.902659154933802</v>
      </c>
      <c r="AW121" s="9">
        <v>12.238668387096698</v>
      </c>
      <c r="AX121" s="9">
        <v>0</v>
      </c>
      <c r="AY121" s="9">
        <v>0</v>
      </c>
      <c r="AZ121" s="10">
        <v>7.007425605644501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0.310230801548</v>
      </c>
      <c r="BG121" s="9">
        <v>71.4535143179354</v>
      </c>
      <c r="BH121" s="9">
        <v>0</v>
      </c>
      <c r="BI121" s="9">
        <v>0</v>
      </c>
      <c r="BJ121" s="10">
        <v>0.3341920193545</v>
      </c>
      <c r="BK121" s="17">
        <f t="shared" si="3"/>
        <v>295.9557022336096</v>
      </c>
      <c r="BL121" s="16"/>
      <c r="BM121" s="51"/>
    </row>
    <row r="122" spans="1:65" s="12" customFormat="1" ht="15">
      <c r="A122" s="5"/>
      <c r="B122" s="8" t="s">
        <v>259</v>
      </c>
      <c r="C122" s="11">
        <v>0</v>
      </c>
      <c r="D122" s="9">
        <v>2.0401658064516</v>
      </c>
      <c r="E122" s="9">
        <v>0</v>
      </c>
      <c r="F122" s="9">
        <v>0</v>
      </c>
      <c r="G122" s="10">
        <v>0</v>
      </c>
      <c r="H122" s="11">
        <v>1.4425706391932</v>
      </c>
      <c r="I122" s="9">
        <v>10.4966530741935</v>
      </c>
      <c r="J122" s="9">
        <v>0</v>
      </c>
      <c r="K122" s="9">
        <v>0</v>
      </c>
      <c r="L122" s="10">
        <v>0.8057365560966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0.0403628003546</v>
      </c>
      <c r="S122" s="9">
        <v>0</v>
      </c>
      <c r="T122" s="9">
        <v>0</v>
      </c>
      <c r="U122" s="9">
        <v>0</v>
      </c>
      <c r="V122" s="10">
        <v>0.1115242539676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0.5098280645161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11.513406171093902</v>
      </c>
      <c r="AW122" s="9">
        <v>9.3870235228381</v>
      </c>
      <c r="AX122" s="9">
        <v>0</v>
      </c>
      <c r="AY122" s="9">
        <v>0</v>
      </c>
      <c r="AZ122" s="10">
        <v>5.818308392869502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3.8018834075145</v>
      </c>
      <c r="BG122" s="9">
        <v>3.1710671754515003</v>
      </c>
      <c r="BH122" s="9">
        <v>0</v>
      </c>
      <c r="BI122" s="9">
        <v>0</v>
      </c>
      <c r="BJ122" s="10">
        <v>0.6699459502574</v>
      </c>
      <c r="BK122" s="17">
        <f t="shared" si="3"/>
        <v>49.8084758147981</v>
      </c>
      <c r="BL122" s="16"/>
      <c r="BM122" s="51"/>
    </row>
    <row r="123" spans="1:65" s="12" customFormat="1" ht="15">
      <c r="A123" s="5"/>
      <c r="B123" s="8" t="s">
        <v>260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3.2460649916449</v>
      </c>
      <c r="I123" s="9">
        <v>101.7956774193547</v>
      </c>
      <c r="J123" s="9">
        <v>0</v>
      </c>
      <c r="K123" s="9">
        <v>0</v>
      </c>
      <c r="L123" s="10">
        <v>0.6843841712256999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3.4108770923545997</v>
      </c>
      <c r="S123" s="9">
        <v>0</v>
      </c>
      <c r="T123" s="9">
        <v>0</v>
      </c>
      <c r="U123" s="9">
        <v>0</v>
      </c>
      <c r="V123" s="10">
        <v>0.0277475034515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5.239441335256599</v>
      </c>
      <c r="AW123" s="9">
        <v>12.237470087096499</v>
      </c>
      <c r="AX123" s="9">
        <v>0</v>
      </c>
      <c r="AY123" s="9">
        <v>0</v>
      </c>
      <c r="AZ123" s="10">
        <v>0.7867883835802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1.4031022303217002</v>
      </c>
      <c r="BG123" s="9">
        <v>40.964801048387</v>
      </c>
      <c r="BH123" s="9">
        <v>0</v>
      </c>
      <c r="BI123" s="9">
        <v>0</v>
      </c>
      <c r="BJ123" s="10">
        <v>0.036706013483599996</v>
      </c>
      <c r="BK123" s="17">
        <f t="shared" si="3"/>
        <v>169.833060276157</v>
      </c>
      <c r="BL123" s="16"/>
      <c r="BM123" s="51"/>
    </row>
    <row r="124" spans="1:65" s="12" customFormat="1" ht="15">
      <c r="A124" s="5"/>
      <c r="B124" s="8" t="s">
        <v>128</v>
      </c>
      <c r="C124" s="11">
        <v>0</v>
      </c>
      <c r="D124" s="9">
        <v>162.36155</v>
      </c>
      <c r="E124" s="9">
        <v>0</v>
      </c>
      <c r="F124" s="9">
        <v>0</v>
      </c>
      <c r="G124" s="10">
        <v>0</v>
      </c>
      <c r="H124" s="11">
        <v>1.6647243100322002</v>
      </c>
      <c r="I124" s="9">
        <v>268.35202307364506</v>
      </c>
      <c r="J124" s="9">
        <v>0</v>
      </c>
      <c r="K124" s="9">
        <v>0</v>
      </c>
      <c r="L124" s="10">
        <v>4.6729278492902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0.8344629534515</v>
      </c>
      <c r="S124" s="9">
        <v>40.33185</v>
      </c>
      <c r="T124" s="9">
        <v>0</v>
      </c>
      <c r="U124" s="9">
        <v>0</v>
      </c>
      <c r="V124" s="10">
        <v>6.2388015157418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0.1137180354838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0.0010338003225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34.076684757319896</v>
      </c>
      <c r="AW124" s="9">
        <v>27.730004742902008</v>
      </c>
      <c r="AX124" s="9">
        <v>0</v>
      </c>
      <c r="AY124" s="9">
        <v>0</v>
      </c>
      <c r="AZ124" s="10">
        <v>12.0807147939656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0.4643210429023</v>
      </c>
      <c r="BG124" s="9">
        <v>2.1192906612902</v>
      </c>
      <c r="BH124" s="9">
        <v>0</v>
      </c>
      <c r="BI124" s="9">
        <v>0</v>
      </c>
      <c r="BJ124" s="10">
        <v>10.902462453805601</v>
      </c>
      <c r="BK124" s="17">
        <f t="shared" si="3"/>
        <v>571.9445699901527</v>
      </c>
      <c r="BL124" s="16"/>
      <c r="BM124" s="51"/>
    </row>
    <row r="125" spans="1:65" s="12" customFormat="1" ht="15">
      <c r="A125" s="5"/>
      <c r="B125" s="8" t="s">
        <v>261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0.1875344295159</v>
      </c>
      <c r="I125" s="9">
        <v>64.9505032258063</v>
      </c>
      <c r="J125" s="9">
        <v>0</v>
      </c>
      <c r="K125" s="9">
        <v>0</v>
      </c>
      <c r="L125" s="10">
        <v>0.3957445150644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0.0967133005803</v>
      </c>
      <c r="S125" s="9">
        <v>0.3044554838709</v>
      </c>
      <c r="T125" s="9">
        <v>0</v>
      </c>
      <c r="U125" s="9">
        <v>0</v>
      </c>
      <c r="V125" s="10">
        <v>0.0257849418386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0.213083748387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5.830402677514101</v>
      </c>
      <c r="AW125" s="9">
        <v>3.5770479858707</v>
      </c>
      <c r="AX125" s="9">
        <v>0</v>
      </c>
      <c r="AY125" s="9">
        <v>0</v>
      </c>
      <c r="AZ125" s="10">
        <v>3.6625335417730005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0.19785909545070005</v>
      </c>
      <c r="BG125" s="9">
        <v>27.3964819354838</v>
      </c>
      <c r="BH125" s="9">
        <v>0</v>
      </c>
      <c r="BI125" s="9">
        <v>0</v>
      </c>
      <c r="BJ125" s="10">
        <v>0.5476525295158999</v>
      </c>
      <c r="BK125" s="17">
        <f t="shared" si="3"/>
        <v>107.3857974106716</v>
      </c>
      <c r="BL125" s="16"/>
      <c r="BM125" s="51"/>
    </row>
    <row r="126" spans="1:65" s="12" customFormat="1" ht="15">
      <c r="A126" s="5"/>
      <c r="B126" s="8" t="s">
        <v>262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0.07052386296759999</v>
      </c>
      <c r="I126" s="9">
        <v>0</v>
      </c>
      <c r="J126" s="9">
        <v>0</v>
      </c>
      <c r="K126" s="9">
        <v>0</v>
      </c>
      <c r="L126" s="10">
        <v>0.1630353013224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0.0147773990322</v>
      </c>
      <c r="S126" s="9">
        <v>0</v>
      </c>
      <c r="T126" s="9">
        <v>0</v>
      </c>
      <c r="U126" s="9">
        <v>0</v>
      </c>
      <c r="V126" s="10">
        <v>0.0040765238709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0.000509441129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30.9453852952889</v>
      </c>
      <c r="AW126" s="9">
        <v>29.8182231945157</v>
      </c>
      <c r="AX126" s="9">
        <v>0</v>
      </c>
      <c r="AY126" s="9">
        <v>0</v>
      </c>
      <c r="AZ126" s="10">
        <v>41.86297546464411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1.8294121628699005</v>
      </c>
      <c r="BG126" s="9">
        <v>10.443543145161199</v>
      </c>
      <c r="BH126" s="9">
        <v>0</v>
      </c>
      <c r="BI126" s="9">
        <v>0</v>
      </c>
      <c r="BJ126" s="10">
        <v>0.35580167054780004</v>
      </c>
      <c r="BK126" s="17">
        <f t="shared" si="3"/>
        <v>115.50826346134971</v>
      </c>
      <c r="BL126" s="16"/>
      <c r="BM126" s="51"/>
    </row>
    <row r="127" spans="1:65" s="12" customFormat="1" ht="15">
      <c r="A127" s="5"/>
      <c r="B127" s="8" t="s">
        <v>266</v>
      </c>
      <c r="C127" s="11">
        <v>0</v>
      </c>
      <c r="D127" s="9">
        <v>7.611205645161199</v>
      </c>
      <c r="E127" s="9">
        <v>0</v>
      </c>
      <c r="F127" s="9">
        <v>0</v>
      </c>
      <c r="G127" s="10">
        <v>0</v>
      </c>
      <c r="H127" s="11">
        <v>0.0356204424193</v>
      </c>
      <c r="I127" s="9">
        <v>14.714997580645</v>
      </c>
      <c r="J127" s="9">
        <v>0</v>
      </c>
      <c r="K127" s="9">
        <v>0</v>
      </c>
      <c r="L127" s="10">
        <v>0.9040082651612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0.012685342741799999</v>
      </c>
      <c r="S127" s="9">
        <v>0</v>
      </c>
      <c r="T127" s="9">
        <v>0.2029654838709</v>
      </c>
      <c r="U127" s="9">
        <v>0</v>
      </c>
      <c r="V127" s="10">
        <v>0.0208039620966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0.44283947835419996</v>
      </c>
      <c r="AW127" s="9">
        <v>8.061025460516099</v>
      </c>
      <c r="AX127" s="9">
        <v>0</v>
      </c>
      <c r="AY127" s="9">
        <v>0</v>
      </c>
      <c r="AZ127" s="10">
        <v>1.7761570024834001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0.0873976191606</v>
      </c>
      <c r="BG127" s="9">
        <v>0</v>
      </c>
      <c r="BH127" s="9">
        <v>0</v>
      </c>
      <c r="BI127" s="9">
        <v>0</v>
      </c>
      <c r="BJ127" s="10">
        <v>1.0334302243545999</v>
      </c>
      <c r="BK127" s="17">
        <f t="shared" si="3"/>
        <v>34.9031365069649</v>
      </c>
      <c r="BL127" s="16"/>
      <c r="BM127" s="51"/>
    </row>
    <row r="128" spans="1:65" s="12" customFormat="1" ht="15">
      <c r="A128" s="5"/>
      <c r="B128" s="8" t="s">
        <v>265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5.370749134644501</v>
      </c>
      <c r="I128" s="9">
        <v>4.8541705483868</v>
      </c>
      <c r="J128" s="9">
        <v>0</v>
      </c>
      <c r="K128" s="9">
        <v>0</v>
      </c>
      <c r="L128" s="10">
        <v>3.4425579533221997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1.6912664351927</v>
      </c>
      <c r="S128" s="9">
        <v>0.383210349645</v>
      </c>
      <c r="T128" s="9">
        <v>0</v>
      </c>
      <c r="U128" s="9">
        <v>0</v>
      </c>
      <c r="V128" s="10">
        <v>0.9233594539348999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0.0911522032258</v>
      </c>
      <c r="AC128" s="9">
        <v>0</v>
      </c>
      <c r="AD128" s="9">
        <v>0</v>
      </c>
      <c r="AE128" s="9">
        <v>0</v>
      </c>
      <c r="AF128" s="10">
        <v>0.5064011290322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54.9327788895311</v>
      </c>
      <c r="AW128" s="9">
        <v>18.182376409127</v>
      </c>
      <c r="AX128" s="9">
        <v>0.5064011290322</v>
      </c>
      <c r="AY128" s="9">
        <v>0</v>
      </c>
      <c r="AZ128" s="10">
        <v>26.83812897118471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15.624864275760897</v>
      </c>
      <c r="BG128" s="9">
        <v>1.5637372857417002</v>
      </c>
      <c r="BH128" s="9">
        <v>0</v>
      </c>
      <c r="BI128" s="9">
        <v>0</v>
      </c>
      <c r="BJ128" s="10">
        <v>10.385492213381506</v>
      </c>
      <c r="BK128" s="17">
        <f t="shared" si="3"/>
        <v>145.2966463811432</v>
      </c>
      <c r="BL128" s="16"/>
      <c r="BM128" s="51"/>
    </row>
    <row r="129" spans="1:65" s="12" customFormat="1" ht="15">
      <c r="A129" s="5"/>
      <c r="B129" s="8" t="s">
        <v>267</v>
      </c>
      <c r="C129" s="11">
        <v>0</v>
      </c>
      <c r="D129" s="9">
        <v>5.0639322580645</v>
      </c>
      <c r="E129" s="9">
        <v>0</v>
      </c>
      <c r="F129" s="9">
        <v>0</v>
      </c>
      <c r="G129" s="10">
        <v>0</v>
      </c>
      <c r="H129" s="11">
        <v>0.17387416519340002</v>
      </c>
      <c r="I129" s="9">
        <v>7.4946197419353995</v>
      </c>
      <c r="J129" s="9">
        <v>1.0127864516129</v>
      </c>
      <c r="K129" s="9">
        <v>0</v>
      </c>
      <c r="L129" s="10">
        <v>0.3328111695481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0.0179751954192</v>
      </c>
      <c r="S129" s="9">
        <v>0</v>
      </c>
      <c r="T129" s="9">
        <v>0</v>
      </c>
      <c r="U129" s="9">
        <v>0</v>
      </c>
      <c r="V129" s="10">
        <v>0.0009597164193000001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0.0405054064516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2.4604628298699</v>
      </c>
      <c r="AW129" s="9">
        <v>5.874191757032199</v>
      </c>
      <c r="AX129" s="9">
        <v>0</v>
      </c>
      <c r="AY129" s="9">
        <v>0</v>
      </c>
      <c r="AZ129" s="10">
        <v>1.5930004739349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0.5147348896769999</v>
      </c>
      <c r="BG129" s="9">
        <v>0.0708844612903</v>
      </c>
      <c r="BH129" s="9">
        <v>0</v>
      </c>
      <c r="BI129" s="9">
        <v>0</v>
      </c>
      <c r="BJ129" s="10">
        <v>0.6819895284513</v>
      </c>
      <c r="BK129" s="17">
        <f t="shared" si="3"/>
        <v>25.332728044900005</v>
      </c>
      <c r="BL129" s="16"/>
      <c r="BM129" s="51"/>
    </row>
    <row r="130" spans="1:65" s="12" customFormat="1" ht="15">
      <c r="A130" s="5"/>
      <c r="B130" s="8" t="s">
        <v>263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0.0703554743224</v>
      </c>
      <c r="I130" s="9">
        <v>8.0868361290321</v>
      </c>
      <c r="J130" s="9">
        <v>0</v>
      </c>
      <c r="K130" s="9">
        <v>0</v>
      </c>
      <c r="L130" s="10">
        <v>0.3366145538708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0.015162817741900002</v>
      </c>
      <c r="S130" s="9">
        <v>0</v>
      </c>
      <c r="T130" s="9">
        <v>0</v>
      </c>
      <c r="U130" s="9">
        <v>0</v>
      </c>
      <c r="V130" s="10">
        <v>0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0.8788112132572</v>
      </c>
      <c r="AW130" s="9">
        <v>5.0875571382257005</v>
      </c>
      <c r="AX130" s="9">
        <v>0</v>
      </c>
      <c r="AY130" s="9">
        <v>0</v>
      </c>
      <c r="AZ130" s="10">
        <v>2.5874699205802996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3.4332053679027</v>
      </c>
      <c r="BG130" s="9">
        <v>0.0101072032258</v>
      </c>
      <c r="BH130" s="9">
        <v>0</v>
      </c>
      <c r="BI130" s="9">
        <v>0</v>
      </c>
      <c r="BJ130" s="10">
        <v>0.0421787790644</v>
      </c>
      <c r="BK130" s="17">
        <f t="shared" si="3"/>
        <v>20.5482985972233</v>
      </c>
      <c r="BL130" s="16"/>
      <c r="BM130" s="51"/>
    </row>
    <row r="131" spans="1:65" s="12" customFormat="1" ht="15">
      <c r="A131" s="5"/>
      <c r="B131" s="8" t="s">
        <v>264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0.4395336599995001</v>
      </c>
      <c r="I131" s="9">
        <v>0</v>
      </c>
      <c r="J131" s="9">
        <v>0</v>
      </c>
      <c r="K131" s="9">
        <v>0</v>
      </c>
      <c r="L131" s="10">
        <v>0.3423045901934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0.0570324157741</v>
      </c>
      <c r="S131" s="9">
        <v>0</v>
      </c>
      <c r="T131" s="9">
        <v>0</v>
      </c>
      <c r="U131" s="9">
        <v>0</v>
      </c>
      <c r="V131" s="10">
        <v>0.10914499196739999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0.0048519793548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17.560502912382006</v>
      </c>
      <c r="AW131" s="9">
        <v>6.251812445677</v>
      </c>
      <c r="AX131" s="9">
        <v>0</v>
      </c>
      <c r="AY131" s="9">
        <v>0</v>
      </c>
      <c r="AZ131" s="10">
        <v>11.562936758481397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4.9919590923192985</v>
      </c>
      <c r="BG131" s="9">
        <v>2.0974721129677</v>
      </c>
      <c r="BH131" s="9">
        <v>0</v>
      </c>
      <c r="BI131" s="9">
        <v>0</v>
      </c>
      <c r="BJ131" s="10">
        <v>0.7004481730639001</v>
      </c>
      <c r="BK131" s="17">
        <f t="shared" si="3"/>
        <v>44.1179991321805</v>
      </c>
      <c r="BL131" s="16"/>
      <c r="BM131" s="51"/>
    </row>
    <row r="132" spans="1:65" s="12" customFormat="1" ht="15">
      <c r="A132" s="5"/>
      <c r="B132" s="8" t="s">
        <v>129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0.3369708041287</v>
      </c>
      <c r="I132" s="9">
        <v>0</v>
      </c>
      <c r="J132" s="9">
        <v>0</v>
      </c>
      <c r="K132" s="9">
        <v>0</v>
      </c>
      <c r="L132" s="10">
        <v>0.1086171372901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</v>
      </c>
      <c r="S132" s="9">
        <v>0</v>
      </c>
      <c r="T132" s="9">
        <v>0</v>
      </c>
      <c r="U132" s="9">
        <v>0</v>
      </c>
      <c r="V132" s="10">
        <v>0.0041422348387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23.206376593350395</v>
      </c>
      <c r="AW132" s="9">
        <v>12.6290407660962</v>
      </c>
      <c r="AX132" s="9">
        <v>0</v>
      </c>
      <c r="AY132" s="9">
        <v>0</v>
      </c>
      <c r="AZ132" s="10">
        <v>13.8514542491913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2.5377187930942005</v>
      </c>
      <c r="BG132" s="9">
        <v>2.5845088709675004</v>
      </c>
      <c r="BH132" s="9">
        <v>0</v>
      </c>
      <c r="BI132" s="9">
        <v>0</v>
      </c>
      <c r="BJ132" s="10">
        <v>1.5727484432889005</v>
      </c>
      <c r="BK132" s="17">
        <f t="shared" si="3"/>
        <v>56.831577892246</v>
      </c>
      <c r="BL132" s="16"/>
      <c r="BM132" s="51"/>
    </row>
    <row r="133" spans="1:65" s="12" customFormat="1" ht="15">
      <c r="A133" s="5"/>
      <c r="B133" s="8" t="s">
        <v>130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2.6971918911286004</v>
      </c>
      <c r="I133" s="9">
        <v>84.399822580645</v>
      </c>
      <c r="J133" s="9">
        <v>0</v>
      </c>
      <c r="K133" s="9">
        <v>0</v>
      </c>
      <c r="L133" s="10">
        <v>1.3616930915159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0.113733907258</v>
      </c>
      <c r="S133" s="9">
        <v>0.257316532258</v>
      </c>
      <c r="T133" s="9">
        <v>0</v>
      </c>
      <c r="U133" s="9">
        <v>0</v>
      </c>
      <c r="V133" s="10">
        <v>1.0421319556451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10.1231325313199</v>
      </c>
      <c r="AW133" s="9">
        <v>10.6121719915478</v>
      </c>
      <c r="AX133" s="9">
        <v>0</v>
      </c>
      <c r="AY133" s="9">
        <v>0</v>
      </c>
      <c r="AZ133" s="10">
        <v>5.9517318701924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1.775093638031</v>
      </c>
      <c r="BG133" s="9">
        <v>6.7680385137418</v>
      </c>
      <c r="BH133" s="9">
        <v>0</v>
      </c>
      <c r="BI133" s="9">
        <v>0</v>
      </c>
      <c r="BJ133" s="10">
        <v>0.8991841018059001</v>
      </c>
      <c r="BK133" s="17">
        <f t="shared" si="3"/>
        <v>126.00124260508939</v>
      </c>
      <c r="BL133" s="16"/>
      <c r="BM133" s="51"/>
    </row>
    <row r="134" spans="1:65" s="12" customFormat="1" ht="15">
      <c r="A134" s="5"/>
      <c r="B134" s="8" t="s">
        <v>131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0.1300746859677</v>
      </c>
      <c r="I134" s="9">
        <v>331.6133298387094</v>
      </c>
      <c r="J134" s="9">
        <v>0</v>
      </c>
      <c r="K134" s="9">
        <v>0</v>
      </c>
      <c r="L134" s="10">
        <v>10.786725725548001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0.1461879771932</v>
      </c>
      <c r="S134" s="9">
        <v>253.98969289341912</v>
      </c>
      <c r="T134" s="9">
        <v>0</v>
      </c>
      <c r="U134" s="9">
        <v>0</v>
      </c>
      <c r="V134" s="10">
        <v>4.1644629693221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11.803338043611001</v>
      </c>
      <c r="AW134" s="9">
        <v>63.28406843035391</v>
      </c>
      <c r="AX134" s="9">
        <v>0</v>
      </c>
      <c r="AY134" s="9">
        <v>0</v>
      </c>
      <c r="AZ134" s="10">
        <v>30.144909258288607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0.29016638193430005</v>
      </c>
      <c r="BG134" s="9">
        <v>1.7989016559998001</v>
      </c>
      <c r="BH134" s="9">
        <v>0</v>
      </c>
      <c r="BI134" s="9">
        <v>0</v>
      </c>
      <c r="BJ134" s="10">
        <v>0.662722240838</v>
      </c>
      <c r="BK134" s="17">
        <f t="shared" si="3"/>
        <v>708.8145801011852</v>
      </c>
      <c r="BL134" s="16"/>
      <c r="BM134" s="51"/>
    </row>
    <row r="135" spans="1:65" s="12" customFormat="1" ht="15">
      <c r="A135" s="5"/>
      <c r="B135" s="8" t="s">
        <v>132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1.5992784190640998</v>
      </c>
      <c r="I135" s="9">
        <v>19.4590352524191</v>
      </c>
      <c r="J135" s="9">
        <v>0</v>
      </c>
      <c r="K135" s="9">
        <v>0</v>
      </c>
      <c r="L135" s="10">
        <v>3.1057885895480997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0.5473267829996</v>
      </c>
      <c r="S135" s="9">
        <v>6.943751129032201</v>
      </c>
      <c r="T135" s="9">
        <v>0</v>
      </c>
      <c r="U135" s="9">
        <v>0</v>
      </c>
      <c r="V135" s="10">
        <v>0.40641560570949997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0.0051419580645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10.452798363415395</v>
      </c>
      <c r="AW135" s="9">
        <v>35.1366291911609</v>
      </c>
      <c r="AX135" s="9">
        <v>0</v>
      </c>
      <c r="AY135" s="9">
        <v>0</v>
      </c>
      <c r="AZ135" s="10">
        <v>12.774634649545998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5.563149990772701</v>
      </c>
      <c r="BG135" s="9">
        <v>9.5991666168062</v>
      </c>
      <c r="BH135" s="9">
        <v>0</v>
      </c>
      <c r="BI135" s="9">
        <v>0</v>
      </c>
      <c r="BJ135" s="10">
        <v>0.48685603183770004</v>
      </c>
      <c r="BK135" s="17">
        <f t="shared" si="3"/>
        <v>106.07997258037601</v>
      </c>
      <c r="BL135" s="16"/>
      <c r="BM135" s="51"/>
    </row>
    <row r="136" spans="1:65" s="12" customFormat="1" ht="15">
      <c r="A136" s="5"/>
      <c r="B136" s="8" t="s">
        <v>248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0.0626385387096</v>
      </c>
      <c r="I136" s="9">
        <v>130.6200332101289</v>
      </c>
      <c r="J136" s="9">
        <v>0</v>
      </c>
      <c r="K136" s="9">
        <v>0</v>
      </c>
      <c r="L136" s="10">
        <v>26.211541651709396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</v>
      </c>
      <c r="S136" s="9">
        <v>82.14890322580641</v>
      </c>
      <c r="T136" s="9">
        <v>0</v>
      </c>
      <c r="U136" s="9">
        <v>0</v>
      </c>
      <c r="V136" s="10">
        <v>1.0389014852901999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0.4099794516124</v>
      </c>
      <c r="AW136" s="9">
        <v>13.6982515369677</v>
      </c>
      <c r="AX136" s="9">
        <v>0</v>
      </c>
      <c r="AY136" s="9">
        <v>0</v>
      </c>
      <c r="AZ136" s="10">
        <v>0.7768384070319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0.15985105109640005</v>
      </c>
      <c r="BG136" s="9">
        <v>6.3446018763867995</v>
      </c>
      <c r="BH136" s="9">
        <v>0</v>
      </c>
      <c r="BI136" s="9">
        <v>0</v>
      </c>
      <c r="BJ136" s="10">
        <v>5.8393404857092985</v>
      </c>
      <c r="BK136" s="17">
        <f t="shared" si="3"/>
        <v>267.31088092044894</v>
      </c>
      <c r="BL136" s="16"/>
      <c r="BM136" s="51"/>
    </row>
    <row r="137" spans="1:65" s="12" customFormat="1" ht="15">
      <c r="A137" s="5"/>
      <c r="B137" s="8" t="s">
        <v>249</v>
      </c>
      <c r="C137" s="11">
        <v>0</v>
      </c>
      <c r="D137" s="9">
        <v>281.977638368387</v>
      </c>
      <c r="E137" s="9">
        <v>0</v>
      </c>
      <c r="F137" s="9">
        <v>0</v>
      </c>
      <c r="G137" s="10">
        <v>0</v>
      </c>
      <c r="H137" s="11">
        <v>2.15042315</v>
      </c>
      <c r="I137" s="9">
        <v>311.55163245125806</v>
      </c>
      <c r="J137" s="9">
        <v>0</v>
      </c>
      <c r="K137" s="9">
        <v>0</v>
      </c>
      <c r="L137" s="10">
        <v>2.5519281646128005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1.0523675</v>
      </c>
      <c r="S137" s="9">
        <v>0</v>
      </c>
      <c r="T137" s="9">
        <v>0</v>
      </c>
      <c r="U137" s="9">
        <v>0</v>
      </c>
      <c r="V137" s="10">
        <v>11.206005033225699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2.0793854514496997</v>
      </c>
      <c r="AW137" s="9">
        <v>88.00351173067662</v>
      </c>
      <c r="AX137" s="9">
        <v>0</v>
      </c>
      <c r="AY137" s="9">
        <v>0</v>
      </c>
      <c r="AZ137" s="10">
        <v>18.4098017271267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0.12456133274150001</v>
      </c>
      <c r="BG137" s="9">
        <v>220.72967861290311</v>
      </c>
      <c r="BH137" s="9">
        <v>0</v>
      </c>
      <c r="BI137" s="9">
        <v>0</v>
      </c>
      <c r="BJ137" s="10">
        <v>6.7548204755154995</v>
      </c>
      <c r="BK137" s="17">
        <f t="shared" si="3"/>
        <v>946.5917539978968</v>
      </c>
      <c r="BL137" s="16"/>
      <c r="BM137" s="51"/>
    </row>
    <row r="138" spans="1:65" s="12" customFormat="1" ht="15">
      <c r="A138" s="5"/>
      <c r="B138" s="8" t="s">
        <v>134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0.7686432949995999</v>
      </c>
      <c r="I138" s="9">
        <v>10.108402321193399</v>
      </c>
      <c r="J138" s="9">
        <v>0</v>
      </c>
      <c r="K138" s="9">
        <v>0</v>
      </c>
      <c r="L138" s="10">
        <v>0.5207391898057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0.33172988374150003</v>
      </c>
      <c r="S138" s="9">
        <v>5.217088474290099</v>
      </c>
      <c r="T138" s="9">
        <v>0</v>
      </c>
      <c r="U138" s="9">
        <v>0</v>
      </c>
      <c r="V138" s="10">
        <v>0.1636588486126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1.9824796472884</v>
      </c>
      <c r="AW138" s="9">
        <v>1.8471962635155998</v>
      </c>
      <c r="AX138" s="9">
        <v>0</v>
      </c>
      <c r="AY138" s="9">
        <v>0</v>
      </c>
      <c r="AZ138" s="10">
        <v>4.434327771683212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0.7722794186439</v>
      </c>
      <c r="BG138" s="9">
        <v>0.0185428329032</v>
      </c>
      <c r="BH138" s="9">
        <v>0</v>
      </c>
      <c r="BI138" s="9">
        <v>0</v>
      </c>
      <c r="BJ138" s="10">
        <v>1.7622378417079003</v>
      </c>
      <c r="BK138" s="17">
        <f t="shared" si="3"/>
        <v>27.92732578838511</v>
      </c>
      <c r="BL138" s="16"/>
      <c r="BM138" s="51"/>
    </row>
    <row r="139" spans="1:65" s="12" customFormat="1" ht="15">
      <c r="A139" s="5"/>
      <c r="B139" s="8" t="s">
        <v>135</v>
      </c>
      <c r="C139" s="11">
        <v>0</v>
      </c>
      <c r="D139" s="9">
        <v>2.0547505552258</v>
      </c>
      <c r="E139" s="9">
        <v>0</v>
      </c>
      <c r="F139" s="9">
        <v>0</v>
      </c>
      <c r="G139" s="10">
        <v>0</v>
      </c>
      <c r="H139" s="11">
        <v>0.0707844610644</v>
      </c>
      <c r="I139" s="9">
        <v>9.313693817032199</v>
      </c>
      <c r="J139" s="9">
        <v>0</v>
      </c>
      <c r="K139" s="9">
        <v>0</v>
      </c>
      <c r="L139" s="10">
        <v>0.0070058929032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0.028674446064400002</v>
      </c>
      <c r="S139" s="9">
        <v>3.0831251612902997</v>
      </c>
      <c r="T139" s="9">
        <v>0</v>
      </c>
      <c r="U139" s="9">
        <v>0</v>
      </c>
      <c r="V139" s="10">
        <v>0.6122490056451001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0.8959762957085</v>
      </c>
      <c r="AW139" s="9">
        <v>5.4237325935482</v>
      </c>
      <c r="AX139" s="9">
        <v>0</v>
      </c>
      <c r="AY139" s="9">
        <v>0</v>
      </c>
      <c r="AZ139" s="10">
        <v>0.2611563497739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0.12269453054759998</v>
      </c>
      <c r="BG139" s="9">
        <v>0</v>
      </c>
      <c r="BH139" s="9">
        <v>0</v>
      </c>
      <c r="BI139" s="9">
        <v>0</v>
      </c>
      <c r="BJ139" s="10">
        <v>0.1395002950964</v>
      </c>
      <c r="BK139" s="17">
        <f t="shared" si="3"/>
        <v>22.013343403900002</v>
      </c>
      <c r="BL139" s="16"/>
      <c r="BM139" s="51"/>
    </row>
    <row r="140" spans="1:65" s="12" customFormat="1" ht="15">
      <c r="A140" s="5"/>
      <c r="B140" s="8" t="s">
        <v>136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0.0010741141935</v>
      </c>
      <c r="I140" s="9">
        <v>105.0457785491611</v>
      </c>
      <c r="J140" s="9">
        <v>0</v>
      </c>
      <c r="K140" s="9">
        <v>0</v>
      </c>
      <c r="L140" s="10">
        <v>2.2663809483870003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3.3490880554836</v>
      </c>
      <c r="S140" s="9">
        <v>60.68745193548379</v>
      </c>
      <c r="T140" s="9">
        <v>0</v>
      </c>
      <c r="U140" s="9">
        <v>0</v>
      </c>
      <c r="V140" s="10">
        <v>0.2738991193547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0.5003716328062</v>
      </c>
      <c r="AW140" s="9">
        <v>49.3564707675477</v>
      </c>
      <c r="AX140" s="9">
        <v>0</v>
      </c>
      <c r="AY140" s="9">
        <v>0</v>
      </c>
      <c r="AZ140" s="10">
        <v>3.8203482779995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0.1309711511611</v>
      </c>
      <c r="BG140" s="9">
        <v>0.5259056193547</v>
      </c>
      <c r="BH140" s="9">
        <v>0</v>
      </c>
      <c r="BI140" s="9">
        <v>0</v>
      </c>
      <c r="BJ140" s="10">
        <v>0.7625450321285</v>
      </c>
      <c r="BK140" s="17">
        <f t="shared" si="3"/>
        <v>226.72028520306137</v>
      </c>
      <c r="BL140" s="16"/>
      <c r="BM140" s="51"/>
    </row>
    <row r="141" spans="1:65" s="12" customFormat="1" ht="15">
      <c r="A141" s="5"/>
      <c r="B141" s="8" t="s">
        <v>137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0.0010918988064</v>
      </c>
      <c r="I141" s="9">
        <v>0</v>
      </c>
      <c r="J141" s="9">
        <v>0</v>
      </c>
      <c r="K141" s="9">
        <v>0</v>
      </c>
      <c r="L141" s="10">
        <v>2.8259710293548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0.0008028666774</v>
      </c>
      <c r="S141" s="9">
        <v>0</v>
      </c>
      <c r="T141" s="9">
        <v>0</v>
      </c>
      <c r="U141" s="9">
        <v>0</v>
      </c>
      <c r="V141" s="10">
        <v>0.0021409780645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0.0477944183548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10.087001821288597</v>
      </c>
      <c r="AW141" s="9">
        <v>19.250951910741502</v>
      </c>
      <c r="AX141" s="9">
        <v>0</v>
      </c>
      <c r="AY141" s="9">
        <v>0</v>
      </c>
      <c r="AZ141" s="10">
        <v>4.1947291509019005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1.3685563771606999</v>
      </c>
      <c r="BG141" s="9">
        <v>0</v>
      </c>
      <c r="BH141" s="9">
        <v>0.10666016129030001</v>
      </c>
      <c r="BI141" s="9">
        <v>0</v>
      </c>
      <c r="BJ141" s="10">
        <v>0.5401260500314999</v>
      </c>
      <c r="BK141" s="17">
        <f t="shared" si="3"/>
        <v>38.42582666267241</v>
      </c>
      <c r="BL141" s="16"/>
      <c r="BM141" s="51"/>
    </row>
    <row r="142" spans="1:65" s="12" customFormat="1" ht="15">
      <c r="A142" s="5"/>
      <c r="B142" s="8" t="s">
        <v>138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0.1210001162902</v>
      </c>
      <c r="I142" s="9">
        <v>83.4197920803869</v>
      </c>
      <c r="J142" s="9">
        <v>0</v>
      </c>
      <c r="K142" s="9">
        <v>0</v>
      </c>
      <c r="L142" s="10">
        <v>4.9217380029676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0.0227236443869</v>
      </c>
      <c r="S142" s="9">
        <v>38.426144516129</v>
      </c>
      <c r="T142" s="9">
        <v>0.5336964516129</v>
      </c>
      <c r="U142" s="9">
        <v>0</v>
      </c>
      <c r="V142" s="10">
        <v>0.09911136761270001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3.231008211515</v>
      </c>
      <c r="AW142" s="9">
        <v>4.7937240467093</v>
      </c>
      <c r="AX142" s="9">
        <v>0</v>
      </c>
      <c r="AY142" s="9">
        <v>0</v>
      </c>
      <c r="AZ142" s="10">
        <v>12.769963310644002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0.2809389448702</v>
      </c>
      <c r="BG142" s="9">
        <v>2.1435470118063997</v>
      </c>
      <c r="BH142" s="9">
        <v>0</v>
      </c>
      <c r="BI142" s="9">
        <v>0</v>
      </c>
      <c r="BJ142" s="10">
        <v>3.3994396179348</v>
      </c>
      <c r="BK142" s="17">
        <f t="shared" si="3"/>
        <v>154.1628273228659</v>
      </c>
      <c r="BL142" s="16"/>
      <c r="BM142" s="51"/>
    </row>
    <row r="143" spans="1:65" s="12" customFormat="1" ht="15">
      <c r="A143" s="5"/>
      <c r="B143" s="8" t="s">
        <v>139</v>
      </c>
      <c r="C143" s="11">
        <v>0</v>
      </c>
      <c r="D143" s="9">
        <v>12.7846103225806</v>
      </c>
      <c r="E143" s="9">
        <v>0</v>
      </c>
      <c r="F143" s="9">
        <v>0</v>
      </c>
      <c r="G143" s="10">
        <v>0</v>
      </c>
      <c r="H143" s="11">
        <v>5.3269209677419</v>
      </c>
      <c r="I143" s="9">
        <v>21.3076838709677</v>
      </c>
      <c r="J143" s="9">
        <v>0</v>
      </c>
      <c r="K143" s="9">
        <v>0</v>
      </c>
      <c r="L143" s="10">
        <v>1.9187569325805998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0.10653841935479999</v>
      </c>
      <c r="S143" s="9">
        <v>21.3076838709677</v>
      </c>
      <c r="T143" s="9">
        <v>0</v>
      </c>
      <c r="U143" s="9">
        <v>0</v>
      </c>
      <c r="V143" s="10">
        <v>0.007457689354799999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3.1502096254833</v>
      </c>
      <c r="AW143" s="9">
        <v>13.388743570032101</v>
      </c>
      <c r="AX143" s="9">
        <v>0</v>
      </c>
      <c r="AY143" s="9">
        <v>0</v>
      </c>
      <c r="AZ143" s="10">
        <v>4.9964104172253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0.6426652185801</v>
      </c>
      <c r="BG143" s="9">
        <v>0.9262191193548001</v>
      </c>
      <c r="BH143" s="9">
        <v>0</v>
      </c>
      <c r="BI143" s="9">
        <v>0</v>
      </c>
      <c r="BJ143" s="10">
        <v>0.22022145419310002</v>
      </c>
      <c r="BK143" s="17">
        <f t="shared" si="3"/>
        <v>86.0841214784168</v>
      </c>
      <c r="BL143" s="16"/>
      <c r="BM143" s="51"/>
    </row>
    <row r="144" spans="1:65" s="12" customFormat="1" ht="15">
      <c r="A144" s="5"/>
      <c r="B144" s="8" t="s">
        <v>141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0.6869244586769001</v>
      </c>
      <c r="I144" s="9">
        <v>1.1246288537741</v>
      </c>
      <c r="J144" s="9">
        <v>0</v>
      </c>
      <c r="K144" s="9">
        <v>0</v>
      </c>
      <c r="L144" s="10">
        <v>1.3717212658059004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0.157679242161</v>
      </c>
      <c r="S144" s="9">
        <v>10.5727048012256</v>
      </c>
      <c r="T144" s="9">
        <v>4.3651033585483</v>
      </c>
      <c r="U144" s="9">
        <v>0</v>
      </c>
      <c r="V144" s="10">
        <v>1.4622728559023002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7.2313844080599</v>
      </c>
      <c r="AW144" s="9">
        <v>22.303364638224867</v>
      </c>
      <c r="AX144" s="9">
        <v>0</v>
      </c>
      <c r="AY144" s="9">
        <v>0</v>
      </c>
      <c r="AZ144" s="10">
        <v>10.039588819866403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2.2491183520587996</v>
      </c>
      <c r="BG144" s="9">
        <v>2.2864416342897003</v>
      </c>
      <c r="BH144" s="9">
        <v>0</v>
      </c>
      <c r="BI144" s="9">
        <v>0</v>
      </c>
      <c r="BJ144" s="10">
        <v>3.328189300381999</v>
      </c>
      <c r="BK144" s="17">
        <f t="shared" si="3"/>
        <v>67.17912198897577</v>
      </c>
      <c r="BL144" s="16"/>
      <c r="BM144" s="51"/>
    </row>
    <row r="145" spans="1:65" s="12" customFormat="1" ht="15">
      <c r="A145" s="5"/>
      <c r="B145" s="8" t="s">
        <v>140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0.7168322255476999</v>
      </c>
      <c r="I145" s="9">
        <v>0.1940769436129</v>
      </c>
      <c r="J145" s="9">
        <v>0</v>
      </c>
      <c r="K145" s="9">
        <v>0</v>
      </c>
      <c r="L145" s="10">
        <v>1.1166377000636998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0.3208263610959</v>
      </c>
      <c r="S145" s="9">
        <v>0.7939394381934001</v>
      </c>
      <c r="T145" s="9">
        <v>8.2594106945161</v>
      </c>
      <c r="U145" s="9">
        <v>0</v>
      </c>
      <c r="V145" s="10">
        <v>0.9606607593219001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0.0080632656774</v>
      </c>
      <c r="AC145" s="9">
        <v>0</v>
      </c>
      <c r="AD145" s="9">
        <v>0</v>
      </c>
      <c r="AE145" s="9">
        <v>0</v>
      </c>
      <c r="AF145" s="10">
        <v>0.0486808282258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4.02582258E-05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9.022932293480206</v>
      </c>
      <c r="AW145" s="9">
        <v>8.3700626132253</v>
      </c>
      <c r="AX145" s="9">
        <v>0</v>
      </c>
      <c r="AY145" s="9">
        <v>0</v>
      </c>
      <c r="AZ145" s="10">
        <v>8.113176619479912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2.1904458376079003</v>
      </c>
      <c r="BG145" s="9">
        <v>2.4786510269027997</v>
      </c>
      <c r="BH145" s="9">
        <v>0</v>
      </c>
      <c r="BI145" s="9">
        <v>0</v>
      </c>
      <c r="BJ145" s="10">
        <v>3.1772221841898016</v>
      </c>
      <c r="BK145" s="17">
        <f t="shared" si="3"/>
        <v>45.771659049366534</v>
      </c>
      <c r="BL145" s="16"/>
      <c r="BM145" s="51"/>
    </row>
    <row r="146" spans="1:65" s="12" customFormat="1" ht="15">
      <c r="A146" s="5"/>
      <c r="B146" s="8" t="s">
        <v>142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8.080647426063699</v>
      </c>
      <c r="I146" s="9">
        <v>25.5984470302899</v>
      </c>
      <c r="J146" s="9">
        <v>0</v>
      </c>
      <c r="K146" s="9">
        <v>0</v>
      </c>
      <c r="L146" s="10">
        <v>2.2535705169024998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0.2881288716125</v>
      </c>
      <c r="S146" s="9">
        <v>4.027866411548</v>
      </c>
      <c r="T146" s="9">
        <v>9.2157689439031</v>
      </c>
      <c r="U146" s="9">
        <v>0</v>
      </c>
      <c r="V146" s="10">
        <v>1.2058458496122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0.0134896643225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4.3682000982549</v>
      </c>
      <c r="AW146" s="9">
        <v>36.667074559095596</v>
      </c>
      <c r="AX146" s="9">
        <v>0</v>
      </c>
      <c r="AY146" s="9">
        <v>0</v>
      </c>
      <c r="AZ146" s="10">
        <v>14.596182095865801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2.7239213282859</v>
      </c>
      <c r="BG146" s="9">
        <v>10.969439377612296</v>
      </c>
      <c r="BH146" s="9">
        <v>0.104091269258</v>
      </c>
      <c r="BI146" s="9">
        <v>0</v>
      </c>
      <c r="BJ146" s="10">
        <v>2.7319945872225997</v>
      </c>
      <c r="BK146" s="17">
        <f t="shared" si="3"/>
        <v>122.8446680298495</v>
      </c>
      <c r="BL146" s="16"/>
      <c r="BM146" s="51"/>
    </row>
    <row r="147" spans="1:65" s="12" customFormat="1" ht="15">
      <c r="A147" s="5"/>
      <c r="B147" s="8" t="s">
        <v>133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0.2878906346769</v>
      </c>
      <c r="I147" s="9">
        <v>6.1005146338064</v>
      </c>
      <c r="J147" s="9">
        <v>0</v>
      </c>
      <c r="K147" s="9">
        <v>0</v>
      </c>
      <c r="L147" s="10">
        <v>0.5502265370964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0.1276717947416</v>
      </c>
      <c r="S147" s="9">
        <v>0.06988254474189999</v>
      </c>
      <c r="T147" s="9">
        <v>0</v>
      </c>
      <c r="U147" s="9">
        <v>0</v>
      </c>
      <c r="V147" s="10">
        <v>1.0528871671284001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0.0216337687741</v>
      </c>
      <c r="AC147" s="9">
        <v>0</v>
      </c>
      <c r="AD147" s="9">
        <v>0</v>
      </c>
      <c r="AE147" s="9">
        <v>0</v>
      </c>
      <c r="AF147" s="10">
        <v>0.0081911295483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7.703426338579001</v>
      </c>
      <c r="AW147" s="9">
        <v>19.8590669914832</v>
      </c>
      <c r="AX147" s="9">
        <v>0</v>
      </c>
      <c r="AY147" s="9">
        <v>0</v>
      </c>
      <c r="AZ147" s="10">
        <v>9.420841528448404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0.6229238978365</v>
      </c>
      <c r="BG147" s="9">
        <v>0.6712933444193</v>
      </c>
      <c r="BH147" s="9">
        <v>0</v>
      </c>
      <c r="BI147" s="9">
        <v>0</v>
      </c>
      <c r="BJ147" s="10">
        <v>1.2239039060617</v>
      </c>
      <c r="BK147" s="17">
        <f t="shared" si="3"/>
        <v>47.7203542173421</v>
      </c>
      <c r="BL147" s="16"/>
      <c r="BM147" s="51"/>
    </row>
    <row r="148" spans="1:65" s="12" customFormat="1" ht="15">
      <c r="A148" s="5"/>
      <c r="B148" s="8" t="s">
        <v>144</v>
      </c>
      <c r="C148" s="11">
        <v>0</v>
      </c>
      <c r="D148" s="9">
        <v>20.9033657350645</v>
      </c>
      <c r="E148" s="9">
        <v>0</v>
      </c>
      <c r="F148" s="9">
        <v>0</v>
      </c>
      <c r="G148" s="10">
        <v>0</v>
      </c>
      <c r="H148" s="11">
        <v>0.021501402387</v>
      </c>
      <c r="I148" s="9">
        <v>634.9263758563221</v>
      </c>
      <c r="J148" s="9">
        <v>0</v>
      </c>
      <c r="K148" s="9">
        <v>0</v>
      </c>
      <c r="L148" s="10">
        <v>1.2959991392901997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0.0114994942257</v>
      </c>
      <c r="S148" s="9">
        <v>284.18379560887087</v>
      </c>
      <c r="T148" s="9">
        <v>0</v>
      </c>
      <c r="U148" s="9">
        <v>0</v>
      </c>
      <c r="V148" s="10">
        <v>2.1130477571287996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477.3122516129032</v>
      </c>
      <c r="AS148" s="9">
        <v>0</v>
      </c>
      <c r="AT148" s="9">
        <v>0</v>
      </c>
      <c r="AU148" s="10">
        <v>0</v>
      </c>
      <c r="AV148" s="11">
        <v>1.4756988583221997</v>
      </c>
      <c r="AW148" s="9">
        <v>20.674883010128603</v>
      </c>
      <c r="AX148" s="9">
        <v>0</v>
      </c>
      <c r="AY148" s="9">
        <v>0</v>
      </c>
      <c r="AZ148" s="10">
        <v>9.421696484064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0.27023613499960003</v>
      </c>
      <c r="BG148" s="9">
        <v>0.5513083686774</v>
      </c>
      <c r="BH148" s="9">
        <v>0</v>
      </c>
      <c r="BI148" s="9">
        <v>0</v>
      </c>
      <c r="BJ148" s="10">
        <v>0.24496156274159997</v>
      </c>
      <c r="BK148" s="17">
        <f t="shared" si="3"/>
        <v>1453.4066210251256</v>
      </c>
      <c r="BL148" s="16"/>
      <c r="BM148" s="51"/>
    </row>
    <row r="149" spans="1:65" s="12" customFormat="1" ht="15">
      <c r="A149" s="5"/>
      <c r="B149" s="8" t="s">
        <v>145</v>
      </c>
      <c r="C149" s="11">
        <v>0</v>
      </c>
      <c r="D149" s="9">
        <v>320.5088114767741</v>
      </c>
      <c r="E149" s="9">
        <v>0</v>
      </c>
      <c r="F149" s="9">
        <v>0</v>
      </c>
      <c r="G149" s="10">
        <v>98.5430120320967</v>
      </c>
      <c r="H149" s="11">
        <v>0.0011380912903000001</v>
      </c>
      <c r="I149" s="9">
        <v>516.1426988683867</v>
      </c>
      <c r="J149" s="9">
        <v>0</v>
      </c>
      <c r="K149" s="9">
        <v>0</v>
      </c>
      <c r="L149" s="10">
        <v>11.291292439548203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0.0023899917096</v>
      </c>
      <c r="S149" s="9">
        <v>318.76574538277407</v>
      </c>
      <c r="T149" s="9">
        <v>0</v>
      </c>
      <c r="U149" s="9">
        <v>0</v>
      </c>
      <c r="V149" s="10">
        <v>0.0113809129032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0.0039332132257</v>
      </c>
      <c r="AW149" s="9">
        <v>44.2767947498709</v>
      </c>
      <c r="AX149" s="9">
        <v>0</v>
      </c>
      <c r="AY149" s="9">
        <v>0</v>
      </c>
      <c r="AZ149" s="10">
        <v>3.1392949108703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</v>
      </c>
      <c r="BG149" s="9">
        <v>1.0995978316774</v>
      </c>
      <c r="BH149" s="9">
        <v>1.137239032258</v>
      </c>
      <c r="BI149" s="9">
        <v>0</v>
      </c>
      <c r="BJ149" s="10">
        <v>0.8704482595804001</v>
      </c>
      <c r="BK149" s="17">
        <f t="shared" si="3"/>
        <v>1315.7937771929658</v>
      </c>
      <c r="BL149" s="16"/>
      <c r="BM149" s="51"/>
    </row>
    <row r="150" spans="1:65" s="12" customFormat="1" ht="15">
      <c r="A150" s="5"/>
      <c r="B150" s="8" t="s">
        <v>146</v>
      </c>
      <c r="C150" s="11">
        <v>0</v>
      </c>
      <c r="D150" s="9">
        <v>12.441614796870901</v>
      </c>
      <c r="E150" s="9">
        <v>0</v>
      </c>
      <c r="F150" s="9">
        <v>0</v>
      </c>
      <c r="G150" s="10">
        <v>0</v>
      </c>
      <c r="H150" s="11">
        <v>0.2186219304515</v>
      </c>
      <c r="I150" s="9">
        <v>145.2578357412256</v>
      </c>
      <c r="J150" s="9">
        <v>0</v>
      </c>
      <c r="K150" s="9">
        <v>0</v>
      </c>
      <c r="L150" s="10">
        <v>0.2650621843225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</v>
      </c>
      <c r="S150" s="9">
        <v>0</v>
      </c>
      <c r="T150" s="9">
        <v>0</v>
      </c>
      <c r="U150" s="9">
        <v>0</v>
      </c>
      <c r="V150" s="10">
        <v>0.1757835246451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</v>
      </c>
      <c r="AW150" s="9">
        <v>11.825873906064299</v>
      </c>
      <c r="AX150" s="9">
        <v>0</v>
      </c>
      <c r="AY150" s="9">
        <v>0</v>
      </c>
      <c r="AZ150" s="10">
        <v>4.4012615126446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0.0311733709032</v>
      </c>
      <c r="BG150" s="9">
        <v>62.9031970639676</v>
      </c>
      <c r="BH150" s="9">
        <v>0</v>
      </c>
      <c r="BI150" s="9">
        <v>0</v>
      </c>
      <c r="BJ150" s="10">
        <v>13.0382548688384</v>
      </c>
      <c r="BK150" s="17">
        <f t="shared" si="3"/>
        <v>250.55867889993368</v>
      </c>
      <c r="BL150" s="16"/>
      <c r="BM150" s="51"/>
    </row>
    <row r="151" spans="1:65" s="12" customFormat="1" ht="15">
      <c r="A151" s="5"/>
      <c r="B151" s="8" t="s">
        <v>147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0.023842791645</v>
      </c>
      <c r="I151" s="9">
        <v>116.16108872064501</v>
      </c>
      <c r="J151" s="9">
        <v>0</v>
      </c>
      <c r="K151" s="9">
        <v>0</v>
      </c>
      <c r="L151" s="10">
        <v>10.6062107298063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0.0031067544193000003</v>
      </c>
      <c r="S151" s="9">
        <v>0</v>
      </c>
      <c r="T151" s="9">
        <v>0</v>
      </c>
      <c r="U151" s="9">
        <v>0</v>
      </c>
      <c r="V151" s="10">
        <v>1.6751328569676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22.695335518967603</v>
      </c>
      <c r="AW151" s="9">
        <v>24.0305485747093</v>
      </c>
      <c r="AX151" s="9">
        <v>0</v>
      </c>
      <c r="AY151" s="9">
        <v>0</v>
      </c>
      <c r="AZ151" s="10">
        <v>52.913028025741404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0.0026363290966999998</v>
      </c>
      <c r="BG151" s="9">
        <v>57.742498736387006</v>
      </c>
      <c r="BH151" s="9">
        <v>0</v>
      </c>
      <c r="BI151" s="9">
        <v>0</v>
      </c>
      <c r="BJ151" s="10">
        <v>0.8336171860643999</v>
      </c>
      <c r="BK151" s="17">
        <f t="shared" si="3"/>
        <v>286.6870462244496</v>
      </c>
      <c r="BL151" s="16"/>
      <c r="BM151" s="51"/>
    </row>
    <row r="152" spans="1:65" s="12" customFormat="1" ht="14.25" customHeight="1">
      <c r="A152" s="5"/>
      <c r="B152" s="8" t="s">
        <v>148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</v>
      </c>
      <c r="I152" s="9">
        <v>24.5880198092902</v>
      </c>
      <c r="J152" s="9">
        <v>0</v>
      </c>
      <c r="K152" s="9">
        <v>0</v>
      </c>
      <c r="L152" s="10">
        <v>3.5517214490644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0.0066998547419</v>
      </c>
      <c r="S152" s="9">
        <v>5.1443138735806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10.3885329867094</v>
      </c>
      <c r="AW152" s="9">
        <v>2.2625712638387</v>
      </c>
      <c r="AX152" s="9">
        <v>0</v>
      </c>
      <c r="AY152" s="9">
        <v>0</v>
      </c>
      <c r="AZ152" s="10">
        <v>5.8954122575803005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0.0253702815159</v>
      </c>
      <c r="BG152" s="9">
        <v>0</v>
      </c>
      <c r="BH152" s="9">
        <v>1.1203551612903</v>
      </c>
      <c r="BI152" s="9">
        <v>0</v>
      </c>
      <c r="BJ152" s="10">
        <v>1.7509734561288</v>
      </c>
      <c r="BK152" s="17">
        <f t="shared" si="3"/>
        <v>54.7339703937405</v>
      </c>
      <c r="BL152" s="16"/>
      <c r="BM152" s="51"/>
    </row>
    <row r="153" spans="1:65" s="12" customFormat="1" ht="15">
      <c r="A153" s="5"/>
      <c r="B153" s="8" t="s">
        <v>149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0.1567518430967</v>
      </c>
      <c r="I153" s="9">
        <v>193.7783542832898</v>
      </c>
      <c r="J153" s="9">
        <v>0</v>
      </c>
      <c r="K153" s="9">
        <v>0</v>
      </c>
      <c r="L153" s="10">
        <v>0.06751400296770001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0.2238706126128</v>
      </c>
      <c r="S153" s="9">
        <v>28.0990517775806</v>
      </c>
      <c r="T153" s="9">
        <v>0</v>
      </c>
      <c r="U153" s="9">
        <v>0</v>
      </c>
      <c r="V153" s="10">
        <v>0.0033466983869999997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11.489979505773698</v>
      </c>
      <c r="AW153" s="9">
        <v>76.8233048546125</v>
      </c>
      <c r="AX153" s="9">
        <v>0</v>
      </c>
      <c r="AY153" s="9">
        <v>0</v>
      </c>
      <c r="AZ153" s="10">
        <v>13.4445199429667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1.4045719601612001</v>
      </c>
      <c r="BG153" s="9">
        <v>94.2632080038709</v>
      </c>
      <c r="BH153" s="9">
        <v>0</v>
      </c>
      <c r="BI153" s="9">
        <v>0</v>
      </c>
      <c r="BJ153" s="10">
        <v>1.6215204245803998</v>
      </c>
      <c r="BK153" s="17">
        <f t="shared" si="3"/>
        <v>421.3759939099</v>
      </c>
      <c r="BL153" s="16"/>
      <c r="BM153" s="51"/>
    </row>
    <row r="154" spans="1:65" s="12" customFormat="1" ht="15">
      <c r="A154" s="5"/>
      <c r="B154" s="8" t="s">
        <v>150</v>
      </c>
      <c r="C154" s="11">
        <v>0</v>
      </c>
      <c r="D154" s="9">
        <v>10.1967189139354</v>
      </c>
      <c r="E154" s="9">
        <v>0</v>
      </c>
      <c r="F154" s="9">
        <v>0</v>
      </c>
      <c r="G154" s="10">
        <v>0</v>
      </c>
      <c r="H154" s="11">
        <v>0.1838615889677</v>
      </c>
      <c r="I154" s="9">
        <v>36.2818524104192</v>
      </c>
      <c r="J154" s="9">
        <v>0</v>
      </c>
      <c r="K154" s="9">
        <v>0</v>
      </c>
      <c r="L154" s="10">
        <v>0.0621177336128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0.1427569717096</v>
      </c>
      <c r="S154" s="9">
        <v>5.5545096774193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2.952075323774</v>
      </c>
      <c r="AW154" s="9">
        <v>0</v>
      </c>
      <c r="AX154" s="9">
        <v>0</v>
      </c>
      <c r="AY154" s="9">
        <v>0</v>
      </c>
      <c r="AZ154" s="10">
        <v>0.9472994032578002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0.0050035930322</v>
      </c>
      <c r="BG154" s="9">
        <v>15.296135770322499</v>
      </c>
      <c r="BH154" s="9">
        <v>0</v>
      </c>
      <c r="BI154" s="9">
        <v>0</v>
      </c>
      <c r="BJ154" s="10">
        <v>0</v>
      </c>
      <c r="BK154" s="17">
        <f t="shared" si="3"/>
        <v>71.6223313864505</v>
      </c>
      <c r="BL154" s="16"/>
      <c r="BM154" s="51"/>
    </row>
    <row r="155" spans="1:65" s="12" customFormat="1" ht="15">
      <c r="A155" s="5"/>
      <c r="B155" s="8" t="s">
        <v>151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</v>
      </c>
      <c r="I155" s="9">
        <v>227.08750288919333</v>
      </c>
      <c r="J155" s="9">
        <v>0</v>
      </c>
      <c r="K155" s="9">
        <v>0</v>
      </c>
      <c r="L155" s="10">
        <v>2.184045670645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</v>
      </c>
      <c r="S155" s="9">
        <v>0</v>
      </c>
      <c r="T155" s="9">
        <v>0</v>
      </c>
      <c r="U155" s="9">
        <v>0</v>
      </c>
      <c r="V155" s="10">
        <v>0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0.7328902819029</v>
      </c>
      <c r="AW155" s="9">
        <v>72.9500206025806</v>
      </c>
      <c r="AX155" s="9">
        <v>0</v>
      </c>
      <c r="AY155" s="9">
        <v>0</v>
      </c>
      <c r="AZ155" s="10">
        <v>2.2234394174836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0.0032726477419</v>
      </c>
      <c r="BG155" s="9">
        <v>100.5699806989677</v>
      </c>
      <c r="BH155" s="9">
        <v>0</v>
      </c>
      <c r="BI155" s="9">
        <v>0</v>
      </c>
      <c r="BJ155" s="10">
        <v>0.010604757516099999</v>
      </c>
      <c r="BK155" s="17">
        <f t="shared" si="3"/>
        <v>405.7617569660311</v>
      </c>
      <c r="BL155" s="16"/>
      <c r="BM155" s="51"/>
    </row>
    <row r="156" spans="1:65" s="12" customFormat="1" ht="15">
      <c r="A156" s="5"/>
      <c r="B156" s="8" t="s">
        <v>152</v>
      </c>
      <c r="C156" s="11">
        <v>0</v>
      </c>
      <c r="D156" s="9">
        <v>0.2625508064516</v>
      </c>
      <c r="E156" s="9">
        <v>0</v>
      </c>
      <c r="F156" s="9">
        <v>0</v>
      </c>
      <c r="G156" s="10">
        <v>0</v>
      </c>
      <c r="H156" s="11">
        <v>2.8293002714515</v>
      </c>
      <c r="I156" s="9">
        <v>121.3989025626772</v>
      </c>
      <c r="J156" s="9">
        <v>0</v>
      </c>
      <c r="K156" s="9">
        <v>0</v>
      </c>
      <c r="L156" s="10">
        <v>0.033282206451599995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0.11380570658040001</v>
      </c>
      <c r="AW156" s="9">
        <v>29.777697313438168</v>
      </c>
      <c r="AX156" s="9">
        <v>0</v>
      </c>
      <c r="AY156" s="9">
        <v>0</v>
      </c>
      <c r="AZ156" s="10">
        <v>1.0328735280966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0.8704265143546002</v>
      </c>
      <c r="BG156" s="9">
        <v>60.9179735364193</v>
      </c>
      <c r="BH156" s="9">
        <v>0</v>
      </c>
      <c r="BI156" s="9">
        <v>0</v>
      </c>
      <c r="BJ156" s="10">
        <v>0.054443790322500005</v>
      </c>
      <c r="BK156" s="17">
        <f t="shared" si="3"/>
        <v>217.2912562362434</v>
      </c>
      <c r="BL156" s="16"/>
      <c r="BM156" s="51"/>
    </row>
    <row r="157" spans="1:65" s="12" customFormat="1" ht="15">
      <c r="A157" s="5"/>
      <c r="B157" s="8" t="s">
        <v>270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0.0415349216772</v>
      </c>
      <c r="I157" s="9">
        <v>0</v>
      </c>
      <c r="J157" s="9">
        <v>0</v>
      </c>
      <c r="K157" s="9">
        <v>0</v>
      </c>
      <c r="L157" s="10">
        <v>0.03534614083859999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0.036723263225599996</v>
      </c>
      <c r="S157" s="9">
        <v>0</v>
      </c>
      <c r="T157" s="9">
        <v>0</v>
      </c>
      <c r="U157" s="9">
        <v>0</v>
      </c>
      <c r="V157" s="10">
        <v>0.0350292800966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0.0194020185806</v>
      </c>
      <c r="AC157" s="9">
        <v>0.25130564787090004</v>
      </c>
      <c r="AD157" s="9">
        <v>0</v>
      </c>
      <c r="AE157" s="9">
        <v>0</v>
      </c>
      <c r="AF157" s="10">
        <v>1.1361296096773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0.0005094751612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53.81010096360419</v>
      </c>
      <c r="AW157" s="9">
        <v>8.544850686612</v>
      </c>
      <c r="AX157" s="9">
        <v>0.1586765566451</v>
      </c>
      <c r="AY157" s="9">
        <v>0</v>
      </c>
      <c r="AZ157" s="10">
        <v>40.895848169511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4.357049674511602</v>
      </c>
      <c r="BG157" s="9">
        <v>0.6623177096773001</v>
      </c>
      <c r="BH157" s="9">
        <v>0</v>
      </c>
      <c r="BI157" s="9">
        <v>0</v>
      </c>
      <c r="BJ157" s="10">
        <v>2.3016296555459994</v>
      </c>
      <c r="BK157" s="17">
        <f t="shared" si="3"/>
        <v>112.28645377323518</v>
      </c>
      <c r="BL157" s="16"/>
      <c r="BM157" s="51"/>
    </row>
    <row r="158" spans="1:65" s="12" customFormat="1" ht="15">
      <c r="A158" s="5"/>
      <c r="B158" s="8" t="s">
        <v>271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8.0428149276772</v>
      </c>
      <c r="I158" s="9">
        <v>19.139129032257898</v>
      </c>
      <c r="J158" s="9">
        <v>0</v>
      </c>
      <c r="K158" s="9">
        <v>0</v>
      </c>
      <c r="L158" s="10">
        <v>0.1681080895805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0.2190978481286</v>
      </c>
      <c r="S158" s="9">
        <v>35.2618380751612</v>
      </c>
      <c r="T158" s="9">
        <v>0</v>
      </c>
      <c r="U158" s="9">
        <v>0</v>
      </c>
      <c r="V158" s="10">
        <v>2.200454059258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0.040283109677399995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11.2541541904802</v>
      </c>
      <c r="AW158" s="9">
        <v>10.252051412902901</v>
      </c>
      <c r="AX158" s="9">
        <v>0</v>
      </c>
      <c r="AY158" s="9">
        <v>0</v>
      </c>
      <c r="AZ158" s="10">
        <v>3.4776370974179995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5.7056945930631</v>
      </c>
      <c r="BG158" s="9">
        <v>5.6597769096773</v>
      </c>
      <c r="BH158" s="9">
        <v>0</v>
      </c>
      <c r="BI158" s="9">
        <v>0</v>
      </c>
      <c r="BJ158" s="10">
        <v>0.9273666959993001</v>
      </c>
      <c r="BK158" s="17">
        <f t="shared" si="3"/>
        <v>102.3484060412816</v>
      </c>
      <c r="BL158" s="16"/>
      <c r="BM158" s="51"/>
    </row>
    <row r="159" spans="1:65" s="12" customFormat="1" ht="15">
      <c r="A159" s="5"/>
      <c r="B159" s="8" t="s">
        <v>272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0.6119574646772</v>
      </c>
      <c r="I159" s="9">
        <v>57.2298203225804</v>
      </c>
      <c r="J159" s="9">
        <v>0</v>
      </c>
      <c r="K159" s="9">
        <v>0</v>
      </c>
      <c r="L159" s="10">
        <v>3.1150343021612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0.013554431128899999</v>
      </c>
      <c r="S159" s="9">
        <v>5.0201596774193</v>
      </c>
      <c r="T159" s="9">
        <v>0</v>
      </c>
      <c r="U159" s="9">
        <v>0</v>
      </c>
      <c r="V159" s="10">
        <v>0.0060241916129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2.3255272386439003</v>
      </c>
      <c r="AW159" s="9">
        <v>112.9468790322579</v>
      </c>
      <c r="AX159" s="9">
        <v>0</v>
      </c>
      <c r="AY159" s="9">
        <v>0</v>
      </c>
      <c r="AZ159" s="10">
        <v>2.2736959728384005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0.5052088803867</v>
      </c>
      <c r="BG159" s="9">
        <v>51.092148212903</v>
      </c>
      <c r="BH159" s="9">
        <v>0</v>
      </c>
      <c r="BI159" s="9">
        <v>0</v>
      </c>
      <c r="BJ159" s="10">
        <v>0.43527199974149994</v>
      </c>
      <c r="BK159" s="17">
        <f t="shared" si="3"/>
        <v>235.5752817263513</v>
      </c>
      <c r="BL159" s="16"/>
      <c r="BM159" s="51"/>
    </row>
    <row r="160" spans="1:65" s="12" customFormat="1" ht="15">
      <c r="A160" s="5"/>
      <c r="B160" s="8" t="s">
        <v>273</v>
      </c>
      <c r="C160" s="11">
        <v>0</v>
      </c>
      <c r="D160" s="9">
        <v>0.2512902419354</v>
      </c>
      <c r="E160" s="9">
        <v>0</v>
      </c>
      <c r="F160" s="9">
        <v>0</v>
      </c>
      <c r="G160" s="10">
        <v>0</v>
      </c>
      <c r="H160" s="11">
        <v>0.589652673387</v>
      </c>
      <c r="I160" s="9">
        <v>1.0554190161289</v>
      </c>
      <c r="J160" s="9">
        <v>0</v>
      </c>
      <c r="K160" s="9">
        <v>0</v>
      </c>
      <c r="L160" s="10">
        <v>1.9143980165159002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0.016082575483800002</v>
      </c>
      <c r="S160" s="9">
        <v>4.0206438709677</v>
      </c>
      <c r="T160" s="9">
        <v>0</v>
      </c>
      <c r="U160" s="9">
        <v>0</v>
      </c>
      <c r="V160" s="10">
        <v>0.0210785640644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0.030655195806400002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3.4662282187723004</v>
      </c>
      <c r="AW160" s="9">
        <v>2.0604311935481</v>
      </c>
      <c r="AX160" s="9">
        <v>0</v>
      </c>
      <c r="AY160" s="9">
        <v>0</v>
      </c>
      <c r="AZ160" s="10">
        <v>2.7050743508701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0.8052160780954001</v>
      </c>
      <c r="BG160" s="9">
        <v>6.4024029748385</v>
      </c>
      <c r="BH160" s="9">
        <v>0</v>
      </c>
      <c r="BI160" s="9">
        <v>0</v>
      </c>
      <c r="BJ160" s="10">
        <v>0.1869001215481</v>
      </c>
      <c r="BK160" s="17">
        <f t="shared" si="3"/>
        <v>23.525473091962</v>
      </c>
      <c r="BL160" s="16"/>
      <c r="BM160" s="51"/>
    </row>
    <row r="161" spans="1:65" s="12" customFormat="1" ht="15">
      <c r="A161" s="5"/>
      <c r="B161" s="8" t="s">
        <v>274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1.3295153669995</v>
      </c>
      <c r="I161" s="9">
        <v>9.766631880645</v>
      </c>
      <c r="J161" s="9">
        <v>0</v>
      </c>
      <c r="K161" s="9">
        <v>0</v>
      </c>
      <c r="L161" s="10">
        <v>2.6007913475159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0.4602728958061</v>
      </c>
      <c r="S161" s="9">
        <v>1.0039416599677</v>
      </c>
      <c r="T161" s="9">
        <v>1.7064002258063</v>
      </c>
      <c r="U161" s="9">
        <v>0</v>
      </c>
      <c r="V161" s="10">
        <v>1.0432310833221001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21.567278553700305</v>
      </c>
      <c r="AW161" s="9">
        <v>13.179534713418201</v>
      </c>
      <c r="AX161" s="9">
        <v>0</v>
      </c>
      <c r="AY161" s="9">
        <v>0</v>
      </c>
      <c r="AZ161" s="10">
        <v>18.507403162060502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5.5754503953509005</v>
      </c>
      <c r="BG161" s="9">
        <v>4.5033781178706</v>
      </c>
      <c r="BH161" s="9">
        <v>0</v>
      </c>
      <c r="BI161" s="9">
        <v>0</v>
      </c>
      <c r="BJ161" s="10">
        <v>5.098528671837399</v>
      </c>
      <c r="BK161" s="17">
        <f t="shared" si="3"/>
        <v>86.3423580743005</v>
      </c>
      <c r="BL161" s="16"/>
      <c r="BM161" s="51"/>
    </row>
    <row r="162" spans="1:65" s="12" customFormat="1" ht="15">
      <c r="A162" s="5"/>
      <c r="B162" s="8" t="s">
        <v>275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0.4125075625158</v>
      </c>
      <c r="I162" s="9">
        <v>24.896990322580596</v>
      </c>
      <c r="J162" s="9">
        <v>0</v>
      </c>
      <c r="K162" s="9">
        <v>0</v>
      </c>
      <c r="L162" s="10">
        <v>0.0616022674838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0.0012804166451</v>
      </c>
      <c r="S162" s="9">
        <v>3.5567129032257996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0.026674330645099997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1.6713708793212005</v>
      </c>
      <c r="AW162" s="9">
        <v>4.410155999999899</v>
      </c>
      <c r="AX162" s="9">
        <v>0</v>
      </c>
      <c r="AY162" s="9">
        <v>0</v>
      </c>
      <c r="AZ162" s="10">
        <v>0.4054571088058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1.1355077513221001</v>
      </c>
      <c r="BG162" s="9">
        <v>10.6697322580645</v>
      </c>
      <c r="BH162" s="9">
        <v>0</v>
      </c>
      <c r="BI162" s="9">
        <v>0</v>
      </c>
      <c r="BJ162" s="10">
        <v>0.1406305651611</v>
      </c>
      <c r="BK162" s="17">
        <f t="shared" si="3"/>
        <v>47.3886223657708</v>
      </c>
      <c r="BL162" s="16"/>
      <c r="BM162" s="51"/>
    </row>
    <row r="163" spans="1:65" s="12" customFormat="1" ht="15">
      <c r="A163" s="5"/>
      <c r="B163" s="8" t="s">
        <v>276</v>
      </c>
      <c r="C163" s="11">
        <v>0</v>
      </c>
      <c r="D163" s="9">
        <v>2.709391</v>
      </c>
      <c r="E163" s="9">
        <v>0</v>
      </c>
      <c r="F163" s="9">
        <v>0</v>
      </c>
      <c r="G163" s="10">
        <v>0</v>
      </c>
      <c r="H163" s="11">
        <v>0.12811123480620001</v>
      </c>
      <c r="I163" s="9">
        <v>1.7479941935483</v>
      </c>
      <c r="J163" s="9">
        <v>0</v>
      </c>
      <c r="K163" s="9">
        <v>0</v>
      </c>
      <c r="L163" s="10">
        <v>0.22872504022569998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0.0266569114516</v>
      </c>
      <c r="S163" s="9">
        <v>0</v>
      </c>
      <c r="T163" s="9">
        <v>4.3699854838709</v>
      </c>
      <c r="U163" s="9">
        <v>0</v>
      </c>
      <c r="V163" s="10">
        <v>0.0252585160966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5.145245968804301</v>
      </c>
      <c r="AW163" s="9">
        <v>1.0485851612903</v>
      </c>
      <c r="AX163" s="9">
        <v>0</v>
      </c>
      <c r="AY163" s="9">
        <v>0</v>
      </c>
      <c r="AZ163" s="10">
        <v>0.8792692728703002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0.9074820191602001</v>
      </c>
      <c r="BG163" s="9">
        <v>0.14854956451610002</v>
      </c>
      <c r="BH163" s="9">
        <v>0</v>
      </c>
      <c r="BI163" s="9">
        <v>0</v>
      </c>
      <c r="BJ163" s="10">
        <v>0.13058508819290002</v>
      </c>
      <c r="BK163" s="17">
        <f t="shared" si="3"/>
        <v>17.495839454833398</v>
      </c>
      <c r="BL163" s="16"/>
      <c r="BM163" s="51"/>
    </row>
    <row r="164" spans="1:64" s="21" customFormat="1" ht="15">
      <c r="A164" s="5"/>
      <c r="B164" s="15" t="s">
        <v>17</v>
      </c>
      <c r="C164" s="20">
        <f aca="true" t="shared" si="4" ref="C164:AH164">SUM(C20:C163)</f>
        <v>0</v>
      </c>
      <c r="D164" s="18">
        <f t="shared" si="4"/>
        <v>934.138513878515</v>
      </c>
      <c r="E164" s="18">
        <f t="shared" si="4"/>
        <v>0</v>
      </c>
      <c r="F164" s="18">
        <f t="shared" si="4"/>
        <v>0</v>
      </c>
      <c r="G164" s="19">
        <f t="shared" si="4"/>
        <v>98.5430120320967</v>
      </c>
      <c r="H164" s="20">
        <f t="shared" si="4"/>
        <v>299.8808557832247</v>
      </c>
      <c r="I164" s="18">
        <f t="shared" si="4"/>
        <v>7791.050894036628</v>
      </c>
      <c r="J164" s="18">
        <f t="shared" si="4"/>
        <v>2.0533503225805996</v>
      </c>
      <c r="K164" s="18">
        <f t="shared" si="4"/>
        <v>0</v>
      </c>
      <c r="L164" s="19">
        <f t="shared" si="4"/>
        <v>418.0040979739679</v>
      </c>
      <c r="M164" s="20">
        <f t="shared" si="4"/>
        <v>0</v>
      </c>
      <c r="N164" s="18">
        <f t="shared" si="4"/>
        <v>0</v>
      </c>
      <c r="O164" s="18">
        <f t="shared" si="4"/>
        <v>0</v>
      </c>
      <c r="P164" s="18">
        <f t="shared" si="4"/>
        <v>0</v>
      </c>
      <c r="Q164" s="19">
        <f t="shared" si="4"/>
        <v>0</v>
      </c>
      <c r="R164" s="20">
        <f t="shared" si="4"/>
        <v>49.903273358806814</v>
      </c>
      <c r="S164" s="18">
        <f t="shared" si="4"/>
        <v>2500.244651391378</v>
      </c>
      <c r="T164" s="18">
        <f t="shared" si="4"/>
        <v>34.8345474324507</v>
      </c>
      <c r="U164" s="18">
        <f t="shared" si="4"/>
        <v>0</v>
      </c>
      <c r="V164" s="19">
        <f t="shared" si="4"/>
        <v>116.51489843325683</v>
      </c>
      <c r="W164" s="20">
        <f t="shared" si="4"/>
        <v>0</v>
      </c>
      <c r="X164" s="18">
        <f t="shared" si="4"/>
        <v>0</v>
      </c>
      <c r="Y164" s="18">
        <f t="shared" si="4"/>
        <v>0</v>
      </c>
      <c r="Z164" s="18">
        <f t="shared" si="4"/>
        <v>0</v>
      </c>
      <c r="AA164" s="19">
        <f t="shared" si="4"/>
        <v>0</v>
      </c>
      <c r="AB164" s="20">
        <f t="shared" si="4"/>
        <v>14.130938551577598</v>
      </c>
      <c r="AC164" s="18">
        <f t="shared" si="4"/>
        <v>5.829902096031801</v>
      </c>
      <c r="AD164" s="18">
        <f t="shared" si="4"/>
        <v>0</v>
      </c>
      <c r="AE164" s="18">
        <f t="shared" si="4"/>
        <v>0</v>
      </c>
      <c r="AF164" s="19">
        <f t="shared" si="4"/>
        <v>10.447556709449298</v>
      </c>
      <c r="AG164" s="20">
        <f t="shared" si="4"/>
        <v>0</v>
      </c>
      <c r="AH164" s="18">
        <f t="shared" si="4"/>
        <v>0</v>
      </c>
      <c r="AI164" s="18">
        <f aca="true" t="shared" si="5" ref="AI164:BK164">SUM(AI20:AI163)</f>
        <v>0</v>
      </c>
      <c r="AJ164" s="18">
        <f t="shared" si="5"/>
        <v>0</v>
      </c>
      <c r="AK164" s="19">
        <f t="shared" si="5"/>
        <v>0</v>
      </c>
      <c r="AL164" s="20">
        <f t="shared" si="5"/>
        <v>0.24974072241790002</v>
      </c>
      <c r="AM164" s="18">
        <f t="shared" si="5"/>
        <v>0</v>
      </c>
      <c r="AN164" s="18">
        <f t="shared" si="5"/>
        <v>0</v>
      </c>
      <c r="AO164" s="18">
        <f t="shared" si="5"/>
        <v>0</v>
      </c>
      <c r="AP164" s="19">
        <f t="shared" si="5"/>
        <v>0.7666617363866001</v>
      </c>
      <c r="AQ164" s="20">
        <f t="shared" si="5"/>
        <v>0</v>
      </c>
      <c r="AR164" s="18">
        <f t="shared" si="5"/>
        <v>477.3122516129032</v>
      </c>
      <c r="AS164" s="18">
        <f t="shared" si="5"/>
        <v>0</v>
      </c>
      <c r="AT164" s="18">
        <f t="shared" si="5"/>
        <v>0</v>
      </c>
      <c r="AU164" s="19">
        <f t="shared" si="5"/>
        <v>0</v>
      </c>
      <c r="AV164" s="20">
        <f t="shared" si="5"/>
        <v>2113.9597878540158</v>
      </c>
      <c r="AW164" s="18">
        <f t="shared" si="5"/>
        <v>2933.9693885696324</v>
      </c>
      <c r="AX164" s="18">
        <f t="shared" si="5"/>
        <v>3.7641344676769</v>
      </c>
      <c r="AY164" s="18">
        <f t="shared" si="5"/>
        <v>0</v>
      </c>
      <c r="AZ164" s="19">
        <f t="shared" si="5"/>
        <v>3795.359237475514</v>
      </c>
      <c r="BA164" s="20">
        <f t="shared" si="5"/>
        <v>0</v>
      </c>
      <c r="BB164" s="18">
        <f t="shared" si="5"/>
        <v>0</v>
      </c>
      <c r="BC164" s="18">
        <f t="shared" si="5"/>
        <v>0</v>
      </c>
      <c r="BD164" s="18">
        <f t="shared" si="5"/>
        <v>0</v>
      </c>
      <c r="BE164" s="19">
        <f t="shared" si="5"/>
        <v>0</v>
      </c>
      <c r="BF164" s="20">
        <f t="shared" si="5"/>
        <v>396.01336080911284</v>
      </c>
      <c r="BG164" s="18">
        <f t="shared" si="5"/>
        <v>1634.4334661173573</v>
      </c>
      <c r="BH164" s="18">
        <f t="shared" si="5"/>
        <v>10.845591443192498</v>
      </c>
      <c r="BI164" s="18">
        <f t="shared" si="5"/>
        <v>0</v>
      </c>
      <c r="BJ164" s="19">
        <f t="shared" si="5"/>
        <v>675.8466899236942</v>
      </c>
      <c r="BK164" s="32">
        <f t="shared" si="5"/>
        <v>24318.09680273187</v>
      </c>
      <c r="BL164" s="16"/>
    </row>
    <row r="165" spans="3:64" ht="15" customHeight="1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6"/>
    </row>
    <row r="166" spans="1:64" s="12" customFormat="1" ht="15">
      <c r="A166" s="5" t="s">
        <v>185</v>
      </c>
      <c r="B166" s="6" t="s">
        <v>186</v>
      </c>
      <c r="C166" s="59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1"/>
      <c r="BL166" s="16"/>
    </row>
    <row r="167" spans="1:65" s="12" customFormat="1" ht="15">
      <c r="A167" s="5"/>
      <c r="B167" s="8" t="s">
        <v>187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</v>
      </c>
      <c r="I167" s="9">
        <v>0</v>
      </c>
      <c r="J167" s="9">
        <v>0</v>
      </c>
      <c r="K167" s="9">
        <v>0</v>
      </c>
      <c r="L167" s="10">
        <v>0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</v>
      </c>
      <c r="AW167" s="9">
        <v>0</v>
      </c>
      <c r="AX167" s="9">
        <v>0</v>
      </c>
      <c r="AY167" s="9">
        <v>0</v>
      </c>
      <c r="AZ167" s="10">
        <v>0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</v>
      </c>
      <c r="BG167" s="9">
        <v>0</v>
      </c>
      <c r="BH167" s="9">
        <v>0</v>
      </c>
      <c r="BI167" s="9">
        <v>0</v>
      </c>
      <c r="BJ167" s="10">
        <v>0</v>
      </c>
      <c r="BK167" s="17">
        <v>0</v>
      </c>
      <c r="BL167" s="16"/>
      <c r="BM167" s="51"/>
    </row>
    <row r="168" spans="1:64" s="21" customFormat="1" ht="15">
      <c r="A168" s="5"/>
      <c r="B168" s="15" t="s">
        <v>188</v>
      </c>
      <c r="C168" s="20">
        <v>0</v>
      </c>
      <c r="D168" s="18">
        <v>0</v>
      </c>
      <c r="E168" s="18">
        <v>0</v>
      </c>
      <c r="F168" s="18">
        <v>0</v>
      </c>
      <c r="G168" s="19">
        <v>0</v>
      </c>
      <c r="H168" s="20">
        <v>0</v>
      </c>
      <c r="I168" s="18">
        <v>0</v>
      </c>
      <c r="J168" s="18">
        <v>0</v>
      </c>
      <c r="K168" s="18">
        <v>0</v>
      </c>
      <c r="L168" s="19">
        <v>0</v>
      </c>
      <c r="M168" s="20">
        <v>0</v>
      </c>
      <c r="N168" s="18">
        <v>0</v>
      </c>
      <c r="O168" s="18">
        <v>0</v>
      </c>
      <c r="P168" s="18">
        <v>0</v>
      </c>
      <c r="Q168" s="19">
        <v>0</v>
      </c>
      <c r="R168" s="20">
        <v>0</v>
      </c>
      <c r="S168" s="18">
        <v>0</v>
      </c>
      <c r="T168" s="18">
        <v>0</v>
      </c>
      <c r="U168" s="18">
        <v>0</v>
      </c>
      <c r="V168" s="19">
        <v>0</v>
      </c>
      <c r="W168" s="20">
        <v>0</v>
      </c>
      <c r="X168" s="18">
        <v>0</v>
      </c>
      <c r="Y168" s="18">
        <v>0</v>
      </c>
      <c r="Z168" s="18">
        <v>0</v>
      </c>
      <c r="AA168" s="19">
        <v>0</v>
      </c>
      <c r="AB168" s="20">
        <v>0</v>
      </c>
      <c r="AC168" s="18">
        <v>0</v>
      </c>
      <c r="AD168" s="18">
        <v>0</v>
      </c>
      <c r="AE168" s="18">
        <v>0</v>
      </c>
      <c r="AF168" s="19">
        <v>0</v>
      </c>
      <c r="AG168" s="20">
        <v>0</v>
      </c>
      <c r="AH168" s="18">
        <v>0</v>
      </c>
      <c r="AI168" s="18">
        <v>0</v>
      </c>
      <c r="AJ168" s="18">
        <v>0</v>
      </c>
      <c r="AK168" s="19">
        <v>0</v>
      </c>
      <c r="AL168" s="20">
        <v>0</v>
      </c>
      <c r="AM168" s="18">
        <v>0</v>
      </c>
      <c r="AN168" s="18">
        <v>0</v>
      </c>
      <c r="AO168" s="18">
        <v>0</v>
      </c>
      <c r="AP168" s="19">
        <v>0</v>
      </c>
      <c r="AQ168" s="20">
        <v>0</v>
      </c>
      <c r="AR168" s="18">
        <v>0</v>
      </c>
      <c r="AS168" s="18">
        <v>0</v>
      </c>
      <c r="AT168" s="18">
        <v>0</v>
      </c>
      <c r="AU168" s="19">
        <v>0</v>
      </c>
      <c r="AV168" s="20">
        <v>0</v>
      </c>
      <c r="AW168" s="18">
        <v>0</v>
      </c>
      <c r="AX168" s="18">
        <v>0</v>
      </c>
      <c r="AY168" s="18">
        <v>0</v>
      </c>
      <c r="AZ168" s="19">
        <v>0</v>
      </c>
      <c r="BA168" s="20">
        <v>0</v>
      </c>
      <c r="BB168" s="18">
        <v>0</v>
      </c>
      <c r="BC168" s="18">
        <v>0</v>
      </c>
      <c r="BD168" s="18">
        <v>0</v>
      </c>
      <c r="BE168" s="19">
        <v>0</v>
      </c>
      <c r="BF168" s="20">
        <v>0</v>
      </c>
      <c r="BG168" s="18">
        <v>0</v>
      </c>
      <c r="BH168" s="18">
        <v>0</v>
      </c>
      <c r="BI168" s="18">
        <v>0</v>
      </c>
      <c r="BJ168" s="19">
        <v>0</v>
      </c>
      <c r="BK168" s="32">
        <v>0</v>
      </c>
      <c r="BL168" s="16"/>
    </row>
    <row r="169" spans="1:64" s="12" customFormat="1" ht="15">
      <c r="A169" s="5" t="s">
        <v>189</v>
      </c>
      <c r="B169" s="6" t="s">
        <v>190</v>
      </c>
      <c r="C169" s="59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1"/>
      <c r="BL169" s="16"/>
    </row>
    <row r="170" spans="1:65" s="12" customFormat="1" ht="15">
      <c r="A170" s="5"/>
      <c r="B170" s="8" t="s">
        <v>187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</v>
      </c>
      <c r="I170" s="9">
        <v>0</v>
      </c>
      <c r="J170" s="9">
        <v>0</v>
      </c>
      <c r="K170" s="9">
        <v>0</v>
      </c>
      <c r="L170" s="10">
        <v>0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</v>
      </c>
      <c r="S170" s="9">
        <v>0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</v>
      </c>
      <c r="AW170" s="9">
        <v>0</v>
      </c>
      <c r="AX170" s="9">
        <v>0</v>
      </c>
      <c r="AY170" s="9">
        <v>0</v>
      </c>
      <c r="AZ170" s="10">
        <v>0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</v>
      </c>
      <c r="BG170" s="9">
        <v>0</v>
      </c>
      <c r="BH170" s="9">
        <v>0</v>
      </c>
      <c r="BI170" s="9">
        <v>0</v>
      </c>
      <c r="BJ170" s="10">
        <v>0</v>
      </c>
      <c r="BK170" s="17">
        <v>0</v>
      </c>
      <c r="BL170" s="16"/>
      <c r="BM170" s="51"/>
    </row>
    <row r="171" spans="1:64" s="21" customFormat="1" ht="15">
      <c r="A171" s="5"/>
      <c r="B171" s="15" t="s">
        <v>191</v>
      </c>
      <c r="C171" s="20">
        <v>0</v>
      </c>
      <c r="D171" s="18">
        <v>0</v>
      </c>
      <c r="E171" s="18">
        <v>0</v>
      </c>
      <c r="F171" s="18">
        <v>0</v>
      </c>
      <c r="G171" s="19">
        <v>0</v>
      </c>
      <c r="H171" s="20">
        <v>0</v>
      </c>
      <c r="I171" s="18">
        <v>0</v>
      </c>
      <c r="J171" s="18">
        <v>0</v>
      </c>
      <c r="K171" s="18">
        <v>0</v>
      </c>
      <c r="L171" s="19">
        <v>0</v>
      </c>
      <c r="M171" s="20">
        <v>0</v>
      </c>
      <c r="N171" s="18">
        <v>0</v>
      </c>
      <c r="O171" s="18">
        <v>0</v>
      </c>
      <c r="P171" s="18">
        <v>0</v>
      </c>
      <c r="Q171" s="19">
        <v>0</v>
      </c>
      <c r="R171" s="20">
        <v>0</v>
      </c>
      <c r="S171" s="18">
        <v>0</v>
      </c>
      <c r="T171" s="18">
        <v>0</v>
      </c>
      <c r="U171" s="18">
        <v>0</v>
      </c>
      <c r="V171" s="19">
        <v>0</v>
      </c>
      <c r="W171" s="20">
        <v>0</v>
      </c>
      <c r="X171" s="18">
        <v>0</v>
      </c>
      <c r="Y171" s="18">
        <v>0</v>
      </c>
      <c r="Z171" s="18">
        <v>0</v>
      </c>
      <c r="AA171" s="19">
        <v>0</v>
      </c>
      <c r="AB171" s="20">
        <v>0</v>
      </c>
      <c r="AC171" s="18">
        <v>0</v>
      </c>
      <c r="AD171" s="18">
        <v>0</v>
      </c>
      <c r="AE171" s="18">
        <v>0</v>
      </c>
      <c r="AF171" s="19">
        <v>0</v>
      </c>
      <c r="AG171" s="20">
        <v>0</v>
      </c>
      <c r="AH171" s="18">
        <v>0</v>
      </c>
      <c r="AI171" s="18">
        <v>0</v>
      </c>
      <c r="AJ171" s="18">
        <v>0</v>
      </c>
      <c r="AK171" s="19">
        <v>0</v>
      </c>
      <c r="AL171" s="20">
        <v>0</v>
      </c>
      <c r="AM171" s="18">
        <v>0</v>
      </c>
      <c r="AN171" s="18">
        <v>0</v>
      </c>
      <c r="AO171" s="18">
        <v>0</v>
      </c>
      <c r="AP171" s="19">
        <v>0</v>
      </c>
      <c r="AQ171" s="20">
        <v>0</v>
      </c>
      <c r="AR171" s="18">
        <v>0</v>
      </c>
      <c r="AS171" s="18">
        <v>0</v>
      </c>
      <c r="AT171" s="18">
        <v>0</v>
      </c>
      <c r="AU171" s="19">
        <v>0</v>
      </c>
      <c r="AV171" s="20">
        <v>0</v>
      </c>
      <c r="AW171" s="18">
        <v>0</v>
      </c>
      <c r="AX171" s="18">
        <v>0</v>
      </c>
      <c r="AY171" s="18">
        <v>0</v>
      </c>
      <c r="AZ171" s="19">
        <v>0</v>
      </c>
      <c r="BA171" s="20">
        <v>0</v>
      </c>
      <c r="BB171" s="18">
        <v>0</v>
      </c>
      <c r="BC171" s="18">
        <v>0</v>
      </c>
      <c r="BD171" s="18">
        <v>0</v>
      </c>
      <c r="BE171" s="19">
        <v>0</v>
      </c>
      <c r="BF171" s="20">
        <v>0</v>
      </c>
      <c r="BG171" s="18">
        <v>0</v>
      </c>
      <c r="BH171" s="18">
        <v>0</v>
      </c>
      <c r="BI171" s="18">
        <v>0</v>
      </c>
      <c r="BJ171" s="19">
        <v>0</v>
      </c>
      <c r="BK171" s="32">
        <v>0</v>
      </c>
      <c r="BL171" s="16"/>
    </row>
    <row r="172" spans="1:64" s="21" customFormat="1" ht="15">
      <c r="A172" s="5" t="s">
        <v>18</v>
      </c>
      <c r="B172" s="27" t="s">
        <v>19</v>
      </c>
      <c r="C172" s="20"/>
      <c r="D172" s="18"/>
      <c r="E172" s="18"/>
      <c r="F172" s="18"/>
      <c r="G172" s="19"/>
      <c r="H172" s="20"/>
      <c r="I172" s="18"/>
      <c r="J172" s="18"/>
      <c r="K172" s="18"/>
      <c r="L172" s="19"/>
      <c r="M172" s="20"/>
      <c r="N172" s="18"/>
      <c r="O172" s="18"/>
      <c r="P172" s="18"/>
      <c r="Q172" s="19"/>
      <c r="R172" s="20"/>
      <c r="S172" s="18"/>
      <c r="T172" s="18"/>
      <c r="U172" s="18"/>
      <c r="V172" s="19"/>
      <c r="W172" s="20"/>
      <c r="X172" s="18"/>
      <c r="Y172" s="18"/>
      <c r="Z172" s="18"/>
      <c r="AA172" s="19"/>
      <c r="AB172" s="20"/>
      <c r="AC172" s="18"/>
      <c r="AD172" s="18"/>
      <c r="AE172" s="18"/>
      <c r="AF172" s="19"/>
      <c r="AG172" s="20"/>
      <c r="AH172" s="18"/>
      <c r="AI172" s="18"/>
      <c r="AJ172" s="18"/>
      <c r="AK172" s="19"/>
      <c r="AL172" s="20"/>
      <c r="AM172" s="18"/>
      <c r="AN172" s="18"/>
      <c r="AO172" s="18"/>
      <c r="AP172" s="19"/>
      <c r="AQ172" s="20"/>
      <c r="AR172" s="18"/>
      <c r="AS172" s="18"/>
      <c r="AT172" s="18"/>
      <c r="AU172" s="19"/>
      <c r="AV172" s="20"/>
      <c r="AW172" s="18"/>
      <c r="AX172" s="18"/>
      <c r="AY172" s="18"/>
      <c r="AZ172" s="19"/>
      <c r="BA172" s="20"/>
      <c r="BB172" s="18"/>
      <c r="BC172" s="18"/>
      <c r="BD172" s="18"/>
      <c r="BE172" s="19"/>
      <c r="BF172" s="20"/>
      <c r="BG172" s="18"/>
      <c r="BH172" s="18"/>
      <c r="BI172" s="18"/>
      <c r="BJ172" s="19"/>
      <c r="BK172" s="32"/>
      <c r="BL172" s="16"/>
    </row>
    <row r="173" spans="1:65" s="12" customFormat="1" ht="15">
      <c r="A173" s="5"/>
      <c r="B173" s="8" t="s">
        <v>158</v>
      </c>
      <c r="C173" s="11">
        <v>0</v>
      </c>
      <c r="D173" s="9">
        <v>127.87494091029029</v>
      </c>
      <c r="E173" s="9">
        <v>0</v>
      </c>
      <c r="F173" s="9">
        <v>0</v>
      </c>
      <c r="G173" s="10">
        <v>0</v>
      </c>
      <c r="H173" s="11">
        <v>6.4195739021912</v>
      </c>
      <c r="I173" s="9">
        <v>1117.564739401386</v>
      </c>
      <c r="J173" s="9">
        <v>0</v>
      </c>
      <c r="K173" s="9">
        <v>0</v>
      </c>
      <c r="L173" s="10">
        <v>31.58773656351349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0.9702302606431003</v>
      </c>
      <c r="S173" s="9">
        <v>8.5035546582902</v>
      </c>
      <c r="T173" s="9">
        <v>3.0466230548385003</v>
      </c>
      <c r="U173" s="9">
        <v>0</v>
      </c>
      <c r="V173" s="10">
        <v>22.734697537610394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1.4998171456447</v>
      </c>
      <c r="AC173" s="9">
        <v>5.3128238375483</v>
      </c>
      <c r="AD173" s="9">
        <v>0</v>
      </c>
      <c r="AE173" s="9">
        <v>0</v>
      </c>
      <c r="AF173" s="10">
        <v>1.8785170407735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0.061903865580500005</v>
      </c>
      <c r="AM173" s="9">
        <v>0</v>
      </c>
      <c r="AN173" s="9">
        <v>0</v>
      </c>
      <c r="AO173" s="9">
        <v>0</v>
      </c>
      <c r="AP173" s="10">
        <v>0.1575441839354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235.80195123834108</v>
      </c>
      <c r="AW173" s="9">
        <v>729.890126202013</v>
      </c>
      <c r="AX173" s="9">
        <v>3.995328155387</v>
      </c>
      <c r="AY173" s="9">
        <v>0</v>
      </c>
      <c r="AZ173" s="10">
        <v>939.8119314221567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42.34971480534818</v>
      </c>
      <c r="BG173" s="9">
        <v>868.1300092787028</v>
      </c>
      <c r="BH173" s="9">
        <v>1.2308179014191998</v>
      </c>
      <c r="BI173" s="9">
        <v>0</v>
      </c>
      <c r="BJ173" s="10">
        <v>179.4582427338212</v>
      </c>
      <c r="BK173" s="17">
        <f aca="true" t="shared" si="6" ref="BK173:BK181">SUM(C173:BJ173)</f>
        <v>4328.280824099434</v>
      </c>
      <c r="BL173" s="16"/>
      <c r="BM173" s="51"/>
    </row>
    <row r="174" spans="1:65" s="12" customFormat="1" ht="15">
      <c r="A174" s="5"/>
      <c r="B174" s="8" t="s">
        <v>277</v>
      </c>
      <c r="C174" s="11">
        <v>0</v>
      </c>
      <c r="D174" s="9">
        <v>0.5021832258064</v>
      </c>
      <c r="E174" s="9">
        <v>0</v>
      </c>
      <c r="F174" s="9">
        <v>0</v>
      </c>
      <c r="G174" s="10">
        <v>0</v>
      </c>
      <c r="H174" s="11">
        <v>0.4799517414188</v>
      </c>
      <c r="I174" s="9">
        <v>47.20522322580641</v>
      </c>
      <c r="J174" s="9">
        <v>0</v>
      </c>
      <c r="K174" s="9">
        <v>0</v>
      </c>
      <c r="L174" s="10">
        <v>0.3264298593222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1.3155951643541</v>
      </c>
      <c r="S174" s="9">
        <v>0.2194623236128</v>
      </c>
      <c r="T174" s="9">
        <v>0.0502183225806</v>
      </c>
      <c r="U174" s="9">
        <v>0</v>
      </c>
      <c r="V174" s="10">
        <v>0.1484706546446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3.5382972954191003</v>
      </c>
      <c r="AC174" s="9">
        <v>0</v>
      </c>
      <c r="AD174" s="9">
        <v>0</v>
      </c>
      <c r="AE174" s="9">
        <v>0</v>
      </c>
      <c r="AF174" s="10">
        <v>0.0007549930645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19.696053291405107</v>
      </c>
      <c r="AW174" s="9">
        <v>34.8235640539016</v>
      </c>
      <c r="AX174" s="9">
        <v>3.5137990322578005</v>
      </c>
      <c r="AY174" s="9">
        <v>0</v>
      </c>
      <c r="AZ174" s="10">
        <v>34.72885541273471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30.939983895262465</v>
      </c>
      <c r="BG174" s="9">
        <v>1.5203421652899</v>
      </c>
      <c r="BH174" s="9">
        <v>5.1003488329674</v>
      </c>
      <c r="BI174" s="9">
        <v>0</v>
      </c>
      <c r="BJ174" s="10">
        <v>9.724333691542997</v>
      </c>
      <c r="BK174" s="17">
        <f t="shared" si="6"/>
        <v>193.83386718139144</v>
      </c>
      <c r="BL174" s="16"/>
      <c r="BM174" s="51"/>
    </row>
    <row r="175" spans="1:65" s="12" customFormat="1" ht="15">
      <c r="A175" s="5"/>
      <c r="B175" s="8" t="s">
        <v>153</v>
      </c>
      <c r="C175" s="11">
        <v>0</v>
      </c>
      <c r="D175" s="9">
        <v>1.111785154387</v>
      </c>
      <c r="E175" s="9">
        <v>0</v>
      </c>
      <c r="F175" s="9">
        <v>0</v>
      </c>
      <c r="G175" s="10">
        <v>0</v>
      </c>
      <c r="H175" s="11">
        <v>2.0959058169014</v>
      </c>
      <c r="I175" s="9">
        <v>523.4067900006121</v>
      </c>
      <c r="J175" s="9">
        <v>0</v>
      </c>
      <c r="K175" s="9">
        <v>0</v>
      </c>
      <c r="L175" s="10">
        <v>59.7226584169646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0.8075425545145999</v>
      </c>
      <c r="S175" s="9">
        <v>306.1402747301288</v>
      </c>
      <c r="T175" s="9">
        <v>0.5037337584193</v>
      </c>
      <c r="U175" s="9">
        <v>0</v>
      </c>
      <c r="V175" s="10">
        <v>1.1266330307404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1.4198819075157</v>
      </c>
      <c r="AC175" s="9">
        <v>1.0733824427740999</v>
      </c>
      <c r="AD175" s="9">
        <v>0</v>
      </c>
      <c r="AE175" s="9">
        <v>0</v>
      </c>
      <c r="AF175" s="10">
        <v>0.0056084665805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0.00022000009670000004</v>
      </c>
      <c r="AM175" s="9">
        <v>0.7808523466129</v>
      </c>
      <c r="AN175" s="9">
        <v>0</v>
      </c>
      <c r="AO175" s="9">
        <v>0</v>
      </c>
      <c r="AP175" s="10">
        <v>0.015329422096700001</v>
      </c>
      <c r="AQ175" s="11">
        <v>0</v>
      </c>
      <c r="AR175" s="9">
        <v>2.7796607160322</v>
      </c>
      <c r="AS175" s="9">
        <v>0</v>
      </c>
      <c r="AT175" s="9">
        <v>0</v>
      </c>
      <c r="AU175" s="10">
        <v>0</v>
      </c>
      <c r="AV175" s="11">
        <v>88.88325263502216</v>
      </c>
      <c r="AW175" s="9">
        <v>288.33025089055974</v>
      </c>
      <c r="AX175" s="9">
        <v>0</v>
      </c>
      <c r="AY175" s="9">
        <v>0</v>
      </c>
      <c r="AZ175" s="10">
        <v>117.29462047542637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10.304570664709596</v>
      </c>
      <c r="BG175" s="9">
        <v>26.61623184796589</v>
      </c>
      <c r="BH175" s="9">
        <v>2.4131947694836997</v>
      </c>
      <c r="BI175" s="9">
        <v>0</v>
      </c>
      <c r="BJ175" s="10">
        <v>18.877884981455487</v>
      </c>
      <c r="BK175" s="17">
        <f t="shared" si="6"/>
        <v>1453.710265029</v>
      </c>
      <c r="BL175" s="16"/>
      <c r="BM175" s="51"/>
    </row>
    <row r="176" spans="1:65" s="12" customFormat="1" ht="15">
      <c r="A176" s="5"/>
      <c r="B176" s="8" t="s">
        <v>154</v>
      </c>
      <c r="C176" s="11">
        <v>0</v>
      </c>
      <c r="D176" s="9">
        <v>22.2255707137096</v>
      </c>
      <c r="E176" s="9">
        <v>0</v>
      </c>
      <c r="F176" s="9">
        <v>0</v>
      </c>
      <c r="G176" s="10">
        <v>0</v>
      </c>
      <c r="H176" s="11">
        <v>2.029665109545899</v>
      </c>
      <c r="I176" s="9">
        <v>15.252228181225302</v>
      </c>
      <c r="J176" s="9">
        <v>0</v>
      </c>
      <c r="K176" s="9">
        <v>0</v>
      </c>
      <c r="L176" s="10">
        <v>5.797522917190999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0.35092862254650004</v>
      </c>
      <c r="S176" s="9">
        <v>0.2463709473869</v>
      </c>
      <c r="T176" s="9">
        <v>0</v>
      </c>
      <c r="U176" s="9">
        <v>0</v>
      </c>
      <c r="V176" s="10">
        <v>0.8784994219661999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0.031670488612599995</v>
      </c>
      <c r="AC176" s="9">
        <v>0.0530999500645</v>
      </c>
      <c r="AD176" s="9">
        <v>0</v>
      </c>
      <c r="AE176" s="9">
        <v>0</v>
      </c>
      <c r="AF176" s="10">
        <v>0.5643741361286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0.0360130361289</v>
      </c>
      <c r="AM176" s="9">
        <v>0</v>
      </c>
      <c r="AN176" s="9">
        <v>0</v>
      </c>
      <c r="AO176" s="9">
        <v>0</v>
      </c>
      <c r="AP176" s="10">
        <v>8.19201935E-05</v>
      </c>
      <c r="AQ176" s="11">
        <v>0</v>
      </c>
      <c r="AR176" s="9">
        <v>4E-09</v>
      </c>
      <c r="AS176" s="9">
        <v>0</v>
      </c>
      <c r="AT176" s="9">
        <v>0</v>
      </c>
      <c r="AU176" s="10">
        <v>0</v>
      </c>
      <c r="AV176" s="11">
        <v>21.72568136092499</v>
      </c>
      <c r="AW176" s="9">
        <v>1100.452883987375</v>
      </c>
      <c r="AX176" s="9">
        <v>0</v>
      </c>
      <c r="AY176" s="9">
        <v>0</v>
      </c>
      <c r="AZ176" s="10">
        <v>341.85309758785826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8.473216769935485</v>
      </c>
      <c r="BG176" s="9">
        <v>132.3804281619649</v>
      </c>
      <c r="BH176" s="9">
        <v>0</v>
      </c>
      <c r="BI176" s="9">
        <v>0</v>
      </c>
      <c r="BJ176" s="10">
        <v>71.06728548409632</v>
      </c>
      <c r="BK176" s="17">
        <f t="shared" si="6"/>
        <v>1723.4186188008543</v>
      </c>
      <c r="BL176" s="16"/>
      <c r="BM176" s="51"/>
    </row>
    <row r="177" spans="1:65" s="12" customFormat="1" ht="15">
      <c r="A177" s="5"/>
      <c r="B177" s="8" t="s">
        <v>155</v>
      </c>
      <c r="C177" s="11">
        <v>0</v>
      </c>
      <c r="D177" s="9">
        <v>277.3470180617417</v>
      </c>
      <c r="E177" s="9">
        <v>0</v>
      </c>
      <c r="F177" s="9">
        <v>0</v>
      </c>
      <c r="G177" s="10">
        <v>0</v>
      </c>
      <c r="H177" s="11">
        <v>2.173513026286901</v>
      </c>
      <c r="I177" s="9">
        <v>987.0649381383862</v>
      </c>
      <c r="J177" s="9">
        <v>25.503950211257997</v>
      </c>
      <c r="K177" s="9">
        <v>0</v>
      </c>
      <c r="L177" s="10">
        <v>65.12259583376981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0.9425381422219999</v>
      </c>
      <c r="S177" s="9">
        <v>291.4592538527093</v>
      </c>
      <c r="T177" s="9">
        <v>27.236258970967697</v>
      </c>
      <c r="U177" s="9">
        <v>0</v>
      </c>
      <c r="V177" s="10">
        <v>11.8355420162874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0.0201198804192</v>
      </c>
      <c r="AC177" s="9">
        <v>0</v>
      </c>
      <c r="AD177" s="9">
        <v>0</v>
      </c>
      <c r="AE177" s="9">
        <v>0</v>
      </c>
      <c r="AF177" s="10">
        <v>0.08871370477400001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0.0209459099674</v>
      </c>
      <c r="AM177" s="9">
        <v>0</v>
      </c>
      <c r="AN177" s="9">
        <v>0</v>
      </c>
      <c r="AO177" s="9">
        <v>0</v>
      </c>
      <c r="AP177" s="10">
        <v>0.0074702298064</v>
      </c>
      <c r="AQ177" s="11">
        <v>0</v>
      </c>
      <c r="AR177" s="9">
        <v>86.6102490724837</v>
      </c>
      <c r="AS177" s="9">
        <v>0</v>
      </c>
      <c r="AT177" s="9">
        <v>0</v>
      </c>
      <c r="AU177" s="10">
        <v>0</v>
      </c>
      <c r="AV177" s="11">
        <v>23.01620705548209</v>
      </c>
      <c r="AW177" s="9">
        <v>250.3385083368763</v>
      </c>
      <c r="AX177" s="9">
        <v>0.0494984110644</v>
      </c>
      <c r="AY177" s="9">
        <v>0</v>
      </c>
      <c r="AZ177" s="10">
        <v>172.55950437113586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9.592033335493307</v>
      </c>
      <c r="BG177" s="9">
        <v>12.497487182287195</v>
      </c>
      <c r="BH177" s="9">
        <v>0</v>
      </c>
      <c r="BI177" s="9">
        <v>0</v>
      </c>
      <c r="BJ177" s="10">
        <v>18.17375340513341</v>
      </c>
      <c r="BK177" s="17">
        <f t="shared" si="6"/>
        <v>2261.660099148552</v>
      </c>
      <c r="BL177" s="16"/>
      <c r="BM177" s="51"/>
    </row>
    <row r="178" spans="1:65" s="12" customFormat="1" ht="15">
      <c r="A178" s="5"/>
      <c r="B178" s="8" t="s">
        <v>156</v>
      </c>
      <c r="C178" s="11">
        <v>0</v>
      </c>
      <c r="D178" s="9">
        <v>6.7433234330644005</v>
      </c>
      <c r="E178" s="9">
        <v>0</v>
      </c>
      <c r="F178" s="9">
        <v>0</v>
      </c>
      <c r="G178" s="10">
        <v>0</v>
      </c>
      <c r="H178" s="11">
        <v>99.69876479795838</v>
      </c>
      <c r="I178" s="9">
        <v>3358.111499298381</v>
      </c>
      <c r="J178" s="9">
        <v>78.73121512790301</v>
      </c>
      <c r="K178" s="9">
        <v>24.144303871064498</v>
      </c>
      <c r="L178" s="10">
        <v>252.9535234088607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45.70118573118259</v>
      </c>
      <c r="S178" s="9">
        <v>217.18938537109304</v>
      </c>
      <c r="T178" s="9">
        <v>37.805551279483396</v>
      </c>
      <c r="U178" s="9">
        <v>0</v>
      </c>
      <c r="V178" s="10">
        <v>100.7334890305701</v>
      </c>
      <c r="W178" s="11">
        <v>0</v>
      </c>
      <c r="X178" s="9">
        <v>0.0194164590645</v>
      </c>
      <c r="Y178" s="9">
        <v>0</v>
      </c>
      <c r="Z178" s="9">
        <v>0</v>
      </c>
      <c r="AA178" s="10">
        <v>0</v>
      </c>
      <c r="AB178" s="11">
        <v>1.2160407754507998</v>
      </c>
      <c r="AC178" s="9">
        <v>6.937630248645001</v>
      </c>
      <c r="AD178" s="9">
        <v>0</v>
      </c>
      <c r="AE178" s="9">
        <v>0</v>
      </c>
      <c r="AF178" s="10">
        <v>7.0584789820957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0.03588011028910001</v>
      </c>
      <c r="AM178" s="9">
        <v>0.3660594622902</v>
      </c>
      <c r="AN178" s="9">
        <v>0</v>
      </c>
      <c r="AO178" s="9">
        <v>0</v>
      </c>
      <c r="AP178" s="10">
        <v>0.6925436899673</v>
      </c>
      <c r="AQ178" s="11">
        <v>0</v>
      </c>
      <c r="AR178" s="9">
        <v>4.5432931728387</v>
      </c>
      <c r="AS178" s="9">
        <v>0</v>
      </c>
      <c r="AT178" s="9">
        <v>0</v>
      </c>
      <c r="AU178" s="10">
        <v>0</v>
      </c>
      <c r="AV178" s="11">
        <v>745.3070768584103</v>
      </c>
      <c r="AW178" s="9">
        <v>2792.6458175680473</v>
      </c>
      <c r="AX178" s="9">
        <v>2.0981533488708</v>
      </c>
      <c r="AY178" s="9">
        <v>501.3036537874193</v>
      </c>
      <c r="AZ178" s="10">
        <v>1302.5872624708838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371.25660138397666</v>
      </c>
      <c r="BG178" s="9">
        <v>469.0732999222329</v>
      </c>
      <c r="BH178" s="9">
        <v>5.7775013222575</v>
      </c>
      <c r="BI178" s="9">
        <v>0</v>
      </c>
      <c r="BJ178" s="10">
        <v>413.1665222530215</v>
      </c>
      <c r="BK178" s="17">
        <f t="shared" si="6"/>
        <v>10845.897473165325</v>
      </c>
      <c r="BL178" s="16"/>
      <c r="BM178" s="51"/>
    </row>
    <row r="179" spans="1:65" s="12" customFormat="1" ht="15">
      <c r="A179" s="5"/>
      <c r="B179" s="8" t="s">
        <v>157</v>
      </c>
      <c r="C179" s="11">
        <v>0</v>
      </c>
      <c r="D179" s="9">
        <v>1.0099117629677</v>
      </c>
      <c r="E179" s="9">
        <v>0</v>
      </c>
      <c r="F179" s="9">
        <v>0</v>
      </c>
      <c r="G179" s="10">
        <v>0</v>
      </c>
      <c r="H179" s="11">
        <v>4.402648597834199</v>
      </c>
      <c r="I179" s="9">
        <v>5.192317244386199</v>
      </c>
      <c r="J179" s="9">
        <v>0</v>
      </c>
      <c r="K179" s="9">
        <v>0</v>
      </c>
      <c r="L179" s="10">
        <v>49.27348344731606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2.5539199938659003</v>
      </c>
      <c r="S179" s="9">
        <v>0.011781047</v>
      </c>
      <c r="T179" s="9">
        <v>0</v>
      </c>
      <c r="U179" s="9">
        <v>0</v>
      </c>
      <c r="V179" s="10">
        <v>10.697809212349398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0.1606601642576</v>
      </c>
      <c r="AC179" s="9">
        <v>0</v>
      </c>
      <c r="AD179" s="9">
        <v>0</v>
      </c>
      <c r="AE179" s="9">
        <v>0</v>
      </c>
      <c r="AF179" s="10">
        <v>1.1572234622575994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0.039306026160699996</v>
      </c>
      <c r="AM179" s="9">
        <v>0.0195973802258</v>
      </c>
      <c r="AN179" s="9">
        <v>0</v>
      </c>
      <c r="AO179" s="9">
        <v>0</v>
      </c>
      <c r="AP179" s="10">
        <v>0.1460247215479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132.7882163781833</v>
      </c>
      <c r="AW179" s="9">
        <v>270.2887882836543</v>
      </c>
      <c r="AX179" s="9">
        <v>0.0110961079675</v>
      </c>
      <c r="AY179" s="9">
        <v>0</v>
      </c>
      <c r="AZ179" s="10">
        <v>1279.1307228296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118.20638306162876</v>
      </c>
      <c r="BG179" s="9">
        <v>35.50430319086051</v>
      </c>
      <c r="BH179" s="9">
        <v>0</v>
      </c>
      <c r="BI179" s="9">
        <v>0</v>
      </c>
      <c r="BJ179" s="10">
        <v>357.84054541671134</v>
      </c>
      <c r="BK179" s="17">
        <f t="shared" si="6"/>
        <v>2268.434738328775</v>
      </c>
      <c r="BL179" s="16"/>
      <c r="BM179" s="51"/>
    </row>
    <row r="180" spans="1:65" s="12" customFormat="1" ht="15">
      <c r="A180" s="5"/>
      <c r="B180" s="8" t="s">
        <v>175</v>
      </c>
      <c r="C180" s="11">
        <v>0</v>
      </c>
      <c r="D180" s="9">
        <v>1.0074098493548</v>
      </c>
      <c r="E180" s="9">
        <v>0</v>
      </c>
      <c r="F180" s="9">
        <v>0</v>
      </c>
      <c r="G180" s="10">
        <v>0</v>
      </c>
      <c r="H180" s="11">
        <v>7.9239860345461</v>
      </c>
      <c r="I180" s="9">
        <v>19.999458864450602</v>
      </c>
      <c r="J180" s="9">
        <v>0</v>
      </c>
      <c r="K180" s="9">
        <v>0</v>
      </c>
      <c r="L180" s="10">
        <v>21.951114396997504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4.382667422512501</v>
      </c>
      <c r="S180" s="9">
        <v>1.1289223394513002</v>
      </c>
      <c r="T180" s="9">
        <v>0</v>
      </c>
      <c r="U180" s="9">
        <v>0</v>
      </c>
      <c r="V180" s="10">
        <v>19.691513997577605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10.5301080679343</v>
      </c>
      <c r="AC180" s="9">
        <v>6.224339207161201</v>
      </c>
      <c r="AD180" s="9">
        <v>0</v>
      </c>
      <c r="AE180" s="9">
        <v>0</v>
      </c>
      <c r="AF180" s="10">
        <v>11.953608479451201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0.033793221870199994</v>
      </c>
      <c r="AM180" s="9">
        <v>0</v>
      </c>
      <c r="AN180" s="9">
        <v>0</v>
      </c>
      <c r="AO180" s="9">
        <v>0</v>
      </c>
      <c r="AP180" s="10">
        <v>0.0132163191612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861.7844312860063</v>
      </c>
      <c r="AW180" s="9">
        <v>1404.284319631261</v>
      </c>
      <c r="AX180" s="9">
        <v>11.9483263065481</v>
      </c>
      <c r="AY180" s="9">
        <v>0</v>
      </c>
      <c r="AZ180" s="10">
        <v>1753.67987915823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174.15267986611738</v>
      </c>
      <c r="BG180" s="9">
        <v>215.57237526914068</v>
      </c>
      <c r="BH180" s="9">
        <v>30.730729164837804</v>
      </c>
      <c r="BI180" s="9">
        <v>0</v>
      </c>
      <c r="BJ180" s="10">
        <v>326.54886773924545</v>
      </c>
      <c r="BK180" s="17">
        <f t="shared" si="6"/>
        <v>4883.541746621855</v>
      </c>
      <c r="BL180" s="16"/>
      <c r="BM180" s="51"/>
    </row>
    <row r="181" spans="1:65" s="12" customFormat="1" ht="15">
      <c r="A181" s="5"/>
      <c r="B181" s="8" t="s">
        <v>159</v>
      </c>
      <c r="C181" s="11">
        <v>0</v>
      </c>
      <c r="D181" s="9">
        <v>400.9232368641934</v>
      </c>
      <c r="E181" s="9">
        <v>0</v>
      </c>
      <c r="F181" s="9">
        <v>0</v>
      </c>
      <c r="G181" s="10">
        <v>56.617330431806394</v>
      </c>
      <c r="H181" s="11">
        <v>19.1193512318692</v>
      </c>
      <c r="I181" s="9">
        <v>1521.172104610515</v>
      </c>
      <c r="J181" s="9">
        <v>54.7450097924192</v>
      </c>
      <c r="K181" s="9">
        <v>0</v>
      </c>
      <c r="L181" s="10">
        <v>110.1292794551266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1.5045672463857</v>
      </c>
      <c r="S181" s="9">
        <v>0.5487828739998</v>
      </c>
      <c r="T181" s="9">
        <v>0.21818557454829998</v>
      </c>
      <c r="U181" s="9">
        <v>0</v>
      </c>
      <c r="V181" s="10">
        <v>8.739548918482202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0.6723518583547001</v>
      </c>
      <c r="AC181" s="9">
        <v>1.1575768075161001</v>
      </c>
      <c r="AD181" s="9">
        <v>0</v>
      </c>
      <c r="AE181" s="9">
        <v>0</v>
      </c>
      <c r="AF181" s="10">
        <v>1.4895570283548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0.001044803903</v>
      </c>
      <c r="AM181" s="9">
        <v>0</v>
      </c>
      <c r="AN181" s="9">
        <v>0</v>
      </c>
      <c r="AO181" s="9">
        <v>0</v>
      </c>
      <c r="AP181" s="10">
        <v>0.015730963387000002</v>
      </c>
      <c r="AQ181" s="11">
        <v>0</v>
      </c>
      <c r="AR181" s="9">
        <v>105.6750010778064</v>
      </c>
      <c r="AS181" s="9">
        <v>0</v>
      </c>
      <c r="AT181" s="9">
        <v>0</v>
      </c>
      <c r="AU181" s="10">
        <v>0</v>
      </c>
      <c r="AV181" s="11">
        <v>123.17289528235622</v>
      </c>
      <c r="AW181" s="9">
        <v>516.9879560418511</v>
      </c>
      <c r="AX181" s="9">
        <v>2.0106010733225</v>
      </c>
      <c r="AY181" s="9">
        <v>0</v>
      </c>
      <c r="AZ181" s="10">
        <v>304.7700253618214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12.683456075913394</v>
      </c>
      <c r="BG181" s="9">
        <v>473.08611014015884</v>
      </c>
      <c r="BH181" s="9">
        <v>2.6366305445159997</v>
      </c>
      <c r="BI181" s="9">
        <v>0</v>
      </c>
      <c r="BJ181" s="10">
        <v>65.90330685958615</v>
      </c>
      <c r="BK181" s="17">
        <f t="shared" si="6"/>
        <v>3783.979640918194</v>
      </c>
      <c r="BL181" s="16"/>
      <c r="BM181" s="51"/>
    </row>
    <row r="182" spans="1:65" s="21" customFormat="1" ht="15">
      <c r="A182" s="5"/>
      <c r="B182" s="15" t="s">
        <v>20</v>
      </c>
      <c r="C182" s="20">
        <f>SUM(C173:C181)</f>
        <v>0</v>
      </c>
      <c r="D182" s="18">
        <f>SUM(D173:D181)</f>
        <v>838.7453799755153</v>
      </c>
      <c r="E182" s="18">
        <f>SUM(E173:E181)</f>
        <v>0</v>
      </c>
      <c r="F182" s="18">
        <f>SUM(F173:F181)</f>
        <v>0</v>
      </c>
      <c r="G182" s="19">
        <f>SUM(G173:G181)</f>
        <v>56.617330431806394</v>
      </c>
      <c r="H182" s="20">
        <f aca="true" t="shared" si="7" ref="H182:BJ182">SUM(H173:H181)</f>
        <v>144.34336025855208</v>
      </c>
      <c r="I182" s="18">
        <f t="shared" si="7"/>
        <v>7594.9692989651485</v>
      </c>
      <c r="J182" s="18">
        <f t="shared" si="7"/>
        <v>158.9801751315802</v>
      </c>
      <c r="K182" s="18">
        <f t="shared" si="7"/>
        <v>24.144303871064498</v>
      </c>
      <c r="L182" s="19">
        <f t="shared" si="7"/>
        <v>596.8643442990619</v>
      </c>
      <c r="M182" s="20">
        <f t="shared" si="7"/>
        <v>0</v>
      </c>
      <c r="N182" s="18">
        <f t="shared" si="7"/>
        <v>0</v>
      </c>
      <c r="O182" s="18">
        <f t="shared" si="7"/>
        <v>0</v>
      </c>
      <c r="P182" s="18">
        <f t="shared" si="7"/>
        <v>0</v>
      </c>
      <c r="Q182" s="19">
        <f t="shared" si="7"/>
        <v>0</v>
      </c>
      <c r="R182" s="20">
        <f t="shared" si="7"/>
        <v>58.52917513822698</v>
      </c>
      <c r="S182" s="18">
        <f t="shared" si="7"/>
        <v>825.4477881436721</v>
      </c>
      <c r="T182" s="18">
        <f t="shared" si="7"/>
        <v>68.86057096083779</v>
      </c>
      <c r="U182" s="18">
        <f t="shared" si="7"/>
        <v>0</v>
      </c>
      <c r="V182" s="19">
        <f t="shared" si="7"/>
        <v>176.5862038202283</v>
      </c>
      <c r="W182" s="20">
        <f t="shared" si="7"/>
        <v>0</v>
      </c>
      <c r="X182" s="18">
        <f t="shared" si="7"/>
        <v>0.0194164590645</v>
      </c>
      <c r="Y182" s="18">
        <f t="shared" si="7"/>
        <v>0</v>
      </c>
      <c r="Z182" s="18">
        <f t="shared" si="7"/>
        <v>0</v>
      </c>
      <c r="AA182" s="19">
        <f t="shared" si="7"/>
        <v>0</v>
      </c>
      <c r="AB182" s="20">
        <f t="shared" si="7"/>
        <v>19.0889475836087</v>
      </c>
      <c r="AC182" s="18">
        <f t="shared" si="7"/>
        <v>20.758852493709202</v>
      </c>
      <c r="AD182" s="18">
        <f t="shared" si="7"/>
        <v>0</v>
      </c>
      <c r="AE182" s="18">
        <f t="shared" si="7"/>
        <v>0</v>
      </c>
      <c r="AF182" s="19">
        <f t="shared" si="7"/>
        <v>24.1968362934804</v>
      </c>
      <c r="AG182" s="20">
        <f t="shared" si="7"/>
        <v>0</v>
      </c>
      <c r="AH182" s="18">
        <f t="shared" si="7"/>
        <v>0</v>
      </c>
      <c r="AI182" s="18">
        <f t="shared" si="7"/>
        <v>0</v>
      </c>
      <c r="AJ182" s="18">
        <f t="shared" si="7"/>
        <v>0</v>
      </c>
      <c r="AK182" s="19">
        <f t="shared" si="7"/>
        <v>0</v>
      </c>
      <c r="AL182" s="20">
        <f t="shared" si="7"/>
        <v>0.22910697399649999</v>
      </c>
      <c r="AM182" s="18">
        <f t="shared" si="7"/>
        <v>1.1665091891289001</v>
      </c>
      <c r="AN182" s="18">
        <f t="shared" si="7"/>
        <v>0</v>
      </c>
      <c r="AO182" s="18">
        <f t="shared" si="7"/>
        <v>0</v>
      </c>
      <c r="AP182" s="19">
        <f t="shared" si="7"/>
        <v>1.0479414500954</v>
      </c>
      <c r="AQ182" s="20">
        <f t="shared" si="7"/>
        <v>0</v>
      </c>
      <c r="AR182" s="18">
        <f t="shared" si="7"/>
        <v>199.60820404316098</v>
      </c>
      <c r="AS182" s="18">
        <f t="shared" si="7"/>
        <v>0</v>
      </c>
      <c r="AT182" s="18">
        <f t="shared" si="7"/>
        <v>0</v>
      </c>
      <c r="AU182" s="19">
        <f t="shared" si="7"/>
        <v>0</v>
      </c>
      <c r="AV182" s="20">
        <f t="shared" si="7"/>
        <v>2252.175765386132</v>
      </c>
      <c r="AW182" s="18">
        <f t="shared" si="7"/>
        <v>7388.042214995538</v>
      </c>
      <c r="AX182" s="18">
        <f t="shared" si="7"/>
        <v>23.626802435418103</v>
      </c>
      <c r="AY182" s="18">
        <f t="shared" si="7"/>
        <v>501.3036537874193</v>
      </c>
      <c r="AZ182" s="19">
        <f t="shared" si="7"/>
        <v>6246.415899089848</v>
      </c>
      <c r="BA182" s="20">
        <f t="shared" si="7"/>
        <v>0</v>
      </c>
      <c r="BB182" s="18">
        <f t="shared" si="7"/>
        <v>0</v>
      </c>
      <c r="BC182" s="18">
        <f t="shared" si="7"/>
        <v>0</v>
      </c>
      <c r="BD182" s="18">
        <f t="shared" si="7"/>
        <v>0</v>
      </c>
      <c r="BE182" s="19">
        <f t="shared" si="7"/>
        <v>0</v>
      </c>
      <c r="BF182" s="20">
        <f t="shared" si="7"/>
        <v>777.9586398583853</v>
      </c>
      <c r="BG182" s="18">
        <f t="shared" si="7"/>
        <v>2234.3805871586037</v>
      </c>
      <c r="BH182" s="18">
        <f t="shared" si="7"/>
        <v>47.88922253548161</v>
      </c>
      <c r="BI182" s="18">
        <f t="shared" si="7"/>
        <v>0</v>
      </c>
      <c r="BJ182" s="19">
        <f t="shared" si="7"/>
        <v>1460.7607425646138</v>
      </c>
      <c r="BK182" s="32">
        <f>SUM(BK173:BK181)</f>
        <v>31742.757273293384</v>
      </c>
      <c r="BL182" s="16"/>
      <c r="BM182" s="51"/>
    </row>
    <row r="183" spans="1:65" s="21" customFormat="1" ht="15">
      <c r="A183" s="5"/>
      <c r="B183" s="15" t="s">
        <v>21</v>
      </c>
      <c r="C183" s="20">
        <f aca="true" t="shared" si="8" ref="C183:AH183">C182+C171+C168+C164+C17+C13</f>
        <v>0</v>
      </c>
      <c r="D183" s="18">
        <f t="shared" si="8"/>
        <v>5651.7877815944485</v>
      </c>
      <c r="E183" s="18">
        <f t="shared" si="8"/>
        <v>0</v>
      </c>
      <c r="F183" s="18">
        <f t="shared" si="8"/>
        <v>0</v>
      </c>
      <c r="G183" s="19">
        <f t="shared" si="8"/>
        <v>175.638990379774</v>
      </c>
      <c r="H183" s="20">
        <f t="shared" si="8"/>
        <v>565.8008338964739</v>
      </c>
      <c r="I183" s="18">
        <f t="shared" si="8"/>
        <v>24272.260228866155</v>
      </c>
      <c r="J183" s="18">
        <f t="shared" si="8"/>
        <v>2591.841636580224</v>
      </c>
      <c r="K183" s="18">
        <f t="shared" si="8"/>
        <v>67.90099553464499</v>
      </c>
      <c r="L183" s="19">
        <f t="shared" si="8"/>
        <v>1392.392833525888</v>
      </c>
      <c r="M183" s="20">
        <f t="shared" si="8"/>
        <v>0</v>
      </c>
      <c r="N183" s="18">
        <f t="shared" si="8"/>
        <v>0</v>
      </c>
      <c r="O183" s="18">
        <f t="shared" si="8"/>
        <v>0</v>
      </c>
      <c r="P183" s="18">
        <f t="shared" si="8"/>
        <v>0</v>
      </c>
      <c r="Q183" s="19">
        <f t="shared" si="8"/>
        <v>0</v>
      </c>
      <c r="R183" s="20">
        <f t="shared" si="8"/>
        <v>198.717449742216</v>
      </c>
      <c r="S183" s="18">
        <f t="shared" si="8"/>
        <v>3845.0345319419157</v>
      </c>
      <c r="T183" s="18">
        <f t="shared" si="8"/>
        <v>477.44800183322275</v>
      </c>
      <c r="U183" s="18">
        <f t="shared" si="8"/>
        <v>0</v>
      </c>
      <c r="V183" s="19">
        <f t="shared" si="8"/>
        <v>337.56804345660476</v>
      </c>
      <c r="W183" s="20">
        <f t="shared" si="8"/>
        <v>0</v>
      </c>
      <c r="X183" s="18">
        <f t="shared" si="8"/>
        <v>255.161166182774</v>
      </c>
      <c r="Y183" s="18">
        <f t="shared" si="8"/>
        <v>0</v>
      </c>
      <c r="Z183" s="18">
        <f t="shared" si="8"/>
        <v>0</v>
      </c>
      <c r="AA183" s="19">
        <f t="shared" si="8"/>
        <v>0.3573887298387</v>
      </c>
      <c r="AB183" s="20">
        <f t="shared" si="8"/>
        <v>36.5304556624426</v>
      </c>
      <c r="AC183" s="18">
        <f t="shared" si="8"/>
        <v>48.278305693385704</v>
      </c>
      <c r="AD183" s="18">
        <f t="shared" si="8"/>
        <v>0</v>
      </c>
      <c r="AE183" s="18">
        <f t="shared" si="8"/>
        <v>0</v>
      </c>
      <c r="AF183" s="19">
        <f t="shared" si="8"/>
        <v>37.90597709167049</v>
      </c>
      <c r="AG183" s="20">
        <f t="shared" si="8"/>
        <v>0</v>
      </c>
      <c r="AH183" s="18">
        <f t="shared" si="8"/>
        <v>0</v>
      </c>
      <c r="AI183" s="18">
        <f aca="true" t="shared" si="9" ref="AI183:BK183">AI182+AI171+AI168+AI164+AI17+AI13</f>
        <v>0</v>
      </c>
      <c r="AJ183" s="18">
        <f t="shared" si="9"/>
        <v>0</v>
      </c>
      <c r="AK183" s="19">
        <f t="shared" si="9"/>
        <v>0</v>
      </c>
      <c r="AL183" s="20">
        <f t="shared" si="9"/>
        <v>0.7058585057999001</v>
      </c>
      <c r="AM183" s="18">
        <f t="shared" si="9"/>
        <v>1.1672300112256002</v>
      </c>
      <c r="AN183" s="18">
        <f t="shared" si="9"/>
        <v>0</v>
      </c>
      <c r="AO183" s="18">
        <f t="shared" si="9"/>
        <v>0</v>
      </c>
      <c r="AP183" s="19">
        <f t="shared" si="9"/>
        <v>1.9636741489009</v>
      </c>
      <c r="AQ183" s="20">
        <f t="shared" si="9"/>
        <v>0</v>
      </c>
      <c r="AR183" s="18">
        <f t="shared" si="9"/>
        <v>772.8334300038059</v>
      </c>
      <c r="AS183" s="18">
        <f t="shared" si="9"/>
        <v>0</v>
      </c>
      <c r="AT183" s="18">
        <f t="shared" si="9"/>
        <v>0</v>
      </c>
      <c r="AU183" s="19">
        <f t="shared" si="9"/>
        <v>0</v>
      </c>
      <c r="AV183" s="20">
        <f t="shared" si="9"/>
        <v>5173.669585485741</v>
      </c>
      <c r="AW183" s="18">
        <f t="shared" si="9"/>
        <v>20497.178443148936</v>
      </c>
      <c r="AX183" s="18">
        <f t="shared" si="9"/>
        <v>1085.753754124416</v>
      </c>
      <c r="AY183" s="18">
        <f t="shared" si="9"/>
        <v>501.3036537874193</v>
      </c>
      <c r="AZ183" s="19">
        <f t="shared" si="9"/>
        <v>11074.856040007244</v>
      </c>
      <c r="BA183" s="20">
        <f t="shared" si="9"/>
        <v>0</v>
      </c>
      <c r="BB183" s="18">
        <f t="shared" si="9"/>
        <v>0</v>
      </c>
      <c r="BC183" s="18">
        <f t="shared" si="9"/>
        <v>0</v>
      </c>
      <c r="BD183" s="18">
        <f t="shared" si="9"/>
        <v>0</v>
      </c>
      <c r="BE183" s="19">
        <f t="shared" si="9"/>
        <v>0</v>
      </c>
      <c r="BF183" s="20">
        <f t="shared" si="9"/>
        <v>1422.920380339078</v>
      </c>
      <c r="BG183" s="18">
        <f t="shared" si="9"/>
        <v>4450.294891160002</v>
      </c>
      <c r="BH183" s="18">
        <f t="shared" si="9"/>
        <v>205.4449020313498</v>
      </c>
      <c r="BI183" s="18">
        <f t="shared" si="9"/>
        <v>0</v>
      </c>
      <c r="BJ183" s="19">
        <f t="shared" si="9"/>
        <v>2421.82413168505</v>
      </c>
      <c r="BK183" s="19">
        <f t="shared" si="9"/>
        <v>87564.54059515064</v>
      </c>
      <c r="BL183" s="16"/>
      <c r="BM183" s="51"/>
    </row>
    <row r="184" spans="3:64" ht="15" customHeight="1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6"/>
    </row>
    <row r="185" spans="1:64" s="12" customFormat="1" ht="15" customHeight="1">
      <c r="A185" s="5" t="s">
        <v>22</v>
      </c>
      <c r="B185" s="26" t="s">
        <v>23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1"/>
      <c r="BK185" s="16"/>
      <c r="BL185" s="16"/>
    </row>
    <row r="186" spans="1:64" s="12" customFormat="1" ht="15">
      <c r="A186" s="5" t="s">
        <v>9</v>
      </c>
      <c r="B186" s="8"/>
      <c r="C186" s="11"/>
      <c r="D186" s="9"/>
      <c r="E186" s="9"/>
      <c r="F186" s="9"/>
      <c r="G186" s="10"/>
      <c r="H186" s="11"/>
      <c r="I186" s="9"/>
      <c r="J186" s="9"/>
      <c r="K186" s="9"/>
      <c r="L186" s="10"/>
      <c r="M186" s="11"/>
      <c r="N186" s="9"/>
      <c r="O186" s="9"/>
      <c r="P186" s="9"/>
      <c r="Q186" s="10"/>
      <c r="R186" s="11"/>
      <c r="S186" s="9"/>
      <c r="T186" s="9"/>
      <c r="U186" s="9"/>
      <c r="V186" s="10"/>
      <c r="W186" s="11"/>
      <c r="X186" s="9"/>
      <c r="Y186" s="9"/>
      <c r="Z186" s="9"/>
      <c r="AA186" s="10"/>
      <c r="AB186" s="11"/>
      <c r="AC186" s="9"/>
      <c r="AD186" s="9"/>
      <c r="AE186" s="9"/>
      <c r="AF186" s="10"/>
      <c r="AG186" s="11"/>
      <c r="AH186" s="9"/>
      <c r="AI186" s="9"/>
      <c r="AJ186" s="9"/>
      <c r="AK186" s="10"/>
      <c r="AL186" s="11"/>
      <c r="AM186" s="9"/>
      <c r="AN186" s="9"/>
      <c r="AO186" s="9"/>
      <c r="AP186" s="10"/>
      <c r="AQ186" s="11"/>
      <c r="AR186" s="9"/>
      <c r="AS186" s="9"/>
      <c r="AT186" s="9"/>
      <c r="AU186" s="10"/>
      <c r="AV186" s="11"/>
      <c r="AW186" s="9"/>
      <c r="AX186" s="9"/>
      <c r="AY186" s="9"/>
      <c r="AZ186" s="10"/>
      <c r="BA186" s="11"/>
      <c r="BB186" s="9"/>
      <c r="BC186" s="9"/>
      <c r="BD186" s="9"/>
      <c r="BE186" s="10"/>
      <c r="BF186" s="11"/>
      <c r="BG186" s="9"/>
      <c r="BH186" s="9"/>
      <c r="BI186" s="9"/>
      <c r="BJ186" s="10"/>
      <c r="BK186" s="17"/>
      <c r="BL186" s="16"/>
    </row>
    <row r="187" spans="1:65" s="12" customFormat="1" ht="15">
      <c r="A187" s="5"/>
      <c r="B187" s="8" t="s">
        <v>160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0.8115325902559998</v>
      </c>
      <c r="I187" s="9">
        <v>0</v>
      </c>
      <c r="J187" s="9">
        <v>0</v>
      </c>
      <c r="K187" s="9">
        <v>0</v>
      </c>
      <c r="L187" s="10">
        <v>0.5336197103541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0.5615909093522</v>
      </c>
      <c r="S187" s="9">
        <v>0.0001102747741</v>
      </c>
      <c r="T187" s="9">
        <v>0</v>
      </c>
      <c r="U187" s="9">
        <v>0</v>
      </c>
      <c r="V187" s="10">
        <v>0.0871901215157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0.3823830617732</v>
      </c>
      <c r="AC187" s="9">
        <v>0</v>
      </c>
      <c r="AD187" s="9">
        <v>0</v>
      </c>
      <c r="AE187" s="9">
        <v>0</v>
      </c>
      <c r="AF187" s="10">
        <v>0.1743444434836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0.7759005108361999</v>
      </c>
      <c r="AM187" s="9">
        <v>0</v>
      </c>
      <c r="AN187" s="9">
        <v>0</v>
      </c>
      <c r="AO187" s="9">
        <v>0</v>
      </c>
      <c r="AP187" s="10">
        <v>0.1681811854186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42.805370151569996</v>
      </c>
      <c r="AW187" s="9">
        <v>0.0011027479031999999</v>
      </c>
      <c r="AX187" s="9">
        <v>0</v>
      </c>
      <c r="AY187" s="9">
        <v>0</v>
      </c>
      <c r="AZ187" s="10">
        <v>18.496064809823693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44.88847446558807</v>
      </c>
      <c r="BG187" s="9">
        <v>0.0315292308064</v>
      </c>
      <c r="BH187" s="9">
        <v>0</v>
      </c>
      <c r="BI187" s="9">
        <v>0</v>
      </c>
      <c r="BJ187" s="10">
        <v>11.501411200209503</v>
      </c>
      <c r="BK187" s="17">
        <f>SUM(C187:BJ187)</f>
        <v>121.21880541366457</v>
      </c>
      <c r="BL187" s="16"/>
      <c r="BM187" s="51"/>
    </row>
    <row r="188" spans="1:65" s="12" customFormat="1" ht="15">
      <c r="A188" s="5"/>
      <c r="B188" s="8" t="s">
        <v>161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34.271390729635876</v>
      </c>
      <c r="I188" s="9">
        <v>0.1921908565804</v>
      </c>
      <c r="J188" s="9">
        <v>0</v>
      </c>
      <c r="K188" s="9">
        <v>0</v>
      </c>
      <c r="L188" s="10">
        <v>43.54026533073571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23.155960540184193</v>
      </c>
      <c r="S188" s="9">
        <v>0</v>
      </c>
      <c r="T188" s="9">
        <v>0</v>
      </c>
      <c r="U188" s="9">
        <v>0</v>
      </c>
      <c r="V188" s="10">
        <v>21.703285348218994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5.124043520255599</v>
      </c>
      <c r="AC188" s="9">
        <v>0.006608117322500001</v>
      </c>
      <c r="AD188" s="9">
        <v>0</v>
      </c>
      <c r="AE188" s="9">
        <v>0</v>
      </c>
      <c r="AF188" s="10">
        <v>1.9979416049987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4.739898155738899</v>
      </c>
      <c r="AM188" s="9">
        <v>32.649761972870905</v>
      </c>
      <c r="AN188" s="9">
        <v>0</v>
      </c>
      <c r="AO188" s="9">
        <v>0</v>
      </c>
      <c r="AP188" s="10">
        <v>1.8333597963531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803.9013551480517</v>
      </c>
      <c r="AW188" s="9">
        <v>7.118163259249898</v>
      </c>
      <c r="AX188" s="9">
        <v>0.1648932385161</v>
      </c>
      <c r="AY188" s="9">
        <v>0.06944288077409999</v>
      </c>
      <c r="AZ188" s="10">
        <v>850.0784871897805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615.5061026120623</v>
      </c>
      <c r="BG188" s="9">
        <v>17.868856702931204</v>
      </c>
      <c r="BH188" s="9">
        <v>0.022503356709600002</v>
      </c>
      <c r="BI188" s="9">
        <v>0</v>
      </c>
      <c r="BJ188" s="10">
        <v>385.1163686657858</v>
      </c>
      <c r="BK188" s="17">
        <f>SUM(C188:BJ188)</f>
        <v>2849.060879026756</v>
      </c>
      <c r="BL188" s="16"/>
      <c r="BM188" s="51"/>
    </row>
    <row r="189" spans="1:65" s="21" customFormat="1" ht="15">
      <c r="A189" s="5"/>
      <c r="B189" s="15" t="s">
        <v>11</v>
      </c>
      <c r="C189" s="20">
        <f>SUM(C187:C188)</f>
        <v>0</v>
      </c>
      <c r="D189" s="18">
        <f aca="true" t="shared" si="10" ref="D189:BK189">SUM(D187:D188)</f>
        <v>0</v>
      </c>
      <c r="E189" s="18">
        <f t="shared" si="10"/>
        <v>0</v>
      </c>
      <c r="F189" s="18">
        <f t="shared" si="10"/>
        <v>0</v>
      </c>
      <c r="G189" s="19">
        <f t="shared" si="10"/>
        <v>0</v>
      </c>
      <c r="H189" s="20">
        <f t="shared" si="10"/>
        <v>35.082923319891876</v>
      </c>
      <c r="I189" s="18">
        <f t="shared" si="10"/>
        <v>0.1921908565804</v>
      </c>
      <c r="J189" s="18">
        <f t="shared" si="10"/>
        <v>0</v>
      </c>
      <c r="K189" s="18">
        <f t="shared" si="10"/>
        <v>0</v>
      </c>
      <c r="L189" s="19">
        <f t="shared" si="10"/>
        <v>44.07388504108981</v>
      </c>
      <c r="M189" s="20">
        <f t="shared" si="10"/>
        <v>0</v>
      </c>
      <c r="N189" s="18">
        <f t="shared" si="10"/>
        <v>0</v>
      </c>
      <c r="O189" s="18">
        <f t="shared" si="10"/>
        <v>0</v>
      </c>
      <c r="P189" s="18">
        <f t="shared" si="10"/>
        <v>0</v>
      </c>
      <c r="Q189" s="19">
        <f t="shared" si="10"/>
        <v>0</v>
      </c>
      <c r="R189" s="20">
        <f t="shared" si="10"/>
        <v>23.717551449536394</v>
      </c>
      <c r="S189" s="18">
        <f t="shared" si="10"/>
        <v>0.0001102747741</v>
      </c>
      <c r="T189" s="18">
        <f t="shared" si="10"/>
        <v>0</v>
      </c>
      <c r="U189" s="18">
        <f t="shared" si="10"/>
        <v>0</v>
      </c>
      <c r="V189" s="19">
        <f t="shared" si="10"/>
        <v>21.790475469734695</v>
      </c>
      <c r="W189" s="20">
        <f t="shared" si="10"/>
        <v>0</v>
      </c>
      <c r="X189" s="18">
        <f t="shared" si="10"/>
        <v>0</v>
      </c>
      <c r="Y189" s="18">
        <f t="shared" si="10"/>
        <v>0</v>
      </c>
      <c r="Z189" s="18">
        <f t="shared" si="10"/>
        <v>0</v>
      </c>
      <c r="AA189" s="19">
        <f t="shared" si="10"/>
        <v>0</v>
      </c>
      <c r="AB189" s="20">
        <f t="shared" si="10"/>
        <v>5.506426582028799</v>
      </c>
      <c r="AC189" s="18">
        <f t="shared" si="10"/>
        <v>0.006608117322500001</v>
      </c>
      <c r="AD189" s="18">
        <f t="shared" si="10"/>
        <v>0</v>
      </c>
      <c r="AE189" s="18">
        <f t="shared" si="10"/>
        <v>0</v>
      </c>
      <c r="AF189" s="19">
        <f t="shared" si="10"/>
        <v>2.1722860484823</v>
      </c>
      <c r="AG189" s="20">
        <f t="shared" si="10"/>
        <v>0</v>
      </c>
      <c r="AH189" s="18">
        <f t="shared" si="10"/>
        <v>0</v>
      </c>
      <c r="AI189" s="18">
        <f t="shared" si="10"/>
        <v>0</v>
      </c>
      <c r="AJ189" s="18">
        <f t="shared" si="10"/>
        <v>0</v>
      </c>
      <c r="AK189" s="19">
        <f t="shared" si="10"/>
        <v>0</v>
      </c>
      <c r="AL189" s="20">
        <f t="shared" si="10"/>
        <v>5.515798666575099</v>
      </c>
      <c r="AM189" s="18">
        <f t="shared" si="10"/>
        <v>32.649761972870905</v>
      </c>
      <c r="AN189" s="18">
        <f t="shared" si="10"/>
        <v>0</v>
      </c>
      <c r="AO189" s="18">
        <f t="shared" si="10"/>
        <v>0</v>
      </c>
      <c r="AP189" s="19">
        <f t="shared" si="10"/>
        <v>2.0015409817717003</v>
      </c>
      <c r="AQ189" s="20">
        <f t="shared" si="10"/>
        <v>0</v>
      </c>
      <c r="AR189" s="18">
        <f t="shared" si="10"/>
        <v>0</v>
      </c>
      <c r="AS189" s="18">
        <f t="shared" si="10"/>
        <v>0</v>
      </c>
      <c r="AT189" s="18">
        <f t="shared" si="10"/>
        <v>0</v>
      </c>
      <c r="AU189" s="19">
        <f t="shared" si="10"/>
        <v>0</v>
      </c>
      <c r="AV189" s="20">
        <f t="shared" si="10"/>
        <v>846.7067252996217</v>
      </c>
      <c r="AW189" s="18">
        <f t="shared" si="10"/>
        <v>7.119266007153098</v>
      </c>
      <c r="AX189" s="18">
        <f t="shared" si="10"/>
        <v>0.1648932385161</v>
      </c>
      <c r="AY189" s="18">
        <f t="shared" si="10"/>
        <v>0.06944288077409999</v>
      </c>
      <c r="AZ189" s="19">
        <f t="shared" si="10"/>
        <v>868.5745519996042</v>
      </c>
      <c r="BA189" s="20">
        <f t="shared" si="10"/>
        <v>0</v>
      </c>
      <c r="BB189" s="18">
        <f t="shared" si="10"/>
        <v>0</v>
      </c>
      <c r="BC189" s="18">
        <f t="shared" si="10"/>
        <v>0</v>
      </c>
      <c r="BD189" s="18">
        <f t="shared" si="10"/>
        <v>0</v>
      </c>
      <c r="BE189" s="19">
        <f t="shared" si="10"/>
        <v>0</v>
      </c>
      <c r="BF189" s="20">
        <f t="shared" si="10"/>
        <v>660.3945770776503</v>
      </c>
      <c r="BG189" s="18">
        <f t="shared" si="10"/>
        <v>17.900385933737603</v>
      </c>
      <c r="BH189" s="18">
        <f t="shared" si="10"/>
        <v>0.022503356709600002</v>
      </c>
      <c r="BI189" s="18">
        <f t="shared" si="10"/>
        <v>0</v>
      </c>
      <c r="BJ189" s="19">
        <f t="shared" si="10"/>
        <v>396.6177798659953</v>
      </c>
      <c r="BK189" s="32">
        <f t="shared" si="10"/>
        <v>2970.2796844404206</v>
      </c>
      <c r="BL189" s="16"/>
      <c r="BM189" s="51"/>
    </row>
    <row r="190" spans="3:65" ht="15" customHeight="1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6"/>
      <c r="BM190" s="51"/>
    </row>
    <row r="191" spans="1:65" s="12" customFormat="1" ht="15">
      <c r="A191" s="5" t="s">
        <v>12</v>
      </c>
      <c r="B191" s="27" t="s">
        <v>24</v>
      </c>
      <c r="C191" s="11"/>
      <c r="D191" s="9"/>
      <c r="E191" s="9"/>
      <c r="F191" s="9"/>
      <c r="G191" s="10"/>
      <c r="H191" s="11"/>
      <c r="I191" s="9"/>
      <c r="J191" s="9"/>
      <c r="K191" s="9"/>
      <c r="L191" s="10"/>
      <c r="M191" s="11"/>
      <c r="N191" s="9"/>
      <c r="O191" s="9"/>
      <c r="P191" s="9"/>
      <c r="Q191" s="10"/>
      <c r="R191" s="11"/>
      <c r="S191" s="9"/>
      <c r="T191" s="9"/>
      <c r="U191" s="9"/>
      <c r="V191" s="10"/>
      <c r="W191" s="11"/>
      <c r="X191" s="9"/>
      <c r="Y191" s="9"/>
      <c r="Z191" s="9"/>
      <c r="AA191" s="10"/>
      <c r="AB191" s="11"/>
      <c r="AC191" s="9"/>
      <c r="AD191" s="9"/>
      <c r="AE191" s="9"/>
      <c r="AF191" s="10"/>
      <c r="AG191" s="11"/>
      <c r="AH191" s="9"/>
      <c r="AI191" s="9"/>
      <c r="AJ191" s="9"/>
      <c r="AK191" s="10"/>
      <c r="AL191" s="11"/>
      <c r="AM191" s="9"/>
      <c r="AN191" s="9"/>
      <c r="AO191" s="9"/>
      <c r="AP191" s="10"/>
      <c r="AQ191" s="11"/>
      <c r="AR191" s="9"/>
      <c r="AS191" s="9"/>
      <c r="AT191" s="9"/>
      <c r="AU191" s="10"/>
      <c r="AV191" s="11"/>
      <c r="AW191" s="9"/>
      <c r="AX191" s="9"/>
      <c r="AY191" s="9"/>
      <c r="AZ191" s="10"/>
      <c r="BA191" s="11"/>
      <c r="BB191" s="9"/>
      <c r="BC191" s="9"/>
      <c r="BD191" s="9"/>
      <c r="BE191" s="10"/>
      <c r="BF191" s="11"/>
      <c r="BG191" s="9"/>
      <c r="BH191" s="9"/>
      <c r="BI191" s="9"/>
      <c r="BJ191" s="10"/>
      <c r="BK191" s="17"/>
      <c r="BL191" s="16"/>
      <c r="BM191" s="51"/>
    </row>
    <row r="192" spans="1:65" s="12" customFormat="1" ht="15">
      <c r="A192" s="5"/>
      <c r="B192" s="8" t="s">
        <v>162</v>
      </c>
      <c r="C192" s="11">
        <v>0</v>
      </c>
      <c r="D192" s="9">
        <v>0.5040687309354</v>
      </c>
      <c r="E192" s="9">
        <v>0</v>
      </c>
      <c r="F192" s="9">
        <v>0</v>
      </c>
      <c r="G192" s="10">
        <v>0</v>
      </c>
      <c r="H192" s="11">
        <v>5.9469055458697</v>
      </c>
      <c r="I192" s="9">
        <v>96.0714907508382</v>
      </c>
      <c r="J192" s="9">
        <v>0</v>
      </c>
      <c r="K192" s="9">
        <v>0</v>
      </c>
      <c r="L192" s="10">
        <v>16.1577808612886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0.8582629151924002</v>
      </c>
      <c r="S192" s="9">
        <v>0.45690649925790006</v>
      </c>
      <c r="T192" s="9">
        <v>0</v>
      </c>
      <c r="U192" s="9">
        <v>0</v>
      </c>
      <c r="V192" s="10">
        <v>1.0423765390953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0.010597265129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21.220581247765303</v>
      </c>
      <c r="AW192" s="9">
        <v>62.3484698356099</v>
      </c>
      <c r="AX192" s="9">
        <v>0</v>
      </c>
      <c r="AY192" s="9">
        <v>0</v>
      </c>
      <c r="AZ192" s="10">
        <v>26.999474969153113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2.2219878858338995</v>
      </c>
      <c r="BG192" s="9">
        <v>12.9121696371926</v>
      </c>
      <c r="BH192" s="9">
        <v>0</v>
      </c>
      <c r="BI192" s="9">
        <v>0</v>
      </c>
      <c r="BJ192" s="10">
        <v>12.773595093125099</v>
      </c>
      <c r="BK192" s="17">
        <f aca="true" t="shared" si="11" ref="BK192:BK211">SUM(C192:BJ192)</f>
        <v>259.5246677762864</v>
      </c>
      <c r="BL192" s="16"/>
      <c r="BM192" s="51"/>
    </row>
    <row r="193" spans="1:65" s="12" customFormat="1" ht="15">
      <c r="A193" s="5"/>
      <c r="B193" s="8" t="s">
        <v>179</v>
      </c>
      <c r="C193" s="11">
        <v>0</v>
      </c>
      <c r="D193" s="9">
        <v>1.2730869438709</v>
      </c>
      <c r="E193" s="9">
        <v>0</v>
      </c>
      <c r="F193" s="9">
        <v>0</v>
      </c>
      <c r="G193" s="10">
        <v>0</v>
      </c>
      <c r="H193" s="11">
        <v>10.2080967456046</v>
      </c>
      <c r="I193" s="9">
        <v>6.0509818153533</v>
      </c>
      <c r="J193" s="9">
        <v>0</v>
      </c>
      <c r="K193" s="9">
        <v>1.3193395447419</v>
      </c>
      <c r="L193" s="10">
        <v>66.44311846008799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8.62126547657121</v>
      </c>
      <c r="S193" s="9">
        <v>3.9337216216123</v>
      </c>
      <c r="T193" s="9">
        <v>0</v>
      </c>
      <c r="U193" s="9">
        <v>0</v>
      </c>
      <c r="V193" s="10">
        <v>21.342064874928187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0.6779999557404</v>
      </c>
      <c r="AC193" s="9">
        <v>0.057535638999899996</v>
      </c>
      <c r="AD193" s="9">
        <v>0</v>
      </c>
      <c r="AE193" s="9">
        <v>0</v>
      </c>
      <c r="AF193" s="10">
        <v>3.963692681547199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0.6625953209010997</v>
      </c>
      <c r="AM193" s="9">
        <v>0</v>
      </c>
      <c r="AN193" s="9">
        <v>0</v>
      </c>
      <c r="AO193" s="9">
        <v>0</v>
      </c>
      <c r="AP193" s="10">
        <v>0.4095440585472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186.2759458195431</v>
      </c>
      <c r="AW193" s="9">
        <v>138.22490483765253</v>
      </c>
      <c r="AX193" s="9">
        <v>0.0128011454515</v>
      </c>
      <c r="AY193" s="9">
        <v>2.5941755274516</v>
      </c>
      <c r="AZ193" s="10">
        <v>1004.3882984165062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118.16417484647519</v>
      </c>
      <c r="BG193" s="9">
        <v>18.377662640055412</v>
      </c>
      <c r="BH193" s="9">
        <v>0</v>
      </c>
      <c r="BI193" s="9">
        <v>0</v>
      </c>
      <c r="BJ193" s="10">
        <v>219.8304557047602</v>
      </c>
      <c r="BK193" s="17">
        <f t="shared" si="11"/>
        <v>1812.8314620764017</v>
      </c>
      <c r="BL193" s="16"/>
      <c r="BM193" s="51"/>
    </row>
    <row r="194" spans="1:65" s="12" customFormat="1" ht="15">
      <c r="A194" s="5"/>
      <c r="B194" s="8" t="s">
        <v>163</v>
      </c>
      <c r="C194" s="11">
        <v>0</v>
      </c>
      <c r="D194" s="9">
        <v>13.7274032258064</v>
      </c>
      <c r="E194" s="9">
        <v>0</v>
      </c>
      <c r="F194" s="9">
        <v>0</v>
      </c>
      <c r="G194" s="10">
        <v>0</v>
      </c>
      <c r="H194" s="11">
        <v>44.949192467611184</v>
      </c>
      <c r="I194" s="9">
        <v>4.2554949999999</v>
      </c>
      <c r="J194" s="9">
        <v>0</v>
      </c>
      <c r="K194" s="9">
        <v>0</v>
      </c>
      <c r="L194" s="10">
        <v>2.2447262707726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0.6384308227074</v>
      </c>
      <c r="S194" s="9">
        <v>0.068637016129</v>
      </c>
      <c r="T194" s="9">
        <v>0.6863701612903</v>
      </c>
      <c r="U194" s="9">
        <v>0</v>
      </c>
      <c r="V194" s="10">
        <v>2.4771919937077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4.7147477594823</v>
      </c>
      <c r="AC194" s="9">
        <v>0.4767348870967</v>
      </c>
      <c r="AD194" s="9">
        <v>0</v>
      </c>
      <c r="AE194" s="9">
        <v>0</v>
      </c>
      <c r="AF194" s="10">
        <v>1.5985936421282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0.9142753647721</v>
      </c>
      <c r="AM194" s="9">
        <v>2.7650623451612</v>
      </c>
      <c r="AN194" s="9">
        <v>0</v>
      </c>
      <c r="AO194" s="9">
        <v>0</v>
      </c>
      <c r="AP194" s="10">
        <v>0.17519208361260002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59.56956856373945</v>
      </c>
      <c r="AW194" s="9">
        <v>13.565826317191497</v>
      </c>
      <c r="AX194" s="9">
        <v>0.047673488709600004</v>
      </c>
      <c r="AY194" s="9">
        <v>0</v>
      </c>
      <c r="AZ194" s="10">
        <v>80.79143482603477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27.667870778047718</v>
      </c>
      <c r="BG194" s="9">
        <v>14.9259748182567</v>
      </c>
      <c r="BH194" s="9">
        <v>0</v>
      </c>
      <c r="BI194" s="9">
        <v>0</v>
      </c>
      <c r="BJ194" s="10">
        <v>37.971789953062896</v>
      </c>
      <c r="BK194" s="17">
        <f t="shared" si="11"/>
        <v>314.2321917853202</v>
      </c>
      <c r="BL194" s="16"/>
      <c r="BM194" s="51"/>
    </row>
    <row r="195" spans="1:65" s="12" customFormat="1" ht="15">
      <c r="A195" s="5"/>
      <c r="B195" s="8" t="s">
        <v>164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0.32503749022459993</v>
      </c>
      <c r="I195" s="9">
        <v>0.3415577419354</v>
      </c>
      <c r="J195" s="9">
        <v>0</v>
      </c>
      <c r="K195" s="9">
        <v>0</v>
      </c>
      <c r="L195" s="10">
        <v>0.44760404867639997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0.5204080848045</v>
      </c>
      <c r="S195" s="9">
        <v>0</v>
      </c>
      <c r="T195" s="9">
        <v>0</v>
      </c>
      <c r="U195" s="9">
        <v>0</v>
      </c>
      <c r="V195" s="10">
        <v>0.4198898934503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0.6481991383860999</v>
      </c>
      <c r="AC195" s="9">
        <v>0.2714518709677</v>
      </c>
      <c r="AD195" s="9">
        <v>0</v>
      </c>
      <c r="AE195" s="9">
        <v>0</v>
      </c>
      <c r="AF195" s="10">
        <v>0.5368508089995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0.0579685089671</v>
      </c>
      <c r="AM195" s="9">
        <v>0</v>
      </c>
      <c r="AN195" s="9">
        <v>0</v>
      </c>
      <c r="AO195" s="9">
        <v>0</v>
      </c>
      <c r="AP195" s="10">
        <v>0.0106696180322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36.18118683560859</v>
      </c>
      <c r="AW195" s="9">
        <v>4.8977679416435995</v>
      </c>
      <c r="AX195" s="9">
        <v>0</v>
      </c>
      <c r="AY195" s="9">
        <v>0</v>
      </c>
      <c r="AZ195" s="10">
        <v>32.13267956446448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14.645989850978642</v>
      </c>
      <c r="BG195" s="9">
        <v>3.2909386750958998</v>
      </c>
      <c r="BH195" s="9">
        <v>0</v>
      </c>
      <c r="BI195" s="9">
        <v>0</v>
      </c>
      <c r="BJ195" s="10">
        <v>9.801133024010708</v>
      </c>
      <c r="BK195" s="17">
        <f t="shared" si="11"/>
        <v>104.52933309624572</v>
      </c>
      <c r="BL195" s="16"/>
      <c r="BM195" s="51"/>
    </row>
    <row r="196" spans="1:65" s="12" customFormat="1" ht="15">
      <c r="A196" s="5"/>
      <c r="B196" s="8" t="s">
        <v>268</v>
      </c>
      <c r="C196" s="11">
        <v>0</v>
      </c>
      <c r="D196" s="9">
        <v>0</v>
      </c>
      <c r="E196" s="9">
        <v>0</v>
      </c>
      <c r="F196" s="9">
        <v>0</v>
      </c>
      <c r="G196" s="10">
        <v>0</v>
      </c>
      <c r="H196" s="11">
        <v>0.4196032619993</v>
      </c>
      <c r="I196" s="9">
        <v>0.11107432258059999</v>
      </c>
      <c r="J196" s="9">
        <v>0</v>
      </c>
      <c r="K196" s="9">
        <v>0</v>
      </c>
      <c r="L196" s="10">
        <v>0.8646703969026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0.4394221849343</v>
      </c>
      <c r="S196" s="9">
        <v>1.2348939729999</v>
      </c>
      <c r="T196" s="9">
        <v>0</v>
      </c>
      <c r="U196" s="9">
        <v>0</v>
      </c>
      <c r="V196" s="10">
        <v>0.8220649711600999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0.9030551497736998</v>
      </c>
      <c r="AC196" s="9">
        <v>0</v>
      </c>
      <c r="AD196" s="9">
        <v>0</v>
      </c>
      <c r="AE196" s="9">
        <v>0</v>
      </c>
      <c r="AF196" s="10">
        <v>0.8401753409675001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0.045466169677299995</v>
      </c>
      <c r="AM196" s="9">
        <v>0</v>
      </c>
      <c r="AN196" s="9">
        <v>0</v>
      </c>
      <c r="AO196" s="9">
        <v>0</v>
      </c>
      <c r="AP196" s="10">
        <v>0.0338235875483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81.04754059967024</v>
      </c>
      <c r="AW196" s="9">
        <v>7.770661916418099</v>
      </c>
      <c r="AX196" s="9">
        <v>0</v>
      </c>
      <c r="AY196" s="9">
        <v>0</v>
      </c>
      <c r="AZ196" s="10">
        <v>51.82868970962389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19.409553039221635</v>
      </c>
      <c r="BG196" s="9">
        <v>1.7738778155477999</v>
      </c>
      <c r="BH196" s="9">
        <v>0</v>
      </c>
      <c r="BI196" s="9">
        <v>0</v>
      </c>
      <c r="BJ196" s="10">
        <v>13.432743164175092</v>
      </c>
      <c r="BK196" s="17">
        <f t="shared" si="11"/>
        <v>180.97731560320034</v>
      </c>
      <c r="BL196" s="16"/>
      <c r="BM196" s="51"/>
    </row>
    <row r="197" spans="1:65" s="12" customFormat="1" ht="15">
      <c r="A197" s="5"/>
      <c r="B197" s="8" t="s">
        <v>182</v>
      </c>
      <c r="C197" s="11">
        <v>0</v>
      </c>
      <c r="D197" s="9">
        <v>1.4099589053548</v>
      </c>
      <c r="E197" s="9">
        <v>0</v>
      </c>
      <c r="F197" s="9">
        <v>0</v>
      </c>
      <c r="G197" s="10">
        <v>0</v>
      </c>
      <c r="H197" s="11">
        <v>22.147773278956794</v>
      </c>
      <c r="I197" s="9">
        <v>27.537184854804405</v>
      </c>
      <c r="J197" s="9">
        <v>0</v>
      </c>
      <c r="K197" s="9">
        <v>0</v>
      </c>
      <c r="L197" s="10">
        <v>50.53023495747458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16.883631513825915</v>
      </c>
      <c r="S197" s="9">
        <v>1.7961397578060998</v>
      </c>
      <c r="T197" s="9">
        <v>0</v>
      </c>
      <c r="U197" s="9">
        <v>0</v>
      </c>
      <c r="V197" s="10">
        <v>18.963404612153298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4.714436937093401</v>
      </c>
      <c r="AC197" s="9">
        <v>0.0551292633548</v>
      </c>
      <c r="AD197" s="9">
        <v>0</v>
      </c>
      <c r="AE197" s="9">
        <v>0</v>
      </c>
      <c r="AF197" s="10">
        <v>2.834762562030801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7.133631460639799</v>
      </c>
      <c r="AM197" s="9">
        <v>0.041634975192999996</v>
      </c>
      <c r="AN197" s="9">
        <v>0</v>
      </c>
      <c r="AO197" s="9">
        <v>0</v>
      </c>
      <c r="AP197" s="10">
        <v>3.0238014383525003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514.8162055195274</v>
      </c>
      <c r="AW197" s="9">
        <v>96.35532631811779</v>
      </c>
      <c r="AX197" s="9">
        <v>8.591707258129</v>
      </c>
      <c r="AY197" s="9">
        <v>0</v>
      </c>
      <c r="AZ197" s="10">
        <v>842.125221708606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434.6677295479717</v>
      </c>
      <c r="BG197" s="9">
        <v>16.04380673282119</v>
      </c>
      <c r="BH197" s="9">
        <v>0.0994055349354</v>
      </c>
      <c r="BI197" s="9">
        <v>0</v>
      </c>
      <c r="BJ197" s="10">
        <v>326.1254262071277</v>
      </c>
      <c r="BK197" s="17">
        <f t="shared" si="11"/>
        <v>2395.896553344277</v>
      </c>
      <c r="BL197" s="16"/>
      <c r="BM197" s="51"/>
    </row>
    <row r="198" spans="1:65" s="12" customFormat="1" ht="15">
      <c r="A198" s="5"/>
      <c r="B198" s="8" t="s">
        <v>167</v>
      </c>
      <c r="C198" s="11">
        <v>0</v>
      </c>
      <c r="D198" s="9">
        <v>20.4656476488063</v>
      </c>
      <c r="E198" s="9">
        <v>0</v>
      </c>
      <c r="F198" s="9">
        <v>0</v>
      </c>
      <c r="G198" s="10">
        <v>0</v>
      </c>
      <c r="H198" s="11">
        <v>150.30023935850198</v>
      </c>
      <c r="I198" s="9">
        <v>41.171443555384904</v>
      </c>
      <c r="J198" s="9">
        <v>8.136880640000001E-05</v>
      </c>
      <c r="K198" s="9">
        <v>222.73286707867732</v>
      </c>
      <c r="L198" s="10">
        <v>149.89833611150618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25.97296337775912</v>
      </c>
      <c r="S198" s="9">
        <v>78.02355767277308</v>
      </c>
      <c r="T198" s="9">
        <v>0</v>
      </c>
      <c r="U198" s="9">
        <v>0</v>
      </c>
      <c r="V198" s="10">
        <v>76.69781190241153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6.157018493352</v>
      </c>
      <c r="AC198" s="9">
        <v>1.2903195401612</v>
      </c>
      <c r="AD198" s="9">
        <v>0</v>
      </c>
      <c r="AE198" s="9">
        <v>0</v>
      </c>
      <c r="AF198" s="10">
        <v>8.944299088159296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3.8962982952872003</v>
      </c>
      <c r="AM198" s="9">
        <v>151.50975329067728</v>
      </c>
      <c r="AN198" s="9">
        <v>0</v>
      </c>
      <c r="AO198" s="9">
        <v>0</v>
      </c>
      <c r="AP198" s="10">
        <v>1.4785771099663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1045.9251062331014</v>
      </c>
      <c r="AW198" s="9">
        <v>520.8613545448629</v>
      </c>
      <c r="AX198" s="9">
        <v>0.11604055438700002</v>
      </c>
      <c r="AY198" s="9">
        <v>14.1869075712902</v>
      </c>
      <c r="AZ198" s="10">
        <v>3463.6709823088067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641.3330959276961</v>
      </c>
      <c r="BG198" s="9">
        <v>92.36940157394683</v>
      </c>
      <c r="BH198" s="9">
        <v>0.064076232161</v>
      </c>
      <c r="BI198" s="9">
        <v>0</v>
      </c>
      <c r="BJ198" s="10">
        <v>768.5576842855662</v>
      </c>
      <c r="BK198" s="17">
        <f t="shared" si="11"/>
        <v>7485.6238631240485</v>
      </c>
      <c r="BL198" s="16"/>
      <c r="BM198" s="51"/>
    </row>
    <row r="199" spans="1:65" s="12" customFormat="1" ht="15">
      <c r="A199" s="5"/>
      <c r="B199" s="8" t="s">
        <v>166</v>
      </c>
      <c r="C199" s="11">
        <v>0</v>
      </c>
      <c r="D199" s="9">
        <v>6.547482467935399</v>
      </c>
      <c r="E199" s="9">
        <v>0</v>
      </c>
      <c r="F199" s="9">
        <v>0</v>
      </c>
      <c r="G199" s="10">
        <v>0</v>
      </c>
      <c r="H199" s="11">
        <v>5.604741858282398</v>
      </c>
      <c r="I199" s="9">
        <v>0.3039897988385</v>
      </c>
      <c r="J199" s="9">
        <v>0</v>
      </c>
      <c r="K199" s="9">
        <v>0</v>
      </c>
      <c r="L199" s="10">
        <v>6.602356252737498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2.5450302649291006</v>
      </c>
      <c r="S199" s="9">
        <v>0.010173653225800001</v>
      </c>
      <c r="T199" s="9">
        <v>0</v>
      </c>
      <c r="U199" s="9">
        <v>0</v>
      </c>
      <c r="V199" s="10">
        <v>1.8056227462219003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0.5920281887724</v>
      </c>
      <c r="AC199" s="9">
        <v>0.0028235121611999998</v>
      </c>
      <c r="AD199" s="9">
        <v>0</v>
      </c>
      <c r="AE199" s="9">
        <v>0</v>
      </c>
      <c r="AF199" s="10">
        <v>0.7272580948380001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0.6811012746104002</v>
      </c>
      <c r="AM199" s="9">
        <v>0</v>
      </c>
      <c r="AN199" s="9">
        <v>0</v>
      </c>
      <c r="AO199" s="9">
        <v>0</v>
      </c>
      <c r="AP199" s="10">
        <v>0.1532127533538</v>
      </c>
      <c r="AQ199" s="11">
        <v>0</v>
      </c>
      <c r="AR199" s="9">
        <v>0.060812239032200004</v>
      </c>
      <c r="AS199" s="9">
        <v>0</v>
      </c>
      <c r="AT199" s="9">
        <v>0</v>
      </c>
      <c r="AU199" s="10">
        <v>0</v>
      </c>
      <c r="AV199" s="11">
        <v>353.5013470653165</v>
      </c>
      <c r="AW199" s="9">
        <v>25.049237797373102</v>
      </c>
      <c r="AX199" s="9">
        <v>0</v>
      </c>
      <c r="AY199" s="9">
        <v>0</v>
      </c>
      <c r="AZ199" s="10">
        <v>352.22527411209126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256.34595715961115</v>
      </c>
      <c r="BG199" s="9">
        <v>4.049854232834501</v>
      </c>
      <c r="BH199" s="9">
        <v>0.011498037128999999</v>
      </c>
      <c r="BI199" s="9">
        <v>0</v>
      </c>
      <c r="BJ199" s="10">
        <v>70.22631714085956</v>
      </c>
      <c r="BK199" s="17">
        <f t="shared" si="11"/>
        <v>1087.0461186501534</v>
      </c>
      <c r="BL199" s="16"/>
      <c r="BM199" s="51"/>
    </row>
    <row r="200" spans="1:65" s="12" customFormat="1" ht="15">
      <c r="A200" s="5"/>
      <c r="B200" s="8" t="s">
        <v>168</v>
      </c>
      <c r="C200" s="11">
        <v>0</v>
      </c>
      <c r="D200" s="9">
        <v>15.697489474128899</v>
      </c>
      <c r="E200" s="9">
        <v>0</v>
      </c>
      <c r="F200" s="9">
        <v>0</v>
      </c>
      <c r="G200" s="10">
        <v>0</v>
      </c>
      <c r="H200" s="11">
        <v>40.1937930618889</v>
      </c>
      <c r="I200" s="9">
        <v>10.8146494112889</v>
      </c>
      <c r="J200" s="9">
        <v>0</v>
      </c>
      <c r="K200" s="9">
        <v>0</v>
      </c>
      <c r="L200" s="10">
        <v>177.55319238114885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30.977452843435803</v>
      </c>
      <c r="S200" s="9">
        <v>6.208726861160099</v>
      </c>
      <c r="T200" s="9">
        <v>0</v>
      </c>
      <c r="U200" s="9">
        <v>0</v>
      </c>
      <c r="V200" s="10">
        <v>57.4886947109901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3.974193139254598</v>
      </c>
      <c r="AC200" s="9">
        <v>0.009124063225699999</v>
      </c>
      <c r="AD200" s="9">
        <v>0</v>
      </c>
      <c r="AE200" s="9">
        <v>0</v>
      </c>
      <c r="AF200" s="10">
        <v>6.069405687158898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4.2878422213834995</v>
      </c>
      <c r="AM200" s="9">
        <v>0.19467219948359998</v>
      </c>
      <c r="AN200" s="9">
        <v>0</v>
      </c>
      <c r="AO200" s="9">
        <v>0</v>
      </c>
      <c r="AP200" s="10">
        <v>2.7095301812560995</v>
      </c>
      <c r="AQ200" s="11">
        <v>0</v>
      </c>
      <c r="AR200" s="9">
        <v>5.4242218775483</v>
      </c>
      <c r="AS200" s="9">
        <v>0</v>
      </c>
      <c r="AT200" s="9">
        <v>0</v>
      </c>
      <c r="AU200" s="10">
        <v>0</v>
      </c>
      <c r="AV200" s="11">
        <v>711.1841275544112</v>
      </c>
      <c r="AW200" s="9">
        <v>184.63557463452963</v>
      </c>
      <c r="AX200" s="9">
        <v>0</v>
      </c>
      <c r="AY200" s="9">
        <v>0.630993495</v>
      </c>
      <c r="AZ200" s="10">
        <v>2214.03318516481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595.3914906364092</v>
      </c>
      <c r="BG200" s="9">
        <v>55.29329557088161</v>
      </c>
      <c r="BH200" s="9">
        <v>2.280250484129</v>
      </c>
      <c r="BI200" s="9">
        <v>0</v>
      </c>
      <c r="BJ200" s="10">
        <v>763.3632349185721</v>
      </c>
      <c r="BK200" s="17">
        <f t="shared" si="11"/>
        <v>4888.415140572095</v>
      </c>
      <c r="BL200" s="16"/>
      <c r="BM200" s="51"/>
    </row>
    <row r="201" spans="1:65" s="12" customFormat="1" ht="15">
      <c r="A201" s="5"/>
      <c r="B201" s="8" t="s">
        <v>172</v>
      </c>
      <c r="C201" s="11">
        <v>0</v>
      </c>
      <c r="D201" s="9">
        <v>1.0048165532258</v>
      </c>
      <c r="E201" s="9">
        <v>0</v>
      </c>
      <c r="F201" s="9">
        <v>0</v>
      </c>
      <c r="G201" s="10">
        <v>0</v>
      </c>
      <c r="H201" s="11">
        <v>0.379561169868</v>
      </c>
      <c r="I201" s="9">
        <v>0.0001474053548</v>
      </c>
      <c r="J201" s="9">
        <v>0</v>
      </c>
      <c r="K201" s="9">
        <v>0</v>
      </c>
      <c r="L201" s="10">
        <v>2.472194145063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0.40705398586730007</v>
      </c>
      <c r="S201" s="9">
        <v>0</v>
      </c>
      <c r="T201" s="9">
        <v>0</v>
      </c>
      <c r="U201" s="9">
        <v>0</v>
      </c>
      <c r="V201" s="10">
        <v>0.4093792870300999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0.0026811547739999998</v>
      </c>
      <c r="AC201" s="9">
        <v>0</v>
      </c>
      <c r="AD201" s="9">
        <v>0</v>
      </c>
      <c r="AE201" s="9">
        <v>0</v>
      </c>
      <c r="AF201" s="10">
        <v>0.0292861725483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0.012230655032</v>
      </c>
      <c r="AM201" s="9">
        <v>0</v>
      </c>
      <c r="AN201" s="9">
        <v>0</v>
      </c>
      <c r="AO201" s="9">
        <v>0</v>
      </c>
      <c r="AP201" s="10">
        <v>0.0003707193548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5.352825433661813</v>
      </c>
      <c r="AW201" s="9">
        <v>0.1320590457736</v>
      </c>
      <c r="AX201" s="9">
        <v>0</v>
      </c>
      <c r="AY201" s="9">
        <v>0</v>
      </c>
      <c r="AZ201" s="10">
        <v>12.21310483578027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5.908857651451621</v>
      </c>
      <c r="BG201" s="9">
        <v>0.27662581128979996</v>
      </c>
      <c r="BH201" s="9">
        <v>0</v>
      </c>
      <c r="BI201" s="9">
        <v>0</v>
      </c>
      <c r="BJ201" s="10">
        <v>5.3136971565534035</v>
      </c>
      <c r="BK201" s="17">
        <f t="shared" si="11"/>
        <v>33.91489118262861</v>
      </c>
      <c r="BL201" s="16"/>
      <c r="BM201" s="51"/>
    </row>
    <row r="202" spans="1:65" s="12" customFormat="1" ht="15">
      <c r="A202" s="5"/>
      <c r="B202" s="8" t="s">
        <v>177</v>
      </c>
      <c r="C202" s="11">
        <v>0</v>
      </c>
      <c r="D202" s="9">
        <v>0.050024460225799997</v>
      </c>
      <c r="E202" s="9">
        <v>0</v>
      </c>
      <c r="F202" s="9">
        <v>0</v>
      </c>
      <c r="G202" s="10">
        <v>0</v>
      </c>
      <c r="H202" s="11">
        <v>0.1255230517404</v>
      </c>
      <c r="I202" s="9">
        <v>1.3997223273547</v>
      </c>
      <c r="J202" s="9">
        <v>0</v>
      </c>
      <c r="K202" s="9">
        <v>0</v>
      </c>
      <c r="L202" s="10">
        <v>0.7542571222245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0.07450732945059999</v>
      </c>
      <c r="S202" s="9">
        <v>0</v>
      </c>
      <c r="T202" s="9">
        <v>0</v>
      </c>
      <c r="U202" s="9">
        <v>0</v>
      </c>
      <c r="V202" s="10">
        <v>0.093267904096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0.0037580451933000004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0.3891082463184001</v>
      </c>
      <c r="AW202" s="9">
        <v>0.0966268102254</v>
      </c>
      <c r="AX202" s="9">
        <v>0</v>
      </c>
      <c r="AY202" s="9">
        <v>0</v>
      </c>
      <c r="AZ202" s="10">
        <v>1.2387990988283193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0.19475915525329984</v>
      </c>
      <c r="BG202" s="9">
        <v>0</v>
      </c>
      <c r="BH202" s="9">
        <v>0</v>
      </c>
      <c r="BI202" s="9">
        <v>0</v>
      </c>
      <c r="BJ202" s="10">
        <v>0.1880969023854</v>
      </c>
      <c r="BK202" s="17">
        <f t="shared" si="11"/>
        <v>4.608450453296119</v>
      </c>
      <c r="BL202" s="16"/>
      <c r="BM202" s="51"/>
    </row>
    <row r="203" spans="1:65" s="12" customFormat="1" ht="15">
      <c r="A203" s="5"/>
      <c r="B203" s="8" t="s">
        <v>170</v>
      </c>
      <c r="C203" s="11">
        <v>0</v>
      </c>
      <c r="D203" s="9">
        <v>1.4067930637096</v>
      </c>
      <c r="E203" s="9">
        <v>0</v>
      </c>
      <c r="F203" s="9">
        <v>0</v>
      </c>
      <c r="G203" s="10">
        <v>0</v>
      </c>
      <c r="H203" s="11">
        <v>2.6404336939635003</v>
      </c>
      <c r="I203" s="9">
        <v>7.6704440998705</v>
      </c>
      <c r="J203" s="9">
        <v>0</v>
      </c>
      <c r="K203" s="9">
        <v>0</v>
      </c>
      <c r="L203" s="10">
        <v>6.417630064254399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2.0215098974788006</v>
      </c>
      <c r="S203" s="9">
        <v>3.504266728774</v>
      </c>
      <c r="T203" s="9">
        <v>0</v>
      </c>
      <c r="U203" s="9">
        <v>0</v>
      </c>
      <c r="V203" s="10">
        <v>4.269604077352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5.5286270804808995</v>
      </c>
      <c r="AC203" s="9">
        <v>0</v>
      </c>
      <c r="AD203" s="9">
        <v>0</v>
      </c>
      <c r="AE203" s="9">
        <v>0</v>
      </c>
      <c r="AF203" s="10">
        <v>3.7705048785794006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11.2154779632538</v>
      </c>
      <c r="AM203" s="9">
        <v>0.3576955419353</v>
      </c>
      <c r="AN203" s="9">
        <v>0</v>
      </c>
      <c r="AO203" s="9">
        <v>0</v>
      </c>
      <c r="AP203" s="10">
        <v>2.5104034795789993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326.99351211578903</v>
      </c>
      <c r="AW203" s="9">
        <v>97.58802403834083</v>
      </c>
      <c r="AX203" s="9">
        <v>0</v>
      </c>
      <c r="AY203" s="9">
        <v>0</v>
      </c>
      <c r="AZ203" s="10">
        <v>438.5238360677414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282.65367864803835</v>
      </c>
      <c r="BG203" s="9">
        <v>33.86361315483321</v>
      </c>
      <c r="BH203" s="9">
        <v>2.2919737218387</v>
      </c>
      <c r="BI203" s="9">
        <v>0</v>
      </c>
      <c r="BJ203" s="10">
        <v>123.07910937364774</v>
      </c>
      <c r="BK203" s="17">
        <f t="shared" si="11"/>
        <v>1356.3071376894607</v>
      </c>
      <c r="BL203" s="16"/>
      <c r="BM203" s="51"/>
    </row>
    <row r="204" spans="1:65" s="12" customFormat="1" ht="15">
      <c r="A204" s="5"/>
      <c r="B204" s="8" t="s">
        <v>180</v>
      </c>
      <c r="C204" s="11">
        <v>0</v>
      </c>
      <c r="D204" s="9">
        <v>1.1957070984516</v>
      </c>
      <c r="E204" s="9">
        <v>0</v>
      </c>
      <c r="F204" s="9">
        <v>0</v>
      </c>
      <c r="G204" s="10">
        <v>0</v>
      </c>
      <c r="H204" s="11">
        <v>0.6786337629964002</v>
      </c>
      <c r="I204" s="9">
        <v>0.084151466677</v>
      </c>
      <c r="J204" s="9">
        <v>0</v>
      </c>
      <c r="K204" s="9">
        <v>0</v>
      </c>
      <c r="L204" s="10">
        <v>3.427037889061401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0.3806045923512001</v>
      </c>
      <c r="S204" s="9">
        <v>0.0719098877417</v>
      </c>
      <c r="T204" s="9">
        <v>0</v>
      </c>
      <c r="U204" s="9">
        <v>0</v>
      </c>
      <c r="V204" s="10">
        <v>0.9747522782875999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0.09500584296689998</v>
      </c>
      <c r="AC204" s="9">
        <v>0</v>
      </c>
      <c r="AD204" s="9">
        <v>0</v>
      </c>
      <c r="AE204" s="9">
        <v>0</v>
      </c>
      <c r="AF204" s="10">
        <v>0.11632074345139999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0.11663542367600001</v>
      </c>
      <c r="AM204" s="9">
        <v>0.0006524493225</v>
      </c>
      <c r="AN204" s="9">
        <v>0</v>
      </c>
      <c r="AO204" s="9">
        <v>0</v>
      </c>
      <c r="AP204" s="10">
        <v>0.0690395711607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16.21185829565063</v>
      </c>
      <c r="AW204" s="9">
        <v>6.678762296416199</v>
      </c>
      <c r="AX204" s="9">
        <v>0</v>
      </c>
      <c r="AY204" s="9">
        <v>0</v>
      </c>
      <c r="AZ204" s="10">
        <v>44.69960848849076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7.035010036050694</v>
      </c>
      <c r="BG204" s="9">
        <v>0.37132531725709994</v>
      </c>
      <c r="BH204" s="9">
        <v>0</v>
      </c>
      <c r="BI204" s="9">
        <v>0</v>
      </c>
      <c r="BJ204" s="10">
        <v>9.975168542283896</v>
      </c>
      <c r="BK204" s="17">
        <f t="shared" si="11"/>
        <v>92.18218398229368</v>
      </c>
      <c r="BL204" s="16"/>
      <c r="BM204" s="51"/>
    </row>
    <row r="205" spans="1:65" s="12" customFormat="1" ht="15">
      <c r="A205" s="5"/>
      <c r="B205" s="8" t="s">
        <v>171</v>
      </c>
      <c r="C205" s="11">
        <v>0</v>
      </c>
      <c r="D205" s="9">
        <v>0</v>
      </c>
      <c r="E205" s="9">
        <v>0</v>
      </c>
      <c r="F205" s="9">
        <v>0</v>
      </c>
      <c r="G205" s="10">
        <v>0</v>
      </c>
      <c r="H205" s="11">
        <v>0.12340405925749999</v>
      </c>
      <c r="I205" s="9">
        <v>0</v>
      </c>
      <c r="J205" s="9">
        <v>0</v>
      </c>
      <c r="K205" s="9">
        <v>0</v>
      </c>
      <c r="L205" s="10">
        <v>4.8017253229331995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0.0003095417096</v>
      </c>
      <c r="S205" s="9">
        <v>0</v>
      </c>
      <c r="T205" s="9">
        <v>0</v>
      </c>
      <c r="U205" s="9">
        <v>0</v>
      </c>
      <c r="V205" s="10">
        <v>0.1366413111289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0.0115302972579</v>
      </c>
      <c r="AC205" s="9">
        <v>0</v>
      </c>
      <c r="AD205" s="9">
        <v>0</v>
      </c>
      <c r="AE205" s="9">
        <v>0</v>
      </c>
      <c r="AF205" s="10">
        <v>0.042600512645000005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</v>
      </c>
      <c r="AM205" s="9">
        <v>0</v>
      </c>
      <c r="AN205" s="9">
        <v>0</v>
      </c>
      <c r="AO205" s="9">
        <v>0</v>
      </c>
      <c r="AP205" s="10">
        <v>0.019414507903200002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2.6125589661520006</v>
      </c>
      <c r="AW205" s="9">
        <v>0</v>
      </c>
      <c r="AX205" s="9">
        <v>0</v>
      </c>
      <c r="AY205" s="9">
        <v>0</v>
      </c>
      <c r="AZ205" s="10">
        <v>79.98390969699872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0.0371313162255</v>
      </c>
      <c r="BG205" s="9">
        <v>0</v>
      </c>
      <c r="BH205" s="9">
        <v>0</v>
      </c>
      <c r="BI205" s="9">
        <v>0</v>
      </c>
      <c r="BJ205" s="10">
        <v>1.3598996215152999</v>
      </c>
      <c r="BK205" s="17">
        <f t="shared" si="11"/>
        <v>89.12912515372682</v>
      </c>
      <c r="BL205" s="16"/>
      <c r="BM205" s="51"/>
    </row>
    <row r="206" spans="1:65" s="12" customFormat="1" ht="15">
      <c r="A206" s="5"/>
      <c r="B206" s="8" t="s">
        <v>181</v>
      </c>
      <c r="C206" s="11">
        <v>0</v>
      </c>
      <c r="D206" s="9">
        <v>1.1355701694515998</v>
      </c>
      <c r="E206" s="9">
        <v>0</v>
      </c>
      <c r="F206" s="9">
        <v>0</v>
      </c>
      <c r="G206" s="10">
        <v>0</v>
      </c>
      <c r="H206" s="11">
        <v>8.884509304670297</v>
      </c>
      <c r="I206" s="9">
        <v>0.6324964344506999</v>
      </c>
      <c r="J206" s="9">
        <v>0</v>
      </c>
      <c r="K206" s="9">
        <v>0</v>
      </c>
      <c r="L206" s="10">
        <v>41.498289072799494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4.955856245122401</v>
      </c>
      <c r="S206" s="9">
        <v>0.017161469128799997</v>
      </c>
      <c r="T206" s="9">
        <v>0</v>
      </c>
      <c r="U206" s="9">
        <v>0</v>
      </c>
      <c r="V206" s="10">
        <v>11.0395825358009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0.3328774450956</v>
      </c>
      <c r="AC206" s="9">
        <v>0.1502359186128</v>
      </c>
      <c r="AD206" s="9">
        <v>0</v>
      </c>
      <c r="AE206" s="9">
        <v>0</v>
      </c>
      <c r="AF206" s="10">
        <v>3.6894209933541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0.3941770765795001</v>
      </c>
      <c r="AM206" s="9">
        <v>0</v>
      </c>
      <c r="AN206" s="9">
        <v>0</v>
      </c>
      <c r="AO206" s="9">
        <v>0</v>
      </c>
      <c r="AP206" s="10">
        <v>0.2168768117415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100.51474102830782</v>
      </c>
      <c r="AW206" s="9">
        <v>67.1578030662793</v>
      </c>
      <c r="AX206" s="9">
        <v>0.00048110912900000004</v>
      </c>
      <c r="AY206" s="9">
        <v>0</v>
      </c>
      <c r="AZ206" s="10">
        <v>457.8663497103278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59.75786603745995</v>
      </c>
      <c r="BG206" s="9">
        <v>9.0689125903507</v>
      </c>
      <c r="BH206" s="9">
        <v>0</v>
      </c>
      <c r="BI206" s="9">
        <v>0</v>
      </c>
      <c r="BJ206" s="10">
        <v>100.07834705221303</v>
      </c>
      <c r="BK206" s="17">
        <f t="shared" si="11"/>
        <v>867.3915540708754</v>
      </c>
      <c r="BL206" s="16"/>
      <c r="BM206" s="51"/>
    </row>
    <row r="207" spans="1:65" s="12" customFormat="1" ht="15">
      <c r="A207" s="5"/>
      <c r="B207" s="8" t="s">
        <v>173</v>
      </c>
      <c r="C207" s="11">
        <v>0</v>
      </c>
      <c r="D207" s="9">
        <v>0.5046506866129</v>
      </c>
      <c r="E207" s="9">
        <v>0</v>
      </c>
      <c r="F207" s="9">
        <v>0</v>
      </c>
      <c r="G207" s="10">
        <v>0</v>
      </c>
      <c r="H207" s="11">
        <v>0.2715711433207</v>
      </c>
      <c r="I207" s="9">
        <v>0.0211678338061</v>
      </c>
      <c r="J207" s="9">
        <v>0</v>
      </c>
      <c r="K207" s="9">
        <v>0</v>
      </c>
      <c r="L207" s="10">
        <v>4.433462972804201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0.1524044784492</v>
      </c>
      <c r="S207" s="9">
        <v>0.320752285258</v>
      </c>
      <c r="T207" s="9">
        <v>0</v>
      </c>
      <c r="U207" s="9">
        <v>0</v>
      </c>
      <c r="V207" s="10">
        <v>0.39995530228809995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0.021650415289799996</v>
      </c>
      <c r="AC207" s="9">
        <v>0</v>
      </c>
      <c r="AD207" s="9">
        <v>0</v>
      </c>
      <c r="AE207" s="9">
        <v>0</v>
      </c>
      <c r="AF207" s="10">
        <v>0.021553582128999996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0.039611651741100005</v>
      </c>
      <c r="AM207" s="9">
        <v>0</v>
      </c>
      <c r="AN207" s="9">
        <v>0</v>
      </c>
      <c r="AO207" s="9">
        <v>0</v>
      </c>
      <c r="AP207" s="10">
        <v>0.0269454563225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4.169223019677704</v>
      </c>
      <c r="AW207" s="9">
        <v>0.5956626549346001</v>
      </c>
      <c r="AX207" s="9">
        <v>0</v>
      </c>
      <c r="AY207" s="9">
        <v>0</v>
      </c>
      <c r="AZ207" s="10">
        <v>20.209238968360527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3.376787617065481</v>
      </c>
      <c r="BG207" s="9">
        <v>0.2932958446449</v>
      </c>
      <c r="BH207" s="9">
        <v>0</v>
      </c>
      <c r="BI207" s="9">
        <v>0</v>
      </c>
      <c r="BJ207" s="10">
        <v>5.554575802976002</v>
      </c>
      <c r="BK207" s="17">
        <f t="shared" si="11"/>
        <v>40.41250971568082</v>
      </c>
      <c r="BL207" s="16"/>
      <c r="BM207" s="51"/>
    </row>
    <row r="208" spans="1:65" s="12" customFormat="1" ht="15">
      <c r="A208" s="5"/>
      <c r="B208" s="8" t="s">
        <v>176</v>
      </c>
      <c r="C208" s="11">
        <v>0</v>
      </c>
      <c r="D208" s="9">
        <v>10.8340233990322</v>
      </c>
      <c r="E208" s="9">
        <v>0</v>
      </c>
      <c r="F208" s="9">
        <v>0</v>
      </c>
      <c r="G208" s="10">
        <v>0</v>
      </c>
      <c r="H208" s="11">
        <v>20.6685684861507</v>
      </c>
      <c r="I208" s="9">
        <v>2.1213762928696993</v>
      </c>
      <c r="J208" s="9">
        <v>0</v>
      </c>
      <c r="K208" s="9">
        <v>0</v>
      </c>
      <c r="L208" s="10">
        <v>78.81614525076473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20.484662424697184</v>
      </c>
      <c r="S208" s="9">
        <v>6.9334295123866</v>
      </c>
      <c r="T208" s="9">
        <v>0</v>
      </c>
      <c r="U208" s="9">
        <v>0</v>
      </c>
      <c r="V208" s="10">
        <v>31.369431525154305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1.8557055291269995</v>
      </c>
      <c r="AC208" s="9">
        <v>0.0118355938709</v>
      </c>
      <c r="AD208" s="9">
        <v>0</v>
      </c>
      <c r="AE208" s="9">
        <v>0</v>
      </c>
      <c r="AF208" s="10">
        <v>4.1013157916763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3.1784616450289</v>
      </c>
      <c r="AM208" s="9">
        <v>0.12683125464509998</v>
      </c>
      <c r="AN208" s="9">
        <v>0</v>
      </c>
      <c r="AO208" s="9">
        <v>0</v>
      </c>
      <c r="AP208" s="10">
        <v>1.6336999817407003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377.2907008726002</v>
      </c>
      <c r="AW208" s="9">
        <v>57.328475699978995</v>
      </c>
      <c r="AX208" s="9">
        <v>0.287563713</v>
      </c>
      <c r="AY208" s="9">
        <v>0</v>
      </c>
      <c r="AZ208" s="10">
        <v>961.6319164863667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439.9758209250214</v>
      </c>
      <c r="BG208" s="9">
        <v>13.792081204892698</v>
      </c>
      <c r="BH208" s="9">
        <v>0</v>
      </c>
      <c r="BI208" s="9">
        <v>0</v>
      </c>
      <c r="BJ208" s="10">
        <v>483.8032660648471</v>
      </c>
      <c r="BK208" s="17">
        <f t="shared" si="11"/>
        <v>2516.245311653852</v>
      </c>
      <c r="BL208" s="16"/>
      <c r="BM208" s="51"/>
    </row>
    <row r="209" spans="1:65" s="12" customFormat="1" ht="15">
      <c r="A209" s="5"/>
      <c r="B209" s="8" t="s">
        <v>174</v>
      </c>
      <c r="C209" s="11">
        <v>0</v>
      </c>
      <c r="D209" s="9">
        <v>19.1815099434193</v>
      </c>
      <c r="E209" s="9">
        <v>0</v>
      </c>
      <c r="F209" s="9">
        <v>0</v>
      </c>
      <c r="G209" s="10">
        <v>0</v>
      </c>
      <c r="H209" s="11">
        <v>11.274353350638394</v>
      </c>
      <c r="I209" s="9">
        <v>0.7087583792574</v>
      </c>
      <c r="J209" s="9">
        <v>0</v>
      </c>
      <c r="K209" s="9">
        <v>0</v>
      </c>
      <c r="L209" s="10">
        <v>23.10229340470469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6.647832061121801</v>
      </c>
      <c r="S209" s="9">
        <v>0.31638989506430004</v>
      </c>
      <c r="T209" s="9">
        <v>0</v>
      </c>
      <c r="U209" s="9">
        <v>0</v>
      </c>
      <c r="V209" s="10">
        <v>8.1576626028344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2.7669016784183</v>
      </c>
      <c r="AC209" s="9">
        <v>0.0597744829354</v>
      </c>
      <c r="AD209" s="9">
        <v>0</v>
      </c>
      <c r="AE209" s="9">
        <v>0</v>
      </c>
      <c r="AF209" s="10">
        <v>3.9742668526122005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0.33709542715979995</v>
      </c>
      <c r="AM209" s="9">
        <v>0</v>
      </c>
      <c r="AN209" s="9">
        <v>0</v>
      </c>
      <c r="AO209" s="9">
        <v>0</v>
      </c>
      <c r="AP209" s="10">
        <v>0.18573590132180004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179.26511622171043</v>
      </c>
      <c r="AW209" s="9">
        <v>52.72619685414911</v>
      </c>
      <c r="AX209" s="9">
        <v>0.058054341645100004</v>
      </c>
      <c r="AY209" s="9">
        <v>0</v>
      </c>
      <c r="AZ209" s="10">
        <v>264.6186857304634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121.6959935350286</v>
      </c>
      <c r="BG209" s="9">
        <v>10.7767821967044</v>
      </c>
      <c r="BH209" s="9">
        <v>0</v>
      </c>
      <c r="BI209" s="9">
        <v>0</v>
      </c>
      <c r="BJ209" s="10">
        <v>116.80496670804533</v>
      </c>
      <c r="BK209" s="17">
        <f t="shared" si="11"/>
        <v>822.6583695672342</v>
      </c>
      <c r="BL209" s="16"/>
      <c r="BM209" s="51"/>
    </row>
    <row r="210" spans="1:65" s="12" customFormat="1" ht="15">
      <c r="A210" s="5"/>
      <c r="B210" s="8" t="s">
        <v>165</v>
      </c>
      <c r="C210" s="11">
        <v>0</v>
      </c>
      <c r="D210" s="9">
        <v>7.2461536714193</v>
      </c>
      <c r="E210" s="9">
        <v>0</v>
      </c>
      <c r="F210" s="9">
        <v>0</v>
      </c>
      <c r="G210" s="10">
        <v>0</v>
      </c>
      <c r="H210" s="11">
        <v>3.3982244550252</v>
      </c>
      <c r="I210" s="9">
        <v>2.9531699751610003</v>
      </c>
      <c r="J210" s="9">
        <v>0</v>
      </c>
      <c r="K210" s="9">
        <v>0</v>
      </c>
      <c r="L210" s="10">
        <v>8.723256436027597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3.1194355605081</v>
      </c>
      <c r="S210" s="9">
        <v>0.0010697090967</v>
      </c>
      <c r="T210" s="9">
        <v>0</v>
      </c>
      <c r="U210" s="9">
        <v>0</v>
      </c>
      <c r="V210" s="10">
        <v>2.8620525088026008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3.5832340944491996</v>
      </c>
      <c r="AC210" s="9">
        <v>0.026910057419200002</v>
      </c>
      <c r="AD210" s="9">
        <v>0</v>
      </c>
      <c r="AE210" s="9">
        <v>0</v>
      </c>
      <c r="AF210" s="10">
        <v>2.11205508445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7.560823581737502</v>
      </c>
      <c r="AM210" s="9">
        <v>11.111270607741499</v>
      </c>
      <c r="AN210" s="9">
        <v>0</v>
      </c>
      <c r="AO210" s="9">
        <v>0</v>
      </c>
      <c r="AP210" s="10">
        <v>1.9884224221273001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197.75396376860783</v>
      </c>
      <c r="AW210" s="9">
        <v>28.0600300596004</v>
      </c>
      <c r="AX210" s="9">
        <v>0.012642024516000001</v>
      </c>
      <c r="AY210" s="9">
        <v>0</v>
      </c>
      <c r="AZ210" s="10">
        <v>293.61648862624503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192.22022360292496</v>
      </c>
      <c r="BG210" s="9">
        <v>9.119878427799902</v>
      </c>
      <c r="BH210" s="9">
        <v>0.0020844337418</v>
      </c>
      <c r="BI210" s="9">
        <v>0</v>
      </c>
      <c r="BJ210" s="10">
        <v>111.99819624403784</v>
      </c>
      <c r="BK210" s="17">
        <f t="shared" si="11"/>
        <v>887.469585351439</v>
      </c>
      <c r="BL210" s="16"/>
      <c r="BM210" s="51"/>
    </row>
    <row r="211" spans="1:65" s="12" customFormat="1" ht="15">
      <c r="A211" s="5"/>
      <c r="B211" s="8" t="s">
        <v>169</v>
      </c>
      <c r="C211" s="11">
        <v>0</v>
      </c>
      <c r="D211" s="9">
        <v>3.074717014387</v>
      </c>
      <c r="E211" s="9">
        <v>0</v>
      </c>
      <c r="F211" s="9">
        <v>0</v>
      </c>
      <c r="G211" s="10">
        <v>0</v>
      </c>
      <c r="H211" s="11">
        <v>26.564801902696715</v>
      </c>
      <c r="I211" s="9">
        <v>10.8239903493529</v>
      </c>
      <c r="J211" s="9">
        <v>0</v>
      </c>
      <c r="K211" s="9">
        <v>0</v>
      </c>
      <c r="L211" s="10">
        <v>76.29726700531069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16.36594789314551</v>
      </c>
      <c r="S211" s="9">
        <v>2.1563825621605</v>
      </c>
      <c r="T211" s="9">
        <v>0</v>
      </c>
      <c r="U211" s="9">
        <v>0</v>
      </c>
      <c r="V211" s="10">
        <v>23.424148759346693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8.580421292511295</v>
      </c>
      <c r="AC211" s="9">
        <v>0.1372427499674</v>
      </c>
      <c r="AD211" s="9">
        <v>0</v>
      </c>
      <c r="AE211" s="9">
        <v>0</v>
      </c>
      <c r="AF211" s="10">
        <v>4.898369833997599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17.3914116263173</v>
      </c>
      <c r="AM211" s="9">
        <v>0.25075236748330004</v>
      </c>
      <c r="AN211" s="9">
        <v>0</v>
      </c>
      <c r="AO211" s="9">
        <v>0</v>
      </c>
      <c r="AP211" s="10">
        <v>3.899496369417199</v>
      </c>
      <c r="AQ211" s="11">
        <v>0</v>
      </c>
      <c r="AR211" s="9">
        <v>10.4749734644193</v>
      </c>
      <c r="AS211" s="9">
        <v>0</v>
      </c>
      <c r="AT211" s="9">
        <v>0</v>
      </c>
      <c r="AU211" s="10">
        <v>0</v>
      </c>
      <c r="AV211" s="11">
        <v>711.636795977411</v>
      </c>
      <c r="AW211" s="9">
        <v>141.7178361202709</v>
      </c>
      <c r="AX211" s="9">
        <v>3.329611582128</v>
      </c>
      <c r="AY211" s="9">
        <v>0</v>
      </c>
      <c r="AZ211" s="10">
        <v>994.0603035719721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619.0162359214136</v>
      </c>
      <c r="BG211" s="9">
        <v>32.05749055262365</v>
      </c>
      <c r="BH211" s="9">
        <v>1.2594424860961997</v>
      </c>
      <c r="BI211" s="9">
        <v>0</v>
      </c>
      <c r="BJ211" s="10">
        <v>289.0269043615008</v>
      </c>
      <c r="BK211" s="17">
        <f t="shared" si="11"/>
        <v>2996.4445437639297</v>
      </c>
      <c r="BL211" s="16"/>
      <c r="BM211" s="51"/>
    </row>
    <row r="212" spans="1:65" s="21" customFormat="1" ht="15">
      <c r="A212" s="5"/>
      <c r="B212" s="15" t="s">
        <v>14</v>
      </c>
      <c r="C212" s="20">
        <f>SUM(C192:C211)</f>
        <v>0</v>
      </c>
      <c r="D212" s="18">
        <f>SUM(D192:D211)</f>
        <v>105.2591034567732</v>
      </c>
      <c r="E212" s="18">
        <f>SUM(E192:E211)</f>
        <v>0</v>
      </c>
      <c r="F212" s="18">
        <f>SUM(F192:F211)</f>
        <v>0</v>
      </c>
      <c r="G212" s="19">
        <f>SUM(G192:G211)</f>
        <v>0</v>
      </c>
      <c r="H212" s="20">
        <f aca="true" t="shared" si="12" ref="H212:BJ212">SUM(H192:H211)</f>
        <v>355.1049674492673</v>
      </c>
      <c r="I212" s="18">
        <f t="shared" si="12"/>
        <v>213.07329181517895</v>
      </c>
      <c r="J212" s="18">
        <f t="shared" si="12"/>
        <v>8.136880640000001E-05</v>
      </c>
      <c r="K212" s="18">
        <f t="shared" si="12"/>
        <v>224.0522066234192</v>
      </c>
      <c r="L212" s="19">
        <f t="shared" si="12"/>
        <v>721.4855784265432</v>
      </c>
      <c r="M212" s="20">
        <f t="shared" si="12"/>
        <v>0</v>
      </c>
      <c r="N212" s="18">
        <f t="shared" si="12"/>
        <v>0</v>
      </c>
      <c r="O212" s="18">
        <f t="shared" si="12"/>
        <v>0</v>
      </c>
      <c r="P212" s="18">
        <f t="shared" si="12"/>
        <v>0</v>
      </c>
      <c r="Q212" s="19">
        <f t="shared" si="12"/>
        <v>0</v>
      </c>
      <c r="R212" s="20">
        <f t="shared" si="12"/>
        <v>142.06699149406143</v>
      </c>
      <c r="S212" s="18">
        <f t="shared" si="12"/>
        <v>105.05411910457477</v>
      </c>
      <c r="T212" s="18">
        <f t="shared" si="12"/>
        <v>0.6863701612903</v>
      </c>
      <c r="U212" s="18">
        <f t="shared" si="12"/>
        <v>0</v>
      </c>
      <c r="V212" s="19">
        <f t="shared" si="12"/>
        <v>264.19560033624003</v>
      </c>
      <c r="W212" s="20">
        <f t="shared" si="12"/>
        <v>0</v>
      </c>
      <c r="X212" s="18">
        <f t="shared" si="12"/>
        <v>0</v>
      </c>
      <c r="Y212" s="18">
        <f t="shared" si="12"/>
        <v>0</v>
      </c>
      <c r="Z212" s="18">
        <f t="shared" si="12"/>
        <v>0</v>
      </c>
      <c r="AA212" s="19">
        <f t="shared" si="12"/>
        <v>0</v>
      </c>
      <c r="AB212" s="20">
        <f t="shared" si="12"/>
        <v>45.17091085735479</v>
      </c>
      <c r="AC212" s="18">
        <f t="shared" si="12"/>
        <v>2.5491175787728997</v>
      </c>
      <c r="AD212" s="18">
        <f t="shared" si="12"/>
        <v>0</v>
      </c>
      <c r="AE212" s="18">
        <f t="shared" si="12"/>
        <v>0</v>
      </c>
      <c r="AF212" s="19">
        <f t="shared" si="12"/>
        <v>48.2707323512727</v>
      </c>
      <c r="AG212" s="20">
        <f t="shared" si="12"/>
        <v>0</v>
      </c>
      <c r="AH212" s="18">
        <f t="shared" si="12"/>
        <v>0</v>
      </c>
      <c r="AI212" s="18">
        <f t="shared" si="12"/>
        <v>0</v>
      </c>
      <c r="AJ212" s="18">
        <f t="shared" si="12"/>
        <v>0</v>
      </c>
      <c r="AK212" s="19">
        <f t="shared" si="12"/>
        <v>0</v>
      </c>
      <c r="AL212" s="20">
        <f t="shared" si="12"/>
        <v>57.9288617119577</v>
      </c>
      <c r="AM212" s="18">
        <f t="shared" si="12"/>
        <v>166.35832503164278</v>
      </c>
      <c r="AN212" s="18">
        <f t="shared" si="12"/>
        <v>0</v>
      </c>
      <c r="AO212" s="18">
        <f t="shared" si="12"/>
        <v>0</v>
      </c>
      <c r="AP212" s="19">
        <f t="shared" si="12"/>
        <v>18.544756051337696</v>
      </c>
      <c r="AQ212" s="20">
        <f t="shared" si="12"/>
        <v>0</v>
      </c>
      <c r="AR212" s="18">
        <f t="shared" si="12"/>
        <v>15.9600075809998</v>
      </c>
      <c r="AS212" s="18">
        <f t="shared" si="12"/>
        <v>0</v>
      </c>
      <c r="AT212" s="18">
        <f t="shared" si="12"/>
        <v>0</v>
      </c>
      <c r="AU212" s="19">
        <f t="shared" si="12"/>
        <v>0</v>
      </c>
      <c r="AV212" s="20">
        <f t="shared" si="12"/>
        <v>4931.91201338457</v>
      </c>
      <c r="AW212" s="18">
        <f t="shared" si="12"/>
        <v>1505.7906007893682</v>
      </c>
      <c r="AX212" s="18">
        <f t="shared" si="12"/>
        <v>12.4565752170952</v>
      </c>
      <c r="AY212" s="18">
        <f t="shared" si="12"/>
        <v>17.412076593741798</v>
      </c>
      <c r="AZ212" s="19">
        <f t="shared" si="12"/>
        <v>11636.857482061672</v>
      </c>
      <c r="BA212" s="20">
        <f t="shared" si="12"/>
        <v>0</v>
      </c>
      <c r="BB212" s="18">
        <f t="shared" si="12"/>
        <v>0</v>
      </c>
      <c r="BC212" s="18">
        <f t="shared" si="12"/>
        <v>0</v>
      </c>
      <c r="BD212" s="18">
        <f t="shared" si="12"/>
        <v>0</v>
      </c>
      <c r="BE212" s="19">
        <f t="shared" si="12"/>
        <v>0</v>
      </c>
      <c r="BF212" s="20">
        <f t="shared" si="12"/>
        <v>3841.720214118178</v>
      </c>
      <c r="BG212" s="18">
        <f t="shared" si="12"/>
        <v>328.65698679702894</v>
      </c>
      <c r="BH212" s="18">
        <f t="shared" si="12"/>
        <v>6.008730930031099</v>
      </c>
      <c r="BI212" s="18">
        <f t="shared" si="12"/>
        <v>0</v>
      </c>
      <c r="BJ212" s="19">
        <f t="shared" si="12"/>
        <v>3469.264607321266</v>
      </c>
      <c r="BK212" s="32">
        <f>SUM(BK192:BK211)</f>
        <v>28235.840308612445</v>
      </c>
      <c r="BL212" s="16"/>
      <c r="BM212" s="51"/>
    </row>
    <row r="213" spans="1:65" s="21" customFormat="1" ht="15">
      <c r="A213" s="5"/>
      <c r="B213" s="15" t="s">
        <v>25</v>
      </c>
      <c r="C213" s="20">
        <f>C212+C189</f>
        <v>0</v>
      </c>
      <c r="D213" s="18">
        <f>D212+D189</f>
        <v>105.2591034567732</v>
      </c>
      <c r="E213" s="18">
        <f>E212+E189</f>
        <v>0</v>
      </c>
      <c r="F213" s="18">
        <f>F212+F189</f>
        <v>0</v>
      </c>
      <c r="G213" s="19">
        <f>G212+G189</f>
        <v>0</v>
      </c>
      <c r="H213" s="20">
        <f aca="true" t="shared" si="13" ref="H213:BJ213">H212+H189</f>
        <v>390.18789076915914</v>
      </c>
      <c r="I213" s="18">
        <f t="shared" si="13"/>
        <v>213.26548267175934</v>
      </c>
      <c r="J213" s="18">
        <f t="shared" si="13"/>
        <v>8.136880640000001E-05</v>
      </c>
      <c r="K213" s="18">
        <f t="shared" si="13"/>
        <v>224.0522066234192</v>
      </c>
      <c r="L213" s="19">
        <f t="shared" si="13"/>
        <v>765.559463467633</v>
      </c>
      <c r="M213" s="20">
        <f t="shared" si="13"/>
        <v>0</v>
      </c>
      <c r="N213" s="18">
        <f t="shared" si="13"/>
        <v>0</v>
      </c>
      <c r="O213" s="18">
        <f t="shared" si="13"/>
        <v>0</v>
      </c>
      <c r="P213" s="18">
        <f t="shared" si="13"/>
        <v>0</v>
      </c>
      <c r="Q213" s="19">
        <f t="shared" si="13"/>
        <v>0</v>
      </c>
      <c r="R213" s="20">
        <f t="shared" si="13"/>
        <v>165.7845429435978</v>
      </c>
      <c r="S213" s="18">
        <f t="shared" si="13"/>
        <v>105.05422937934887</v>
      </c>
      <c r="T213" s="18">
        <f t="shared" si="13"/>
        <v>0.6863701612903</v>
      </c>
      <c r="U213" s="18">
        <f t="shared" si="13"/>
        <v>0</v>
      </c>
      <c r="V213" s="19">
        <f t="shared" si="13"/>
        <v>285.98607580597474</v>
      </c>
      <c r="W213" s="20">
        <f t="shared" si="13"/>
        <v>0</v>
      </c>
      <c r="X213" s="18">
        <f t="shared" si="13"/>
        <v>0</v>
      </c>
      <c r="Y213" s="18">
        <f t="shared" si="13"/>
        <v>0</v>
      </c>
      <c r="Z213" s="18">
        <f t="shared" si="13"/>
        <v>0</v>
      </c>
      <c r="AA213" s="19">
        <f t="shared" si="13"/>
        <v>0</v>
      </c>
      <c r="AB213" s="20">
        <f t="shared" si="13"/>
        <v>50.67733743938359</v>
      </c>
      <c r="AC213" s="18">
        <f t="shared" si="13"/>
        <v>2.5557256960954</v>
      </c>
      <c r="AD213" s="18">
        <f t="shared" si="13"/>
        <v>0</v>
      </c>
      <c r="AE213" s="18">
        <f t="shared" si="13"/>
        <v>0</v>
      </c>
      <c r="AF213" s="19">
        <f t="shared" si="13"/>
        <v>50.443018399755</v>
      </c>
      <c r="AG213" s="20">
        <f t="shared" si="13"/>
        <v>0</v>
      </c>
      <c r="AH213" s="18">
        <f t="shared" si="13"/>
        <v>0</v>
      </c>
      <c r="AI213" s="18">
        <f t="shared" si="13"/>
        <v>0</v>
      </c>
      <c r="AJ213" s="18">
        <f t="shared" si="13"/>
        <v>0</v>
      </c>
      <c r="AK213" s="19">
        <f t="shared" si="13"/>
        <v>0</v>
      </c>
      <c r="AL213" s="20">
        <f t="shared" si="13"/>
        <v>63.4446603785328</v>
      </c>
      <c r="AM213" s="18">
        <f t="shared" si="13"/>
        <v>199.0080870045137</v>
      </c>
      <c r="AN213" s="18">
        <f t="shared" si="13"/>
        <v>0</v>
      </c>
      <c r="AO213" s="18">
        <f t="shared" si="13"/>
        <v>0</v>
      </c>
      <c r="AP213" s="19">
        <f t="shared" si="13"/>
        <v>20.546297033109397</v>
      </c>
      <c r="AQ213" s="20">
        <f t="shared" si="13"/>
        <v>0</v>
      </c>
      <c r="AR213" s="18">
        <f t="shared" si="13"/>
        <v>15.9600075809998</v>
      </c>
      <c r="AS213" s="18">
        <f t="shared" si="13"/>
        <v>0</v>
      </c>
      <c r="AT213" s="18">
        <f t="shared" si="13"/>
        <v>0</v>
      </c>
      <c r="AU213" s="19">
        <f t="shared" si="13"/>
        <v>0</v>
      </c>
      <c r="AV213" s="20">
        <f t="shared" si="13"/>
        <v>5778.618738684192</v>
      </c>
      <c r="AW213" s="18">
        <f t="shared" si="13"/>
        <v>1512.9098667965213</v>
      </c>
      <c r="AX213" s="18">
        <f t="shared" si="13"/>
        <v>12.6214684556113</v>
      </c>
      <c r="AY213" s="18">
        <f t="shared" si="13"/>
        <v>17.4815194745159</v>
      </c>
      <c r="AZ213" s="19">
        <f t="shared" si="13"/>
        <v>12505.432034061276</v>
      </c>
      <c r="BA213" s="20">
        <f t="shared" si="13"/>
        <v>0</v>
      </c>
      <c r="BB213" s="18">
        <f t="shared" si="13"/>
        <v>0</v>
      </c>
      <c r="BC213" s="18">
        <f t="shared" si="13"/>
        <v>0</v>
      </c>
      <c r="BD213" s="18">
        <f t="shared" si="13"/>
        <v>0</v>
      </c>
      <c r="BE213" s="19">
        <f t="shared" si="13"/>
        <v>0</v>
      </c>
      <c r="BF213" s="20">
        <f t="shared" si="13"/>
        <v>4502.114791195828</v>
      </c>
      <c r="BG213" s="18">
        <f t="shared" si="13"/>
        <v>346.55737273076653</v>
      </c>
      <c r="BH213" s="18">
        <f t="shared" si="13"/>
        <v>6.031234286740699</v>
      </c>
      <c r="BI213" s="18">
        <f t="shared" si="13"/>
        <v>0</v>
      </c>
      <c r="BJ213" s="19">
        <f t="shared" si="13"/>
        <v>3865.882387187261</v>
      </c>
      <c r="BK213" s="19">
        <f>BK212+BK189</f>
        <v>31206.119993052867</v>
      </c>
      <c r="BL213" s="16"/>
      <c r="BM213" s="51"/>
    </row>
    <row r="214" spans="3:65" ht="15" customHeight="1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6"/>
      <c r="BM214" s="51"/>
    </row>
    <row r="215" spans="1:65" s="12" customFormat="1" ht="15">
      <c r="A215" s="5" t="s">
        <v>26</v>
      </c>
      <c r="B215" s="27" t="s">
        <v>27</v>
      </c>
      <c r="C215" s="11"/>
      <c r="D215" s="9"/>
      <c r="E215" s="9"/>
      <c r="F215" s="9"/>
      <c r="G215" s="10"/>
      <c r="H215" s="11"/>
      <c r="I215" s="9"/>
      <c r="J215" s="9"/>
      <c r="K215" s="9"/>
      <c r="L215" s="10"/>
      <c r="M215" s="11"/>
      <c r="N215" s="9"/>
      <c r="O215" s="9"/>
      <c r="P215" s="9"/>
      <c r="Q215" s="10"/>
      <c r="R215" s="11"/>
      <c r="S215" s="9"/>
      <c r="T215" s="9"/>
      <c r="U215" s="9"/>
      <c r="V215" s="10"/>
      <c r="W215" s="11"/>
      <c r="X215" s="9"/>
      <c r="Y215" s="9"/>
      <c r="Z215" s="9"/>
      <c r="AA215" s="10"/>
      <c r="AB215" s="11"/>
      <c r="AC215" s="9"/>
      <c r="AD215" s="9"/>
      <c r="AE215" s="9"/>
      <c r="AF215" s="10"/>
      <c r="AG215" s="11"/>
      <c r="AH215" s="9"/>
      <c r="AI215" s="9"/>
      <c r="AJ215" s="9"/>
      <c r="AK215" s="10"/>
      <c r="AL215" s="11"/>
      <c r="AM215" s="9"/>
      <c r="AN215" s="9"/>
      <c r="AO215" s="9"/>
      <c r="AP215" s="10"/>
      <c r="AQ215" s="11"/>
      <c r="AR215" s="9"/>
      <c r="AS215" s="9"/>
      <c r="AT215" s="9"/>
      <c r="AU215" s="10"/>
      <c r="AV215" s="11"/>
      <c r="AW215" s="9"/>
      <c r="AX215" s="9"/>
      <c r="AY215" s="9"/>
      <c r="AZ215" s="10"/>
      <c r="BA215" s="11"/>
      <c r="BB215" s="9"/>
      <c r="BC215" s="9"/>
      <c r="BD215" s="9"/>
      <c r="BE215" s="10"/>
      <c r="BF215" s="11"/>
      <c r="BG215" s="9"/>
      <c r="BH215" s="9"/>
      <c r="BI215" s="9"/>
      <c r="BJ215" s="10"/>
      <c r="BK215" s="17"/>
      <c r="BL215" s="16"/>
      <c r="BM215" s="51"/>
    </row>
    <row r="216" spans="1:65" s="12" customFormat="1" ht="15">
      <c r="A216" s="5" t="s">
        <v>9</v>
      </c>
      <c r="B216" s="15" t="s">
        <v>28</v>
      </c>
      <c r="C216" s="11"/>
      <c r="D216" s="9"/>
      <c r="E216" s="9"/>
      <c r="F216" s="9"/>
      <c r="G216" s="10"/>
      <c r="H216" s="11"/>
      <c r="I216" s="9"/>
      <c r="J216" s="9"/>
      <c r="K216" s="9"/>
      <c r="L216" s="10"/>
      <c r="M216" s="11"/>
      <c r="N216" s="9"/>
      <c r="O216" s="9"/>
      <c r="P216" s="9"/>
      <c r="Q216" s="10"/>
      <c r="R216" s="11"/>
      <c r="S216" s="9"/>
      <c r="T216" s="9"/>
      <c r="U216" s="9"/>
      <c r="V216" s="10"/>
      <c r="W216" s="11"/>
      <c r="X216" s="9"/>
      <c r="Y216" s="9"/>
      <c r="Z216" s="9"/>
      <c r="AA216" s="10"/>
      <c r="AB216" s="11"/>
      <c r="AC216" s="9"/>
      <c r="AD216" s="9"/>
      <c r="AE216" s="9"/>
      <c r="AF216" s="10"/>
      <c r="AG216" s="11"/>
      <c r="AH216" s="9"/>
      <c r="AI216" s="9"/>
      <c r="AJ216" s="9"/>
      <c r="AK216" s="10"/>
      <c r="AL216" s="11"/>
      <c r="AM216" s="9"/>
      <c r="AN216" s="9"/>
      <c r="AO216" s="9"/>
      <c r="AP216" s="10"/>
      <c r="AQ216" s="11"/>
      <c r="AR216" s="9"/>
      <c r="AS216" s="9"/>
      <c r="AT216" s="9"/>
      <c r="AU216" s="10"/>
      <c r="AV216" s="11"/>
      <c r="AW216" s="9"/>
      <c r="AX216" s="9"/>
      <c r="AY216" s="9"/>
      <c r="AZ216" s="10"/>
      <c r="BA216" s="11"/>
      <c r="BB216" s="9"/>
      <c r="BC216" s="9"/>
      <c r="BD216" s="9"/>
      <c r="BE216" s="10"/>
      <c r="BF216" s="11"/>
      <c r="BG216" s="9"/>
      <c r="BH216" s="9"/>
      <c r="BI216" s="9"/>
      <c r="BJ216" s="10"/>
      <c r="BK216" s="17"/>
      <c r="BL216" s="16"/>
      <c r="BM216" s="51"/>
    </row>
    <row r="217" spans="1:65" s="12" customFormat="1" ht="15">
      <c r="A217" s="5"/>
      <c r="B217" s="8" t="s">
        <v>178</v>
      </c>
      <c r="C217" s="11">
        <v>0</v>
      </c>
      <c r="D217" s="9">
        <v>1.2147513345482999</v>
      </c>
      <c r="E217" s="9">
        <v>0</v>
      </c>
      <c r="F217" s="9">
        <v>0</v>
      </c>
      <c r="G217" s="10">
        <v>0</v>
      </c>
      <c r="H217" s="11">
        <v>2.728122088221699</v>
      </c>
      <c r="I217" s="9">
        <v>0.0551268564515</v>
      </c>
      <c r="J217" s="9">
        <v>0.0135897087741</v>
      </c>
      <c r="K217" s="9">
        <v>0</v>
      </c>
      <c r="L217" s="10">
        <v>19.602024766738005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1.3487390105754</v>
      </c>
      <c r="S217" s="9">
        <v>0.1021607277417</v>
      </c>
      <c r="T217" s="9">
        <v>0</v>
      </c>
      <c r="U217" s="9">
        <v>0</v>
      </c>
      <c r="V217" s="10">
        <v>5.972244579221999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0.3774106577088</v>
      </c>
      <c r="AC217" s="9">
        <v>0</v>
      </c>
      <c r="AD217" s="9">
        <v>0</v>
      </c>
      <c r="AE217" s="9">
        <v>0</v>
      </c>
      <c r="AF217" s="10">
        <v>0.27663716799960003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0.144242561741</v>
      </c>
      <c r="AM217" s="9">
        <v>0</v>
      </c>
      <c r="AN217" s="9">
        <v>0</v>
      </c>
      <c r="AO217" s="9">
        <v>0</v>
      </c>
      <c r="AP217" s="10">
        <v>0.136176368322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58.34623822796025</v>
      </c>
      <c r="AW217" s="9">
        <v>37.9375691413144</v>
      </c>
      <c r="AX217" s="9">
        <v>0</v>
      </c>
      <c r="AY217" s="9">
        <v>0</v>
      </c>
      <c r="AZ217" s="10">
        <v>310.8865590871898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51.690921401185165</v>
      </c>
      <c r="BG217" s="9">
        <v>12.700528013060403</v>
      </c>
      <c r="BH217" s="9">
        <v>2.3222737638387</v>
      </c>
      <c r="BI217" s="9">
        <v>0</v>
      </c>
      <c r="BJ217" s="10">
        <v>115.17979794590187</v>
      </c>
      <c r="BK217" s="17">
        <f>SUM(C217:BJ217)</f>
        <v>621.0351134084948</v>
      </c>
      <c r="BL217" s="16"/>
      <c r="BM217" s="51"/>
    </row>
    <row r="218" spans="1:65" s="21" customFormat="1" ht="15">
      <c r="A218" s="5"/>
      <c r="B218" s="15" t="s">
        <v>29</v>
      </c>
      <c r="C218" s="20">
        <f>SUM(C217)</f>
        <v>0</v>
      </c>
      <c r="D218" s="18">
        <f>SUM(D217)</f>
        <v>1.2147513345482999</v>
      </c>
      <c r="E218" s="18">
        <f>SUM(E217)</f>
        <v>0</v>
      </c>
      <c r="F218" s="18">
        <f>SUM(F217)</f>
        <v>0</v>
      </c>
      <c r="G218" s="19">
        <f>SUM(G217)</f>
        <v>0</v>
      </c>
      <c r="H218" s="20">
        <f aca="true" t="shared" si="14" ref="H218:BJ218">SUM(H217)</f>
        <v>2.728122088221699</v>
      </c>
      <c r="I218" s="18">
        <f t="shared" si="14"/>
        <v>0.0551268564515</v>
      </c>
      <c r="J218" s="18">
        <f t="shared" si="14"/>
        <v>0.0135897087741</v>
      </c>
      <c r="K218" s="18">
        <f t="shared" si="14"/>
        <v>0</v>
      </c>
      <c r="L218" s="19">
        <f t="shared" si="14"/>
        <v>19.602024766738005</v>
      </c>
      <c r="M218" s="20">
        <f t="shared" si="14"/>
        <v>0</v>
      </c>
      <c r="N218" s="18">
        <f t="shared" si="14"/>
        <v>0</v>
      </c>
      <c r="O218" s="18">
        <f t="shared" si="14"/>
        <v>0</v>
      </c>
      <c r="P218" s="18">
        <f t="shared" si="14"/>
        <v>0</v>
      </c>
      <c r="Q218" s="19">
        <f t="shared" si="14"/>
        <v>0</v>
      </c>
      <c r="R218" s="20">
        <f t="shared" si="14"/>
        <v>1.3487390105754</v>
      </c>
      <c r="S218" s="18">
        <f t="shared" si="14"/>
        <v>0.1021607277417</v>
      </c>
      <c r="T218" s="18">
        <f t="shared" si="14"/>
        <v>0</v>
      </c>
      <c r="U218" s="18">
        <f t="shared" si="14"/>
        <v>0</v>
      </c>
      <c r="V218" s="19">
        <f t="shared" si="14"/>
        <v>5.972244579221999</v>
      </c>
      <c r="W218" s="20">
        <f t="shared" si="14"/>
        <v>0</v>
      </c>
      <c r="X218" s="18">
        <f t="shared" si="14"/>
        <v>0</v>
      </c>
      <c r="Y218" s="18">
        <f t="shared" si="14"/>
        <v>0</v>
      </c>
      <c r="Z218" s="18">
        <f t="shared" si="14"/>
        <v>0</v>
      </c>
      <c r="AA218" s="19">
        <f t="shared" si="14"/>
        <v>0</v>
      </c>
      <c r="AB218" s="20">
        <f t="shared" si="14"/>
        <v>0.3774106577088</v>
      </c>
      <c r="AC218" s="18">
        <f t="shared" si="14"/>
        <v>0</v>
      </c>
      <c r="AD218" s="18">
        <f t="shared" si="14"/>
        <v>0</v>
      </c>
      <c r="AE218" s="18">
        <f t="shared" si="14"/>
        <v>0</v>
      </c>
      <c r="AF218" s="19">
        <f t="shared" si="14"/>
        <v>0.27663716799960003</v>
      </c>
      <c r="AG218" s="20">
        <f t="shared" si="14"/>
        <v>0</v>
      </c>
      <c r="AH218" s="18">
        <f t="shared" si="14"/>
        <v>0</v>
      </c>
      <c r="AI218" s="18">
        <f t="shared" si="14"/>
        <v>0</v>
      </c>
      <c r="AJ218" s="18">
        <f t="shared" si="14"/>
        <v>0</v>
      </c>
      <c r="AK218" s="19">
        <f t="shared" si="14"/>
        <v>0</v>
      </c>
      <c r="AL218" s="20">
        <f t="shared" si="14"/>
        <v>0.144242561741</v>
      </c>
      <c r="AM218" s="18">
        <f t="shared" si="14"/>
        <v>0</v>
      </c>
      <c r="AN218" s="18">
        <f t="shared" si="14"/>
        <v>0</v>
      </c>
      <c r="AO218" s="18">
        <f t="shared" si="14"/>
        <v>0</v>
      </c>
      <c r="AP218" s="19">
        <f t="shared" si="14"/>
        <v>0.136176368322</v>
      </c>
      <c r="AQ218" s="20">
        <f t="shared" si="14"/>
        <v>0</v>
      </c>
      <c r="AR218" s="18">
        <f t="shared" si="14"/>
        <v>0</v>
      </c>
      <c r="AS218" s="18">
        <f t="shared" si="14"/>
        <v>0</v>
      </c>
      <c r="AT218" s="18">
        <f t="shared" si="14"/>
        <v>0</v>
      </c>
      <c r="AU218" s="19">
        <f t="shared" si="14"/>
        <v>0</v>
      </c>
      <c r="AV218" s="20">
        <f t="shared" si="14"/>
        <v>58.34623822796025</v>
      </c>
      <c r="AW218" s="18">
        <f t="shared" si="14"/>
        <v>37.9375691413144</v>
      </c>
      <c r="AX218" s="18">
        <f t="shared" si="14"/>
        <v>0</v>
      </c>
      <c r="AY218" s="18">
        <f t="shared" si="14"/>
        <v>0</v>
      </c>
      <c r="AZ218" s="19">
        <f t="shared" si="14"/>
        <v>310.8865590871898</v>
      </c>
      <c r="BA218" s="20">
        <f t="shared" si="14"/>
        <v>0</v>
      </c>
      <c r="BB218" s="18">
        <f t="shared" si="14"/>
        <v>0</v>
      </c>
      <c r="BC218" s="18">
        <f t="shared" si="14"/>
        <v>0</v>
      </c>
      <c r="BD218" s="18">
        <f t="shared" si="14"/>
        <v>0</v>
      </c>
      <c r="BE218" s="19">
        <f t="shared" si="14"/>
        <v>0</v>
      </c>
      <c r="BF218" s="20">
        <f t="shared" si="14"/>
        <v>51.690921401185165</v>
      </c>
      <c r="BG218" s="18">
        <f t="shared" si="14"/>
        <v>12.700528013060403</v>
      </c>
      <c r="BH218" s="18">
        <f t="shared" si="14"/>
        <v>2.3222737638387</v>
      </c>
      <c r="BI218" s="18">
        <f t="shared" si="14"/>
        <v>0</v>
      </c>
      <c r="BJ218" s="19">
        <f t="shared" si="14"/>
        <v>115.17979794590187</v>
      </c>
      <c r="BK218" s="32">
        <f>SUM(BK217)</f>
        <v>621.0351134084948</v>
      </c>
      <c r="BL218" s="16"/>
      <c r="BM218" s="51"/>
    </row>
    <row r="219" spans="3:65" ht="15" customHeight="1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6"/>
      <c r="BM219" s="51"/>
    </row>
    <row r="220" spans="1:65" s="12" customFormat="1" ht="15">
      <c r="A220" s="5" t="s">
        <v>192</v>
      </c>
      <c r="B220" s="24" t="s">
        <v>193</v>
      </c>
      <c r="C220" s="59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1"/>
      <c r="BL220" s="16"/>
      <c r="BM220" s="51"/>
    </row>
    <row r="221" spans="1:65" s="12" customFormat="1" ht="15">
      <c r="A221" s="5" t="s">
        <v>9</v>
      </c>
      <c r="B221" s="33" t="s">
        <v>194</v>
      </c>
      <c r="C221" s="59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1"/>
      <c r="BL221" s="16"/>
      <c r="BM221" s="51"/>
    </row>
    <row r="222" spans="1:65" s="12" customFormat="1" ht="15">
      <c r="A222" s="5"/>
      <c r="B222" s="8" t="s">
        <v>196</v>
      </c>
      <c r="C222" s="11">
        <v>0</v>
      </c>
      <c r="D222" s="9">
        <v>0.0001</v>
      </c>
      <c r="E222" s="9">
        <v>0</v>
      </c>
      <c r="F222" s="9">
        <v>0</v>
      </c>
      <c r="G222" s="10">
        <v>0</v>
      </c>
      <c r="H222" s="11">
        <v>140.1165</v>
      </c>
      <c r="I222" s="9">
        <v>1471.145</v>
      </c>
      <c r="J222" s="9">
        <v>0.0131</v>
      </c>
      <c r="K222" s="9">
        <v>0.7716</v>
      </c>
      <c r="L222" s="10">
        <v>120.0608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75.4661</v>
      </c>
      <c r="S222" s="9">
        <v>1.5929</v>
      </c>
      <c r="T222" s="9">
        <v>0.0036</v>
      </c>
      <c r="U222" s="9">
        <v>0</v>
      </c>
      <c r="V222" s="10">
        <v>17.1594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</v>
      </c>
      <c r="AC222" s="9">
        <v>0</v>
      </c>
      <c r="AD222" s="9">
        <v>0</v>
      </c>
      <c r="AE222" s="9">
        <v>0</v>
      </c>
      <c r="AF222" s="10">
        <v>0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0</v>
      </c>
      <c r="AW222" s="9">
        <v>0</v>
      </c>
      <c r="AX222" s="9">
        <v>0</v>
      </c>
      <c r="AY222" s="9">
        <v>0</v>
      </c>
      <c r="AZ222" s="10">
        <v>0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0</v>
      </c>
      <c r="BG222" s="9">
        <v>0</v>
      </c>
      <c r="BH222" s="9">
        <v>0</v>
      </c>
      <c r="BI222" s="9">
        <v>0</v>
      </c>
      <c r="BJ222" s="10">
        <v>0</v>
      </c>
      <c r="BK222" s="17">
        <f>SUM(C222:BJ222)</f>
        <v>1826.3291000000002</v>
      </c>
      <c r="BL222" s="16"/>
      <c r="BM222" s="51"/>
    </row>
    <row r="223" spans="1:65" s="21" customFormat="1" ht="15">
      <c r="A223" s="5"/>
      <c r="B223" s="15" t="s">
        <v>11</v>
      </c>
      <c r="C223" s="20">
        <f>C222</f>
        <v>0</v>
      </c>
      <c r="D223" s="18">
        <f>D222</f>
        <v>0.0001</v>
      </c>
      <c r="E223" s="18">
        <f>E222</f>
        <v>0</v>
      </c>
      <c r="F223" s="18">
        <f>F222</f>
        <v>0</v>
      </c>
      <c r="G223" s="19">
        <f>G222</f>
        <v>0</v>
      </c>
      <c r="H223" s="20">
        <f aca="true" t="shared" si="15" ref="H223:BK223">H222</f>
        <v>140.1165</v>
      </c>
      <c r="I223" s="18">
        <f t="shared" si="15"/>
        <v>1471.145</v>
      </c>
      <c r="J223" s="18">
        <f t="shared" si="15"/>
        <v>0.0131</v>
      </c>
      <c r="K223" s="18">
        <f t="shared" si="15"/>
        <v>0.7716</v>
      </c>
      <c r="L223" s="19">
        <f t="shared" si="15"/>
        <v>120.0608</v>
      </c>
      <c r="M223" s="20">
        <f t="shared" si="15"/>
        <v>0</v>
      </c>
      <c r="N223" s="18">
        <f t="shared" si="15"/>
        <v>0</v>
      </c>
      <c r="O223" s="18">
        <f t="shared" si="15"/>
        <v>0</v>
      </c>
      <c r="P223" s="18">
        <f t="shared" si="15"/>
        <v>0</v>
      </c>
      <c r="Q223" s="19">
        <f t="shared" si="15"/>
        <v>0</v>
      </c>
      <c r="R223" s="20">
        <f t="shared" si="15"/>
        <v>75.4661</v>
      </c>
      <c r="S223" s="18">
        <f t="shared" si="15"/>
        <v>1.5929</v>
      </c>
      <c r="T223" s="18">
        <f t="shared" si="15"/>
        <v>0.0036</v>
      </c>
      <c r="U223" s="18">
        <f t="shared" si="15"/>
        <v>0</v>
      </c>
      <c r="V223" s="19">
        <f t="shared" si="15"/>
        <v>17.1594</v>
      </c>
      <c r="W223" s="20">
        <f t="shared" si="15"/>
        <v>0</v>
      </c>
      <c r="X223" s="18">
        <f t="shared" si="15"/>
        <v>0</v>
      </c>
      <c r="Y223" s="18">
        <f t="shared" si="15"/>
        <v>0</v>
      </c>
      <c r="Z223" s="18">
        <f t="shared" si="15"/>
        <v>0</v>
      </c>
      <c r="AA223" s="19">
        <f t="shared" si="15"/>
        <v>0</v>
      </c>
      <c r="AB223" s="20">
        <f t="shared" si="15"/>
        <v>0</v>
      </c>
      <c r="AC223" s="18">
        <f t="shared" si="15"/>
        <v>0</v>
      </c>
      <c r="AD223" s="18">
        <f t="shared" si="15"/>
        <v>0</v>
      </c>
      <c r="AE223" s="18">
        <f t="shared" si="15"/>
        <v>0</v>
      </c>
      <c r="AF223" s="19">
        <f t="shared" si="15"/>
        <v>0</v>
      </c>
      <c r="AG223" s="20">
        <f t="shared" si="15"/>
        <v>0</v>
      </c>
      <c r="AH223" s="18">
        <f t="shared" si="15"/>
        <v>0</v>
      </c>
      <c r="AI223" s="18">
        <f t="shared" si="15"/>
        <v>0</v>
      </c>
      <c r="AJ223" s="18">
        <f t="shared" si="15"/>
        <v>0</v>
      </c>
      <c r="AK223" s="19">
        <f t="shared" si="15"/>
        <v>0</v>
      </c>
      <c r="AL223" s="20">
        <f t="shared" si="15"/>
        <v>0</v>
      </c>
      <c r="AM223" s="18">
        <f t="shared" si="15"/>
        <v>0</v>
      </c>
      <c r="AN223" s="18">
        <f t="shared" si="15"/>
        <v>0</v>
      </c>
      <c r="AO223" s="18">
        <f t="shared" si="15"/>
        <v>0</v>
      </c>
      <c r="AP223" s="19">
        <f t="shared" si="15"/>
        <v>0</v>
      </c>
      <c r="AQ223" s="20">
        <f t="shared" si="15"/>
        <v>0</v>
      </c>
      <c r="AR223" s="18">
        <f t="shared" si="15"/>
        <v>0</v>
      </c>
      <c r="AS223" s="18">
        <f t="shared" si="15"/>
        <v>0</v>
      </c>
      <c r="AT223" s="18">
        <f t="shared" si="15"/>
        <v>0</v>
      </c>
      <c r="AU223" s="19">
        <f t="shared" si="15"/>
        <v>0</v>
      </c>
      <c r="AV223" s="20">
        <f t="shared" si="15"/>
        <v>0</v>
      </c>
      <c r="AW223" s="18">
        <f t="shared" si="15"/>
        <v>0</v>
      </c>
      <c r="AX223" s="18">
        <f t="shared" si="15"/>
        <v>0</v>
      </c>
      <c r="AY223" s="18">
        <f t="shared" si="15"/>
        <v>0</v>
      </c>
      <c r="AZ223" s="19">
        <f t="shared" si="15"/>
        <v>0</v>
      </c>
      <c r="BA223" s="20">
        <f t="shared" si="15"/>
        <v>0</v>
      </c>
      <c r="BB223" s="18">
        <f t="shared" si="15"/>
        <v>0</v>
      </c>
      <c r="BC223" s="18">
        <f t="shared" si="15"/>
        <v>0</v>
      </c>
      <c r="BD223" s="18">
        <f t="shared" si="15"/>
        <v>0</v>
      </c>
      <c r="BE223" s="19">
        <f t="shared" si="15"/>
        <v>0</v>
      </c>
      <c r="BF223" s="20">
        <f t="shared" si="15"/>
        <v>0</v>
      </c>
      <c r="BG223" s="18">
        <f t="shared" si="15"/>
        <v>0</v>
      </c>
      <c r="BH223" s="18">
        <f t="shared" si="15"/>
        <v>0</v>
      </c>
      <c r="BI223" s="18">
        <f t="shared" si="15"/>
        <v>0</v>
      </c>
      <c r="BJ223" s="19">
        <f t="shared" si="15"/>
        <v>0</v>
      </c>
      <c r="BK223" s="19">
        <f t="shared" si="15"/>
        <v>1826.3291000000002</v>
      </c>
      <c r="BL223" s="16"/>
      <c r="BM223" s="51"/>
    </row>
    <row r="224" spans="1:65" s="12" customFormat="1" ht="15">
      <c r="A224" s="5" t="s">
        <v>12</v>
      </c>
      <c r="B224" s="6" t="s">
        <v>195</v>
      </c>
      <c r="C224" s="59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1"/>
      <c r="BL224" s="16"/>
      <c r="BM224" s="51"/>
    </row>
    <row r="225" spans="1:65" s="12" customFormat="1" ht="15">
      <c r="A225" s="5"/>
      <c r="B225" s="8" t="s">
        <v>197</v>
      </c>
      <c r="C225" s="11">
        <v>0</v>
      </c>
      <c r="D225" s="9">
        <v>0</v>
      </c>
      <c r="E225" s="9">
        <v>0</v>
      </c>
      <c r="F225" s="9">
        <v>0</v>
      </c>
      <c r="G225" s="10">
        <v>0</v>
      </c>
      <c r="H225" s="11">
        <v>4.5897</v>
      </c>
      <c r="I225" s="9">
        <v>142.6659</v>
      </c>
      <c r="J225" s="9">
        <v>0</v>
      </c>
      <c r="K225" s="9">
        <v>0</v>
      </c>
      <c r="L225" s="10">
        <v>1.8259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3.6991</v>
      </c>
      <c r="S225" s="9">
        <v>0.0029</v>
      </c>
      <c r="T225" s="9">
        <v>0</v>
      </c>
      <c r="U225" s="9">
        <v>0</v>
      </c>
      <c r="V225" s="10">
        <v>0.3109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</v>
      </c>
      <c r="AC225" s="9">
        <v>0</v>
      </c>
      <c r="AD225" s="9">
        <v>0</v>
      </c>
      <c r="AE225" s="9">
        <v>0</v>
      </c>
      <c r="AF225" s="10">
        <v>0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0</v>
      </c>
      <c r="AW225" s="9">
        <v>0</v>
      </c>
      <c r="AX225" s="9">
        <v>0</v>
      </c>
      <c r="AY225" s="9">
        <v>0</v>
      </c>
      <c r="AZ225" s="10">
        <v>0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0</v>
      </c>
      <c r="BG225" s="9">
        <v>0</v>
      </c>
      <c r="BH225" s="9">
        <v>0</v>
      </c>
      <c r="BI225" s="9">
        <v>0</v>
      </c>
      <c r="BJ225" s="10">
        <v>0</v>
      </c>
      <c r="BK225" s="17">
        <f>SUM(C225:BJ225)</f>
        <v>153.09439999999998</v>
      </c>
      <c r="BL225" s="16"/>
      <c r="BM225" s="51"/>
    </row>
    <row r="226" spans="1:65" s="12" customFormat="1" ht="15">
      <c r="A226" s="5"/>
      <c r="B226" s="8" t="s">
        <v>278</v>
      </c>
      <c r="C226" s="11">
        <v>0</v>
      </c>
      <c r="D226" s="9">
        <v>2.7667</v>
      </c>
      <c r="E226" s="9">
        <v>0</v>
      </c>
      <c r="F226" s="9">
        <v>0</v>
      </c>
      <c r="G226" s="10">
        <v>0</v>
      </c>
      <c r="H226" s="11">
        <v>1.3834</v>
      </c>
      <c r="I226" s="9">
        <v>1.0725</v>
      </c>
      <c r="J226" s="9">
        <v>0</v>
      </c>
      <c r="K226" s="9">
        <v>0</v>
      </c>
      <c r="L226" s="10">
        <v>0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1.5108</v>
      </c>
      <c r="S226" s="9">
        <v>0.0007</v>
      </c>
      <c r="T226" s="9">
        <v>0</v>
      </c>
      <c r="U226" s="9">
        <v>0</v>
      </c>
      <c r="V226" s="10">
        <v>0.105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</v>
      </c>
      <c r="AC226" s="9">
        <v>0</v>
      </c>
      <c r="AD226" s="9">
        <v>0</v>
      </c>
      <c r="AE226" s="9">
        <v>0</v>
      </c>
      <c r="AF226" s="10">
        <v>0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0</v>
      </c>
      <c r="AW226" s="9">
        <v>0</v>
      </c>
      <c r="AX226" s="9">
        <v>0</v>
      </c>
      <c r="AY226" s="9">
        <v>0</v>
      </c>
      <c r="AZ226" s="10">
        <v>0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0</v>
      </c>
      <c r="BG226" s="9">
        <v>0</v>
      </c>
      <c r="BH226" s="9">
        <v>0</v>
      </c>
      <c r="BI226" s="9">
        <v>0</v>
      </c>
      <c r="BJ226" s="10">
        <v>0</v>
      </c>
      <c r="BK226" s="17">
        <f>SUM(C226:BJ226)</f>
        <v>6.8391</v>
      </c>
      <c r="BL226" s="16"/>
      <c r="BM226" s="51"/>
    </row>
    <row r="227" spans="1:65" s="12" customFormat="1" ht="15">
      <c r="A227" s="5"/>
      <c r="B227" s="30" t="s">
        <v>279</v>
      </c>
      <c r="C227" s="11">
        <v>0</v>
      </c>
      <c r="D227" s="9">
        <v>15.1011</v>
      </c>
      <c r="E227" s="9">
        <v>0</v>
      </c>
      <c r="F227" s="9">
        <v>0</v>
      </c>
      <c r="G227" s="10">
        <v>0</v>
      </c>
      <c r="H227" s="11">
        <v>2.8305</v>
      </c>
      <c r="I227" s="9">
        <v>9.727</v>
      </c>
      <c r="J227" s="9">
        <v>0</v>
      </c>
      <c r="K227" s="9">
        <v>0</v>
      </c>
      <c r="L227" s="10">
        <v>1.4279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0.1457</v>
      </c>
      <c r="S227" s="9">
        <v>0.0001</v>
      </c>
      <c r="T227" s="9">
        <v>0</v>
      </c>
      <c r="U227" s="9">
        <v>0</v>
      </c>
      <c r="V227" s="10">
        <v>0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</v>
      </c>
      <c r="AC227" s="9">
        <v>0</v>
      </c>
      <c r="AD227" s="9">
        <v>0</v>
      </c>
      <c r="AE227" s="9">
        <v>0</v>
      </c>
      <c r="AF227" s="10">
        <v>0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</v>
      </c>
      <c r="AM227" s="9">
        <v>0</v>
      </c>
      <c r="AN227" s="9">
        <v>0</v>
      </c>
      <c r="AO227" s="9">
        <v>0</v>
      </c>
      <c r="AP227" s="10">
        <v>0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0</v>
      </c>
      <c r="AW227" s="9">
        <v>0</v>
      </c>
      <c r="AX227" s="9">
        <v>0</v>
      </c>
      <c r="AY227" s="9">
        <v>0</v>
      </c>
      <c r="AZ227" s="10">
        <v>0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0</v>
      </c>
      <c r="BG227" s="9">
        <v>0</v>
      </c>
      <c r="BH227" s="9">
        <v>0</v>
      </c>
      <c r="BI227" s="9">
        <v>0</v>
      </c>
      <c r="BJ227" s="10">
        <v>0</v>
      </c>
      <c r="BK227" s="17">
        <f>SUM(C227:BJ227)</f>
        <v>29.232300000000002</v>
      </c>
      <c r="BL227" s="16"/>
      <c r="BM227" s="51"/>
    </row>
    <row r="228" spans="1:65" s="12" customFormat="1" ht="15">
      <c r="A228" s="5"/>
      <c r="B228" s="30" t="s">
        <v>255</v>
      </c>
      <c r="C228" s="11">
        <v>0</v>
      </c>
      <c r="D228" s="9">
        <v>11.1405</v>
      </c>
      <c r="E228" s="9">
        <v>0</v>
      </c>
      <c r="F228" s="9">
        <v>0</v>
      </c>
      <c r="G228" s="10">
        <v>0</v>
      </c>
      <c r="H228" s="11">
        <v>0.398</v>
      </c>
      <c r="I228" s="9">
        <v>1.2977</v>
      </c>
      <c r="J228" s="9">
        <v>0</v>
      </c>
      <c r="K228" s="9">
        <v>0</v>
      </c>
      <c r="L228" s="10">
        <v>0.1671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0.1322</v>
      </c>
      <c r="S228" s="9">
        <v>0</v>
      </c>
      <c r="T228" s="9">
        <v>0.218</v>
      </c>
      <c r="U228" s="9">
        <v>0</v>
      </c>
      <c r="V228" s="10">
        <v>0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</v>
      </c>
      <c r="AC228" s="9">
        <v>0</v>
      </c>
      <c r="AD228" s="9">
        <v>0</v>
      </c>
      <c r="AE228" s="9">
        <v>0</v>
      </c>
      <c r="AF228" s="10">
        <v>0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</v>
      </c>
      <c r="AM228" s="9">
        <v>0</v>
      </c>
      <c r="AN228" s="9">
        <v>0</v>
      </c>
      <c r="AO228" s="9">
        <v>0</v>
      </c>
      <c r="AP228" s="10">
        <v>0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0</v>
      </c>
      <c r="AW228" s="9">
        <v>0</v>
      </c>
      <c r="AX228" s="9">
        <v>0</v>
      </c>
      <c r="AY228" s="9">
        <v>0</v>
      </c>
      <c r="AZ228" s="10">
        <v>0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0</v>
      </c>
      <c r="BG228" s="9">
        <v>0</v>
      </c>
      <c r="BH228" s="9">
        <v>0</v>
      </c>
      <c r="BI228" s="9">
        <v>0</v>
      </c>
      <c r="BJ228" s="10">
        <v>0</v>
      </c>
      <c r="BK228" s="17">
        <f>SUM(C228:BJ228)</f>
        <v>13.353499999999999</v>
      </c>
      <c r="BL228" s="16"/>
      <c r="BM228" s="51"/>
    </row>
    <row r="229" spans="1:65" s="12" customFormat="1" ht="15">
      <c r="A229" s="5"/>
      <c r="B229" s="30" t="s">
        <v>256</v>
      </c>
      <c r="C229" s="11">
        <v>0</v>
      </c>
      <c r="D229" s="9">
        <v>11.8804</v>
      </c>
      <c r="E229" s="9">
        <v>0</v>
      </c>
      <c r="F229" s="9">
        <v>0</v>
      </c>
      <c r="G229" s="10">
        <v>0</v>
      </c>
      <c r="H229" s="11">
        <v>0.6254</v>
      </c>
      <c r="I229" s="9">
        <v>0.1898</v>
      </c>
      <c r="J229" s="9">
        <v>0</v>
      </c>
      <c r="K229" s="9">
        <v>0</v>
      </c>
      <c r="L229" s="10">
        <v>0.1426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0.1524</v>
      </c>
      <c r="S229" s="9">
        <v>0</v>
      </c>
      <c r="T229" s="9">
        <v>0</v>
      </c>
      <c r="U229" s="9">
        <v>0</v>
      </c>
      <c r="V229" s="10">
        <v>0.1187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</v>
      </c>
      <c r="AC229" s="9">
        <v>0</v>
      </c>
      <c r="AD229" s="9">
        <v>0</v>
      </c>
      <c r="AE229" s="9">
        <v>0</v>
      </c>
      <c r="AF229" s="10">
        <v>0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</v>
      </c>
      <c r="AM229" s="9">
        <v>0</v>
      </c>
      <c r="AN229" s="9">
        <v>0</v>
      </c>
      <c r="AO229" s="9">
        <v>0</v>
      </c>
      <c r="AP229" s="10">
        <v>0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0</v>
      </c>
      <c r="AW229" s="9">
        <v>0</v>
      </c>
      <c r="AX229" s="9">
        <v>0</v>
      </c>
      <c r="AY229" s="9">
        <v>0</v>
      </c>
      <c r="AZ229" s="10">
        <v>0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0</v>
      </c>
      <c r="BG229" s="9">
        <v>0</v>
      </c>
      <c r="BH229" s="9">
        <v>0</v>
      </c>
      <c r="BI229" s="9">
        <v>0</v>
      </c>
      <c r="BJ229" s="10">
        <v>0</v>
      </c>
      <c r="BK229" s="17">
        <f>SUM(C229:BJ229)</f>
        <v>13.109300000000001</v>
      </c>
      <c r="BL229" s="16"/>
      <c r="BM229" s="51"/>
    </row>
    <row r="230" spans="1:65" s="21" customFormat="1" ht="15">
      <c r="A230" s="5"/>
      <c r="B230" s="15" t="s">
        <v>14</v>
      </c>
      <c r="C230" s="20">
        <f>SUM(C225:C229)</f>
        <v>0</v>
      </c>
      <c r="D230" s="18">
        <f>SUM(D225:D229)</f>
        <v>40.8887</v>
      </c>
      <c r="E230" s="18">
        <f>SUM(E225:E229)</f>
        <v>0</v>
      </c>
      <c r="F230" s="18">
        <f>SUM(F225:F229)</f>
        <v>0</v>
      </c>
      <c r="G230" s="19">
        <f>SUM(G225:G229)</f>
        <v>0</v>
      </c>
      <c r="H230" s="20">
        <f aca="true" t="shared" si="16" ref="H230:BJ230">SUM(H225:H229)</f>
        <v>9.826999999999998</v>
      </c>
      <c r="I230" s="18">
        <f t="shared" si="16"/>
        <v>154.95289999999997</v>
      </c>
      <c r="J230" s="18">
        <f t="shared" si="16"/>
        <v>0</v>
      </c>
      <c r="K230" s="18">
        <f t="shared" si="16"/>
        <v>0</v>
      </c>
      <c r="L230" s="19">
        <f t="shared" si="16"/>
        <v>3.5635</v>
      </c>
      <c r="M230" s="20">
        <f t="shared" si="16"/>
        <v>0</v>
      </c>
      <c r="N230" s="18">
        <f t="shared" si="16"/>
        <v>0</v>
      </c>
      <c r="O230" s="18">
        <f t="shared" si="16"/>
        <v>0</v>
      </c>
      <c r="P230" s="18">
        <f t="shared" si="16"/>
        <v>0</v>
      </c>
      <c r="Q230" s="19">
        <f t="shared" si="16"/>
        <v>0</v>
      </c>
      <c r="R230" s="20">
        <f t="shared" si="16"/>
        <v>5.6402</v>
      </c>
      <c r="S230" s="18">
        <f t="shared" si="16"/>
        <v>0.0036999999999999997</v>
      </c>
      <c r="T230" s="18">
        <f t="shared" si="16"/>
        <v>0.218</v>
      </c>
      <c r="U230" s="18">
        <f t="shared" si="16"/>
        <v>0</v>
      </c>
      <c r="V230" s="19">
        <f t="shared" si="16"/>
        <v>0.5346</v>
      </c>
      <c r="W230" s="20">
        <f t="shared" si="16"/>
        <v>0</v>
      </c>
      <c r="X230" s="18">
        <f t="shared" si="16"/>
        <v>0</v>
      </c>
      <c r="Y230" s="18">
        <f t="shared" si="16"/>
        <v>0</v>
      </c>
      <c r="Z230" s="18">
        <f t="shared" si="16"/>
        <v>0</v>
      </c>
      <c r="AA230" s="19">
        <f t="shared" si="16"/>
        <v>0</v>
      </c>
      <c r="AB230" s="20">
        <f t="shared" si="16"/>
        <v>0</v>
      </c>
      <c r="AC230" s="18">
        <f t="shared" si="16"/>
        <v>0</v>
      </c>
      <c r="AD230" s="18">
        <f t="shared" si="16"/>
        <v>0</v>
      </c>
      <c r="AE230" s="18">
        <f t="shared" si="16"/>
        <v>0</v>
      </c>
      <c r="AF230" s="19">
        <f t="shared" si="16"/>
        <v>0</v>
      </c>
      <c r="AG230" s="20">
        <f t="shared" si="16"/>
        <v>0</v>
      </c>
      <c r="AH230" s="18">
        <f t="shared" si="16"/>
        <v>0</v>
      </c>
      <c r="AI230" s="18">
        <f t="shared" si="16"/>
        <v>0</v>
      </c>
      <c r="AJ230" s="18">
        <f t="shared" si="16"/>
        <v>0</v>
      </c>
      <c r="AK230" s="19">
        <f t="shared" si="16"/>
        <v>0</v>
      </c>
      <c r="AL230" s="20">
        <f t="shared" si="16"/>
        <v>0</v>
      </c>
      <c r="AM230" s="18">
        <f t="shared" si="16"/>
        <v>0</v>
      </c>
      <c r="AN230" s="18">
        <f t="shared" si="16"/>
        <v>0</v>
      </c>
      <c r="AO230" s="18">
        <f t="shared" si="16"/>
        <v>0</v>
      </c>
      <c r="AP230" s="19">
        <f t="shared" si="16"/>
        <v>0</v>
      </c>
      <c r="AQ230" s="20">
        <f t="shared" si="16"/>
        <v>0</v>
      </c>
      <c r="AR230" s="18">
        <f t="shared" si="16"/>
        <v>0</v>
      </c>
      <c r="AS230" s="18">
        <f t="shared" si="16"/>
        <v>0</v>
      </c>
      <c r="AT230" s="18">
        <f t="shared" si="16"/>
        <v>0</v>
      </c>
      <c r="AU230" s="19">
        <f t="shared" si="16"/>
        <v>0</v>
      </c>
      <c r="AV230" s="20">
        <f t="shared" si="16"/>
        <v>0</v>
      </c>
      <c r="AW230" s="18">
        <f t="shared" si="16"/>
        <v>0</v>
      </c>
      <c r="AX230" s="18">
        <f t="shared" si="16"/>
        <v>0</v>
      </c>
      <c r="AY230" s="18">
        <f t="shared" si="16"/>
        <v>0</v>
      </c>
      <c r="AZ230" s="19">
        <f t="shared" si="16"/>
        <v>0</v>
      </c>
      <c r="BA230" s="20">
        <f t="shared" si="16"/>
        <v>0</v>
      </c>
      <c r="BB230" s="18">
        <f t="shared" si="16"/>
        <v>0</v>
      </c>
      <c r="BC230" s="18">
        <f t="shared" si="16"/>
        <v>0</v>
      </c>
      <c r="BD230" s="18">
        <f t="shared" si="16"/>
        <v>0</v>
      </c>
      <c r="BE230" s="19">
        <f t="shared" si="16"/>
        <v>0</v>
      </c>
      <c r="BF230" s="20">
        <f t="shared" si="16"/>
        <v>0</v>
      </c>
      <c r="BG230" s="18">
        <f t="shared" si="16"/>
        <v>0</v>
      </c>
      <c r="BH230" s="18">
        <f t="shared" si="16"/>
        <v>0</v>
      </c>
      <c r="BI230" s="18">
        <f t="shared" si="16"/>
        <v>0</v>
      </c>
      <c r="BJ230" s="19">
        <f t="shared" si="16"/>
        <v>0</v>
      </c>
      <c r="BK230" s="19">
        <f>SUM(BK225:BK229)</f>
        <v>215.62859999999998</v>
      </c>
      <c r="BL230" s="16"/>
      <c r="BM230" s="51"/>
    </row>
    <row r="231" spans="1:65" s="21" customFormat="1" ht="15">
      <c r="A231" s="5"/>
      <c r="B231" s="22" t="s">
        <v>25</v>
      </c>
      <c r="C231" s="20">
        <f>C230+C223</f>
        <v>0</v>
      </c>
      <c r="D231" s="18">
        <f>D230+D223</f>
        <v>40.8888</v>
      </c>
      <c r="E231" s="18">
        <f>E230+E223</f>
        <v>0</v>
      </c>
      <c r="F231" s="18">
        <f>F230+F223</f>
        <v>0</v>
      </c>
      <c r="G231" s="19">
        <f>G230+G223</f>
        <v>0</v>
      </c>
      <c r="H231" s="20">
        <f aca="true" t="shared" si="17" ref="H231:BJ231">H230+H223</f>
        <v>149.9435</v>
      </c>
      <c r="I231" s="18">
        <f t="shared" si="17"/>
        <v>1626.0979</v>
      </c>
      <c r="J231" s="18">
        <f t="shared" si="17"/>
        <v>0.0131</v>
      </c>
      <c r="K231" s="18">
        <f t="shared" si="17"/>
        <v>0.7716</v>
      </c>
      <c r="L231" s="19">
        <f t="shared" si="17"/>
        <v>123.6243</v>
      </c>
      <c r="M231" s="20">
        <f t="shared" si="17"/>
        <v>0</v>
      </c>
      <c r="N231" s="18">
        <f t="shared" si="17"/>
        <v>0</v>
      </c>
      <c r="O231" s="18">
        <f t="shared" si="17"/>
        <v>0</v>
      </c>
      <c r="P231" s="18">
        <f t="shared" si="17"/>
        <v>0</v>
      </c>
      <c r="Q231" s="19">
        <f t="shared" si="17"/>
        <v>0</v>
      </c>
      <c r="R231" s="20">
        <f t="shared" si="17"/>
        <v>81.1063</v>
      </c>
      <c r="S231" s="18">
        <f t="shared" si="17"/>
        <v>1.5966</v>
      </c>
      <c r="T231" s="18">
        <f t="shared" si="17"/>
        <v>0.2216</v>
      </c>
      <c r="U231" s="18">
        <f t="shared" si="17"/>
        <v>0</v>
      </c>
      <c r="V231" s="19">
        <f t="shared" si="17"/>
        <v>17.694000000000003</v>
      </c>
      <c r="W231" s="20">
        <f t="shared" si="17"/>
        <v>0</v>
      </c>
      <c r="X231" s="18">
        <f t="shared" si="17"/>
        <v>0</v>
      </c>
      <c r="Y231" s="18">
        <f t="shared" si="17"/>
        <v>0</v>
      </c>
      <c r="Z231" s="18">
        <f t="shared" si="17"/>
        <v>0</v>
      </c>
      <c r="AA231" s="19">
        <f t="shared" si="17"/>
        <v>0</v>
      </c>
      <c r="AB231" s="20">
        <f t="shared" si="17"/>
        <v>0</v>
      </c>
      <c r="AC231" s="18">
        <f t="shared" si="17"/>
        <v>0</v>
      </c>
      <c r="AD231" s="18">
        <f t="shared" si="17"/>
        <v>0</v>
      </c>
      <c r="AE231" s="18">
        <f t="shared" si="17"/>
        <v>0</v>
      </c>
      <c r="AF231" s="19">
        <f t="shared" si="17"/>
        <v>0</v>
      </c>
      <c r="AG231" s="20">
        <f t="shared" si="17"/>
        <v>0</v>
      </c>
      <c r="AH231" s="18">
        <f t="shared" si="17"/>
        <v>0</v>
      </c>
      <c r="AI231" s="18">
        <f t="shared" si="17"/>
        <v>0</v>
      </c>
      <c r="AJ231" s="18">
        <f t="shared" si="17"/>
        <v>0</v>
      </c>
      <c r="AK231" s="19">
        <f t="shared" si="17"/>
        <v>0</v>
      </c>
      <c r="AL231" s="20">
        <f t="shared" si="17"/>
        <v>0</v>
      </c>
      <c r="AM231" s="18">
        <f t="shared" si="17"/>
        <v>0</v>
      </c>
      <c r="AN231" s="18">
        <f t="shared" si="17"/>
        <v>0</v>
      </c>
      <c r="AO231" s="18">
        <f t="shared" si="17"/>
        <v>0</v>
      </c>
      <c r="AP231" s="19">
        <f t="shared" si="17"/>
        <v>0</v>
      </c>
      <c r="AQ231" s="20">
        <f t="shared" si="17"/>
        <v>0</v>
      </c>
      <c r="AR231" s="18">
        <f t="shared" si="17"/>
        <v>0</v>
      </c>
      <c r="AS231" s="18">
        <f t="shared" si="17"/>
        <v>0</v>
      </c>
      <c r="AT231" s="18">
        <f t="shared" si="17"/>
        <v>0</v>
      </c>
      <c r="AU231" s="19">
        <f t="shared" si="17"/>
        <v>0</v>
      </c>
      <c r="AV231" s="20">
        <f t="shared" si="17"/>
        <v>0</v>
      </c>
      <c r="AW231" s="18">
        <f t="shared" si="17"/>
        <v>0</v>
      </c>
      <c r="AX231" s="18">
        <f t="shared" si="17"/>
        <v>0</v>
      </c>
      <c r="AY231" s="18">
        <f t="shared" si="17"/>
        <v>0</v>
      </c>
      <c r="AZ231" s="19">
        <f t="shared" si="17"/>
        <v>0</v>
      </c>
      <c r="BA231" s="20">
        <f t="shared" si="17"/>
        <v>0</v>
      </c>
      <c r="BB231" s="18">
        <f t="shared" si="17"/>
        <v>0</v>
      </c>
      <c r="BC231" s="18">
        <f t="shared" si="17"/>
        <v>0</v>
      </c>
      <c r="BD231" s="18">
        <f t="shared" si="17"/>
        <v>0</v>
      </c>
      <c r="BE231" s="19">
        <f t="shared" si="17"/>
        <v>0</v>
      </c>
      <c r="BF231" s="20">
        <f t="shared" si="17"/>
        <v>0</v>
      </c>
      <c r="BG231" s="18">
        <f t="shared" si="17"/>
        <v>0</v>
      </c>
      <c r="BH231" s="18">
        <f t="shared" si="17"/>
        <v>0</v>
      </c>
      <c r="BI231" s="18">
        <f t="shared" si="17"/>
        <v>0</v>
      </c>
      <c r="BJ231" s="19">
        <f t="shared" si="17"/>
        <v>0</v>
      </c>
      <c r="BK231" s="19">
        <f>BK230+BK223</f>
        <v>2041.9577000000002</v>
      </c>
      <c r="BL231" s="16"/>
      <c r="BM231" s="51"/>
    </row>
    <row r="232" spans="1:65" s="12" customFormat="1" ht="15">
      <c r="A232" s="5"/>
      <c r="B232" s="22"/>
      <c r="C232" s="44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6"/>
      <c r="BL232" s="16"/>
      <c r="BM232" s="51"/>
    </row>
    <row r="233" spans="1:65" s="12" customFormat="1" ht="15">
      <c r="A233" s="5" t="s">
        <v>198</v>
      </c>
      <c r="B233" s="24" t="s">
        <v>199</v>
      </c>
      <c r="C233" s="59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1"/>
      <c r="BL233" s="16"/>
      <c r="BM233" s="51"/>
    </row>
    <row r="234" spans="1:65" s="12" customFormat="1" ht="15">
      <c r="A234" s="5" t="s">
        <v>9</v>
      </c>
      <c r="B234" s="33" t="s">
        <v>200</v>
      </c>
      <c r="C234" s="59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1"/>
      <c r="BL234" s="16"/>
      <c r="BM234" s="51"/>
    </row>
    <row r="235" spans="1:65" s="31" customFormat="1" ht="15">
      <c r="A235" s="29"/>
      <c r="B235" s="30" t="s">
        <v>187</v>
      </c>
      <c r="C235" s="47">
        <v>0</v>
      </c>
      <c r="D235" s="48">
        <v>0</v>
      </c>
      <c r="E235" s="48">
        <v>0</v>
      </c>
      <c r="F235" s="48">
        <v>0</v>
      </c>
      <c r="G235" s="49">
        <v>0</v>
      </c>
      <c r="H235" s="47">
        <v>0</v>
      </c>
      <c r="I235" s="48">
        <v>0</v>
      </c>
      <c r="J235" s="48">
        <v>0</v>
      </c>
      <c r="K235" s="48">
        <v>0</v>
      </c>
      <c r="L235" s="49">
        <v>0</v>
      </c>
      <c r="M235" s="47">
        <v>0</v>
      </c>
      <c r="N235" s="48">
        <v>0</v>
      </c>
      <c r="O235" s="48">
        <v>0</v>
      </c>
      <c r="P235" s="48">
        <v>0</v>
      </c>
      <c r="Q235" s="49">
        <v>0</v>
      </c>
      <c r="R235" s="47">
        <v>0</v>
      </c>
      <c r="S235" s="48">
        <v>0</v>
      </c>
      <c r="T235" s="48">
        <v>0</v>
      </c>
      <c r="U235" s="48">
        <v>0</v>
      </c>
      <c r="V235" s="49">
        <v>0</v>
      </c>
      <c r="W235" s="47">
        <v>0</v>
      </c>
      <c r="X235" s="48">
        <v>0</v>
      </c>
      <c r="Y235" s="48">
        <v>0</v>
      </c>
      <c r="Z235" s="48">
        <v>0</v>
      </c>
      <c r="AA235" s="49">
        <v>0</v>
      </c>
      <c r="AB235" s="47">
        <v>0</v>
      </c>
      <c r="AC235" s="48">
        <v>0</v>
      </c>
      <c r="AD235" s="48">
        <v>0</v>
      </c>
      <c r="AE235" s="48">
        <v>0</v>
      </c>
      <c r="AF235" s="49">
        <v>0</v>
      </c>
      <c r="AG235" s="47">
        <v>0</v>
      </c>
      <c r="AH235" s="48">
        <v>0</v>
      </c>
      <c r="AI235" s="48">
        <v>0</v>
      </c>
      <c r="AJ235" s="48">
        <v>0</v>
      </c>
      <c r="AK235" s="49">
        <v>0</v>
      </c>
      <c r="AL235" s="47">
        <v>0</v>
      </c>
      <c r="AM235" s="48">
        <v>0</v>
      </c>
      <c r="AN235" s="48">
        <v>0</v>
      </c>
      <c r="AO235" s="48">
        <v>0</v>
      </c>
      <c r="AP235" s="49">
        <v>0</v>
      </c>
      <c r="AQ235" s="47">
        <v>0</v>
      </c>
      <c r="AR235" s="48">
        <v>0</v>
      </c>
      <c r="AS235" s="48">
        <v>0</v>
      </c>
      <c r="AT235" s="48">
        <v>0</v>
      </c>
      <c r="AU235" s="49">
        <v>0</v>
      </c>
      <c r="AV235" s="47">
        <v>0</v>
      </c>
      <c r="AW235" s="48">
        <v>0</v>
      </c>
      <c r="AX235" s="48">
        <v>0</v>
      </c>
      <c r="AY235" s="48">
        <v>0</v>
      </c>
      <c r="AZ235" s="49">
        <v>0</v>
      </c>
      <c r="BA235" s="47">
        <v>0</v>
      </c>
      <c r="BB235" s="48">
        <v>0</v>
      </c>
      <c r="BC235" s="48">
        <v>0</v>
      </c>
      <c r="BD235" s="48">
        <v>0</v>
      </c>
      <c r="BE235" s="49">
        <v>0</v>
      </c>
      <c r="BF235" s="47">
        <v>0</v>
      </c>
      <c r="BG235" s="48">
        <v>0</v>
      </c>
      <c r="BH235" s="48">
        <v>0</v>
      </c>
      <c r="BI235" s="48">
        <v>0</v>
      </c>
      <c r="BJ235" s="49">
        <v>0</v>
      </c>
      <c r="BK235" s="47">
        <v>0</v>
      </c>
      <c r="BL235" s="16"/>
      <c r="BM235" s="51"/>
    </row>
    <row r="236" spans="1:65" s="21" customFormat="1" ht="15">
      <c r="A236" s="5"/>
      <c r="B236" s="22" t="s">
        <v>29</v>
      </c>
      <c r="C236" s="20">
        <v>0</v>
      </c>
      <c r="D236" s="18">
        <v>0</v>
      </c>
      <c r="E236" s="18">
        <v>0</v>
      </c>
      <c r="F236" s="18">
        <v>0</v>
      </c>
      <c r="G236" s="19">
        <v>0</v>
      </c>
      <c r="H236" s="20">
        <v>0</v>
      </c>
      <c r="I236" s="18">
        <v>0</v>
      </c>
      <c r="J236" s="18">
        <v>0</v>
      </c>
      <c r="K236" s="18">
        <v>0</v>
      </c>
      <c r="L236" s="19">
        <v>0</v>
      </c>
      <c r="M236" s="20">
        <v>0</v>
      </c>
      <c r="N236" s="18">
        <v>0</v>
      </c>
      <c r="O236" s="18">
        <v>0</v>
      </c>
      <c r="P236" s="18">
        <v>0</v>
      </c>
      <c r="Q236" s="19">
        <v>0</v>
      </c>
      <c r="R236" s="20">
        <v>0</v>
      </c>
      <c r="S236" s="18">
        <v>0</v>
      </c>
      <c r="T236" s="18">
        <v>0</v>
      </c>
      <c r="U236" s="18">
        <v>0</v>
      </c>
      <c r="V236" s="19">
        <v>0</v>
      </c>
      <c r="W236" s="20">
        <v>0</v>
      </c>
      <c r="X236" s="18">
        <v>0</v>
      </c>
      <c r="Y236" s="18">
        <v>0</v>
      </c>
      <c r="Z236" s="18">
        <v>0</v>
      </c>
      <c r="AA236" s="19">
        <v>0</v>
      </c>
      <c r="AB236" s="20">
        <v>0</v>
      </c>
      <c r="AC236" s="18">
        <v>0</v>
      </c>
      <c r="AD236" s="18">
        <v>0</v>
      </c>
      <c r="AE236" s="18">
        <v>0</v>
      </c>
      <c r="AF236" s="19">
        <v>0</v>
      </c>
      <c r="AG236" s="20">
        <v>0</v>
      </c>
      <c r="AH236" s="18">
        <v>0</v>
      </c>
      <c r="AI236" s="18">
        <v>0</v>
      </c>
      <c r="AJ236" s="18">
        <v>0</v>
      </c>
      <c r="AK236" s="19">
        <v>0</v>
      </c>
      <c r="AL236" s="20">
        <v>0</v>
      </c>
      <c r="AM236" s="18">
        <v>0</v>
      </c>
      <c r="AN236" s="18">
        <v>0</v>
      </c>
      <c r="AO236" s="18">
        <v>0</v>
      </c>
      <c r="AP236" s="19">
        <v>0</v>
      </c>
      <c r="AQ236" s="20">
        <v>0</v>
      </c>
      <c r="AR236" s="18">
        <v>0</v>
      </c>
      <c r="AS236" s="18">
        <v>0</v>
      </c>
      <c r="AT236" s="18">
        <v>0</v>
      </c>
      <c r="AU236" s="19">
        <v>0</v>
      </c>
      <c r="AV236" s="20">
        <v>0</v>
      </c>
      <c r="AW236" s="18">
        <v>0</v>
      </c>
      <c r="AX236" s="18">
        <v>0</v>
      </c>
      <c r="AY236" s="18">
        <v>0</v>
      </c>
      <c r="AZ236" s="19">
        <v>0</v>
      </c>
      <c r="BA236" s="20">
        <v>0</v>
      </c>
      <c r="BB236" s="18">
        <v>0</v>
      </c>
      <c r="BC236" s="18">
        <v>0</v>
      </c>
      <c r="BD236" s="18">
        <v>0</v>
      </c>
      <c r="BE236" s="19">
        <v>0</v>
      </c>
      <c r="BF236" s="20">
        <v>0</v>
      </c>
      <c r="BG236" s="18">
        <v>0</v>
      </c>
      <c r="BH236" s="18">
        <v>0</v>
      </c>
      <c r="BI236" s="18">
        <v>0</v>
      </c>
      <c r="BJ236" s="19">
        <v>0</v>
      </c>
      <c r="BK236" s="32">
        <v>0</v>
      </c>
      <c r="BL236" s="16"/>
      <c r="BM236" s="51"/>
    </row>
    <row r="237" spans="1:65" s="12" customFormat="1" ht="12" customHeight="1">
      <c r="A237" s="5"/>
      <c r="B237" s="26"/>
      <c r="C237" s="59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1"/>
      <c r="BL237" s="16"/>
      <c r="BM237" s="51"/>
    </row>
    <row r="238" spans="1:65" s="21" customFormat="1" ht="15">
      <c r="A238" s="5"/>
      <c r="B238" s="34" t="s">
        <v>201</v>
      </c>
      <c r="C238" s="35">
        <f aca="true" t="shared" si="18" ref="C238:AH238">C236+C231+C218+C213+C183</f>
        <v>0</v>
      </c>
      <c r="D238" s="35">
        <f t="shared" si="18"/>
        <v>5799.15043638577</v>
      </c>
      <c r="E238" s="35">
        <f t="shared" si="18"/>
        <v>0</v>
      </c>
      <c r="F238" s="35">
        <f t="shared" si="18"/>
        <v>0</v>
      </c>
      <c r="G238" s="35">
        <f t="shared" si="18"/>
        <v>175.638990379774</v>
      </c>
      <c r="H238" s="35">
        <f t="shared" si="18"/>
        <v>1108.6603467538548</v>
      </c>
      <c r="I238" s="35">
        <f t="shared" si="18"/>
        <v>26111.678738394367</v>
      </c>
      <c r="J238" s="35">
        <f t="shared" si="18"/>
        <v>2591.8684076578047</v>
      </c>
      <c r="K238" s="35">
        <f t="shared" si="18"/>
        <v>292.7248021580642</v>
      </c>
      <c r="L238" s="35">
        <f t="shared" si="18"/>
        <v>2301.178621760259</v>
      </c>
      <c r="M238" s="35">
        <f t="shared" si="18"/>
        <v>0</v>
      </c>
      <c r="N238" s="35">
        <f t="shared" si="18"/>
        <v>0</v>
      </c>
      <c r="O238" s="35">
        <f t="shared" si="18"/>
        <v>0</v>
      </c>
      <c r="P238" s="35">
        <f t="shared" si="18"/>
        <v>0</v>
      </c>
      <c r="Q238" s="35">
        <f t="shared" si="18"/>
        <v>0</v>
      </c>
      <c r="R238" s="35">
        <f t="shared" si="18"/>
        <v>446.9570316963892</v>
      </c>
      <c r="S238" s="35">
        <f t="shared" si="18"/>
        <v>3951.7875220490064</v>
      </c>
      <c r="T238" s="35">
        <f t="shared" si="18"/>
        <v>478.355971994513</v>
      </c>
      <c r="U238" s="35">
        <f t="shared" si="18"/>
        <v>0</v>
      </c>
      <c r="V238" s="35">
        <f t="shared" si="18"/>
        <v>647.2203638418015</v>
      </c>
      <c r="W238" s="35">
        <f t="shared" si="18"/>
        <v>0</v>
      </c>
      <c r="X238" s="35">
        <f t="shared" si="18"/>
        <v>255.161166182774</v>
      </c>
      <c r="Y238" s="35">
        <f t="shared" si="18"/>
        <v>0</v>
      </c>
      <c r="Z238" s="35">
        <f t="shared" si="18"/>
        <v>0</v>
      </c>
      <c r="AA238" s="35">
        <f t="shared" si="18"/>
        <v>0.3573887298387</v>
      </c>
      <c r="AB238" s="35">
        <f t="shared" si="18"/>
        <v>87.58520375953499</v>
      </c>
      <c r="AC238" s="35">
        <f t="shared" si="18"/>
        <v>50.834031389481105</v>
      </c>
      <c r="AD238" s="35">
        <f t="shared" si="18"/>
        <v>0</v>
      </c>
      <c r="AE238" s="35">
        <f t="shared" si="18"/>
        <v>0</v>
      </c>
      <c r="AF238" s="35">
        <f t="shared" si="18"/>
        <v>88.6256326594251</v>
      </c>
      <c r="AG238" s="35">
        <f t="shared" si="18"/>
        <v>0</v>
      </c>
      <c r="AH238" s="35">
        <f t="shared" si="18"/>
        <v>0</v>
      </c>
      <c r="AI238" s="35">
        <f aca="true" t="shared" si="19" ref="AI238:BJ238">AI236+AI231+AI218+AI213+AI183</f>
        <v>0</v>
      </c>
      <c r="AJ238" s="35">
        <f t="shared" si="19"/>
        <v>0</v>
      </c>
      <c r="AK238" s="35">
        <f t="shared" si="19"/>
        <v>0</v>
      </c>
      <c r="AL238" s="35">
        <f t="shared" si="19"/>
        <v>64.29476144607371</v>
      </c>
      <c r="AM238" s="35">
        <f t="shared" si="19"/>
        <v>200.1753170157393</v>
      </c>
      <c r="AN238" s="35">
        <f t="shared" si="19"/>
        <v>0</v>
      </c>
      <c r="AO238" s="35">
        <f t="shared" si="19"/>
        <v>0</v>
      </c>
      <c r="AP238" s="35">
        <f t="shared" si="19"/>
        <v>22.646147550332298</v>
      </c>
      <c r="AQ238" s="35">
        <f t="shared" si="19"/>
        <v>0</v>
      </c>
      <c r="AR238" s="35">
        <f t="shared" si="19"/>
        <v>788.7934375848057</v>
      </c>
      <c r="AS238" s="35">
        <f t="shared" si="19"/>
        <v>0</v>
      </c>
      <c r="AT238" s="35">
        <f t="shared" si="19"/>
        <v>0</v>
      </c>
      <c r="AU238" s="35">
        <f t="shared" si="19"/>
        <v>0</v>
      </c>
      <c r="AV238" s="35">
        <f t="shared" si="19"/>
        <v>11010.634562397892</v>
      </c>
      <c r="AW238" s="35">
        <f t="shared" si="19"/>
        <v>22048.02587908677</v>
      </c>
      <c r="AX238" s="35">
        <f t="shared" si="19"/>
        <v>1098.3752225800272</v>
      </c>
      <c r="AY238" s="35">
        <f t="shared" si="19"/>
        <v>518.7851732619353</v>
      </c>
      <c r="AZ238" s="35">
        <f t="shared" si="19"/>
        <v>23891.174633155708</v>
      </c>
      <c r="BA238" s="35">
        <f t="shared" si="19"/>
        <v>0</v>
      </c>
      <c r="BB238" s="35">
        <f t="shared" si="19"/>
        <v>0</v>
      </c>
      <c r="BC238" s="35">
        <f t="shared" si="19"/>
        <v>0</v>
      </c>
      <c r="BD238" s="35">
        <f t="shared" si="19"/>
        <v>0</v>
      </c>
      <c r="BE238" s="35">
        <f t="shared" si="19"/>
        <v>0</v>
      </c>
      <c r="BF238" s="35">
        <f t="shared" si="19"/>
        <v>5976.726092936091</v>
      </c>
      <c r="BG238" s="35">
        <f t="shared" si="19"/>
        <v>4809.5527919038295</v>
      </c>
      <c r="BH238" s="35">
        <f t="shared" si="19"/>
        <v>213.7984100819292</v>
      </c>
      <c r="BI238" s="35">
        <f t="shared" si="19"/>
        <v>0</v>
      </c>
      <c r="BJ238" s="35">
        <f t="shared" si="19"/>
        <v>6402.886316818212</v>
      </c>
      <c r="BK238" s="35">
        <f>BK236+BK231+BK218+BK213+BK183</f>
        <v>121433.653401612</v>
      </c>
      <c r="BL238" s="16"/>
      <c r="BM238" s="51"/>
    </row>
    <row r="239" spans="1:65" s="12" customFormat="1" ht="15">
      <c r="A239" s="5"/>
      <c r="B239" s="22"/>
      <c r="C239" s="11"/>
      <c r="D239" s="9"/>
      <c r="E239" s="9"/>
      <c r="F239" s="9"/>
      <c r="G239" s="10"/>
      <c r="H239" s="11"/>
      <c r="I239" s="9"/>
      <c r="J239" s="9"/>
      <c r="K239" s="9"/>
      <c r="L239" s="10"/>
      <c r="M239" s="11"/>
      <c r="N239" s="9"/>
      <c r="O239" s="9"/>
      <c r="P239" s="9"/>
      <c r="Q239" s="10"/>
      <c r="R239" s="11"/>
      <c r="S239" s="9"/>
      <c r="T239" s="9"/>
      <c r="U239" s="9"/>
      <c r="V239" s="10"/>
      <c r="W239" s="11"/>
      <c r="X239" s="9"/>
      <c r="Y239" s="9"/>
      <c r="Z239" s="9"/>
      <c r="AA239" s="10"/>
      <c r="AB239" s="11"/>
      <c r="AC239" s="9"/>
      <c r="AD239" s="9"/>
      <c r="AE239" s="9"/>
      <c r="AF239" s="10"/>
      <c r="AG239" s="11"/>
      <c r="AH239" s="9"/>
      <c r="AI239" s="9"/>
      <c r="AJ239" s="9"/>
      <c r="AK239" s="10"/>
      <c r="AL239" s="11"/>
      <c r="AM239" s="9"/>
      <c r="AN239" s="9"/>
      <c r="AO239" s="9"/>
      <c r="AP239" s="10"/>
      <c r="AQ239" s="11"/>
      <c r="AR239" s="9"/>
      <c r="AS239" s="9"/>
      <c r="AT239" s="9"/>
      <c r="AU239" s="10"/>
      <c r="AV239" s="11"/>
      <c r="AW239" s="9"/>
      <c r="AX239" s="9"/>
      <c r="AY239" s="9"/>
      <c r="AZ239" s="10"/>
      <c r="BA239" s="11"/>
      <c r="BB239" s="9"/>
      <c r="BC239" s="9"/>
      <c r="BD239" s="9"/>
      <c r="BE239" s="10"/>
      <c r="BF239" s="11"/>
      <c r="BG239" s="9"/>
      <c r="BH239" s="9"/>
      <c r="BI239" s="9"/>
      <c r="BJ239" s="10"/>
      <c r="BK239" s="17"/>
      <c r="BL239" s="16"/>
      <c r="BM239" s="51"/>
    </row>
    <row r="240" spans="1:65" s="12" customFormat="1" ht="15">
      <c r="A240" s="5" t="s">
        <v>30</v>
      </c>
      <c r="B240" s="15" t="s">
        <v>31</v>
      </c>
      <c r="C240" s="11"/>
      <c r="D240" s="9"/>
      <c r="E240" s="9"/>
      <c r="F240" s="9"/>
      <c r="G240" s="10"/>
      <c r="H240" s="11"/>
      <c r="I240" s="9"/>
      <c r="J240" s="9"/>
      <c r="K240" s="9"/>
      <c r="L240" s="10"/>
      <c r="M240" s="11"/>
      <c r="N240" s="9"/>
      <c r="O240" s="9"/>
      <c r="P240" s="9"/>
      <c r="Q240" s="10"/>
      <c r="R240" s="11"/>
      <c r="S240" s="9"/>
      <c r="T240" s="9"/>
      <c r="U240" s="9"/>
      <c r="V240" s="10"/>
      <c r="W240" s="11"/>
      <c r="X240" s="9"/>
      <c r="Y240" s="9"/>
      <c r="Z240" s="9"/>
      <c r="AA240" s="10"/>
      <c r="AB240" s="11"/>
      <c r="AC240" s="9"/>
      <c r="AD240" s="9"/>
      <c r="AE240" s="9"/>
      <c r="AF240" s="10"/>
      <c r="AG240" s="11"/>
      <c r="AH240" s="9"/>
      <c r="AI240" s="9"/>
      <c r="AJ240" s="9"/>
      <c r="AK240" s="10"/>
      <c r="AL240" s="11"/>
      <c r="AM240" s="9"/>
      <c r="AN240" s="9"/>
      <c r="AO240" s="9"/>
      <c r="AP240" s="10"/>
      <c r="AQ240" s="11"/>
      <c r="AR240" s="9"/>
      <c r="AS240" s="9"/>
      <c r="AT240" s="9"/>
      <c r="AU240" s="10"/>
      <c r="AV240" s="11"/>
      <c r="AW240" s="9"/>
      <c r="AX240" s="9"/>
      <c r="AY240" s="9"/>
      <c r="AZ240" s="10"/>
      <c r="BA240" s="11"/>
      <c r="BB240" s="9"/>
      <c r="BC240" s="9"/>
      <c r="BD240" s="9"/>
      <c r="BE240" s="10"/>
      <c r="BF240" s="11"/>
      <c r="BG240" s="9"/>
      <c r="BH240" s="9"/>
      <c r="BI240" s="9"/>
      <c r="BJ240" s="10"/>
      <c r="BK240" s="17"/>
      <c r="BL240" s="16"/>
      <c r="BM240" s="51"/>
    </row>
    <row r="241" spans="1:65" s="12" customFormat="1" ht="15">
      <c r="A241" s="5"/>
      <c r="B241" s="8" t="s">
        <v>183</v>
      </c>
      <c r="C241" s="11">
        <v>0</v>
      </c>
      <c r="D241" s="9">
        <v>6.0609374865806</v>
      </c>
      <c r="E241" s="9">
        <v>0</v>
      </c>
      <c r="F241" s="9">
        <v>0</v>
      </c>
      <c r="G241" s="10">
        <v>0</v>
      </c>
      <c r="H241" s="11">
        <v>10.955522716953492</v>
      </c>
      <c r="I241" s="9">
        <v>0.2597915725157</v>
      </c>
      <c r="J241" s="9">
        <v>0</v>
      </c>
      <c r="K241" s="9">
        <v>0</v>
      </c>
      <c r="L241" s="10">
        <v>18.34899532667041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12.02542598994649</v>
      </c>
      <c r="S241" s="9">
        <v>0.3913083228386</v>
      </c>
      <c r="T241" s="9">
        <v>0</v>
      </c>
      <c r="U241" s="9">
        <v>0</v>
      </c>
      <c r="V241" s="10">
        <v>8.830933619831496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1.4223043391919004</v>
      </c>
      <c r="AC241" s="9">
        <v>0</v>
      </c>
      <c r="AD241" s="9">
        <v>0</v>
      </c>
      <c r="AE241" s="9">
        <v>0</v>
      </c>
      <c r="AF241" s="10">
        <v>1.1505708908702001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1.9874352007394003</v>
      </c>
      <c r="AM241" s="9">
        <v>0</v>
      </c>
      <c r="AN241" s="9">
        <v>0</v>
      </c>
      <c r="AO241" s="9">
        <v>0</v>
      </c>
      <c r="AP241" s="10">
        <v>0.623986708386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261.76366599955156</v>
      </c>
      <c r="AW241" s="9">
        <v>24.673081918825705</v>
      </c>
      <c r="AX241" s="9">
        <v>0.0028372764838</v>
      </c>
      <c r="AY241" s="9">
        <v>0</v>
      </c>
      <c r="AZ241" s="10">
        <v>520.048620486923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295.2746524019229</v>
      </c>
      <c r="BG241" s="9">
        <v>16.104807023027004</v>
      </c>
      <c r="BH241" s="9">
        <v>6.2838709E-06</v>
      </c>
      <c r="BI241" s="9">
        <v>0</v>
      </c>
      <c r="BJ241" s="10">
        <v>182.96782024565115</v>
      </c>
      <c r="BK241" s="17">
        <f>SUM(C241:BJ241)</f>
        <v>1362.8927038107802</v>
      </c>
      <c r="BL241" s="16"/>
      <c r="BM241" s="51"/>
    </row>
    <row r="242" spans="1:65" s="21" customFormat="1" ht="15">
      <c r="A242" s="5"/>
      <c r="B242" s="15" t="s">
        <v>29</v>
      </c>
      <c r="C242" s="20">
        <f>SUM(C241)</f>
        <v>0</v>
      </c>
      <c r="D242" s="18">
        <f>SUM(D241)</f>
        <v>6.0609374865806</v>
      </c>
      <c r="E242" s="18">
        <f>SUM(E241)</f>
        <v>0</v>
      </c>
      <c r="F242" s="18">
        <f>SUM(F241)</f>
        <v>0</v>
      </c>
      <c r="G242" s="19">
        <f>SUM(G241)</f>
        <v>0</v>
      </c>
      <c r="H242" s="20">
        <f aca="true" t="shared" si="20" ref="H242:BK242">SUM(H241)</f>
        <v>10.955522716953492</v>
      </c>
      <c r="I242" s="18">
        <f t="shared" si="20"/>
        <v>0.2597915725157</v>
      </c>
      <c r="J242" s="18">
        <f t="shared" si="20"/>
        <v>0</v>
      </c>
      <c r="K242" s="18">
        <f t="shared" si="20"/>
        <v>0</v>
      </c>
      <c r="L242" s="19">
        <f t="shared" si="20"/>
        <v>18.34899532667041</v>
      </c>
      <c r="M242" s="20">
        <f t="shared" si="20"/>
        <v>0</v>
      </c>
      <c r="N242" s="18">
        <f t="shared" si="20"/>
        <v>0</v>
      </c>
      <c r="O242" s="18">
        <f t="shared" si="20"/>
        <v>0</v>
      </c>
      <c r="P242" s="18">
        <f t="shared" si="20"/>
        <v>0</v>
      </c>
      <c r="Q242" s="19">
        <f t="shared" si="20"/>
        <v>0</v>
      </c>
      <c r="R242" s="20">
        <f t="shared" si="20"/>
        <v>12.02542598994649</v>
      </c>
      <c r="S242" s="18">
        <f t="shared" si="20"/>
        <v>0.3913083228386</v>
      </c>
      <c r="T242" s="18">
        <f t="shared" si="20"/>
        <v>0</v>
      </c>
      <c r="U242" s="18">
        <f t="shared" si="20"/>
        <v>0</v>
      </c>
      <c r="V242" s="19">
        <f t="shared" si="20"/>
        <v>8.830933619831496</v>
      </c>
      <c r="W242" s="20">
        <f t="shared" si="20"/>
        <v>0</v>
      </c>
      <c r="X242" s="18">
        <f t="shared" si="20"/>
        <v>0</v>
      </c>
      <c r="Y242" s="18">
        <f t="shared" si="20"/>
        <v>0</v>
      </c>
      <c r="Z242" s="18">
        <f t="shared" si="20"/>
        <v>0</v>
      </c>
      <c r="AA242" s="19">
        <f t="shared" si="20"/>
        <v>0</v>
      </c>
      <c r="AB242" s="20">
        <f t="shared" si="20"/>
        <v>1.4223043391919004</v>
      </c>
      <c r="AC242" s="18">
        <f t="shared" si="20"/>
        <v>0</v>
      </c>
      <c r="AD242" s="18">
        <f t="shared" si="20"/>
        <v>0</v>
      </c>
      <c r="AE242" s="18">
        <f t="shared" si="20"/>
        <v>0</v>
      </c>
      <c r="AF242" s="19">
        <f t="shared" si="20"/>
        <v>1.1505708908702001</v>
      </c>
      <c r="AG242" s="20">
        <f t="shared" si="20"/>
        <v>0</v>
      </c>
      <c r="AH242" s="18">
        <f t="shared" si="20"/>
        <v>0</v>
      </c>
      <c r="AI242" s="18">
        <f t="shared" si="20"/>
        <v>0</v>
      </c>
      <c r="AJ242" s="18">
        <f t="shared" si="20"/>
        <v>0</v>
      </c>
      <c r="AK242" s="19">
        <f t="shared" si="20"/>
        <v>0</v>
      </c>
      <c r="AL242" s="20">
        <f t="shared" si="20"/>
        <v>1.9874352007394003</v>
      </c>
      <c r="AM242" s="18">
        <f t="shared" si="20"/>
        <v>0</v>
      </c>
      <c r="AN242" s="18">
        <f t="shared" si="20"/>
        <v>0</v>
      </c>
      <c r="AO242" s="18">
        <f t="shared" si="20"/>
        <v>0</v>
      </c>
      <c r="AP242" s="19">
        <f t="shared" si="20"/>
        <v>0.623986708386</v>
      </c>
      <c r="AQ242" s="20">
        <f t="shared" si="20"/>
        <v>0</v>
      </c>
      <c r="AR242" s="18">
        <f t="shared" si="20"/>
        <v>0</v>
      </c>
      <c r="AS242" s="18">
        <f t="shared" si="20"/>
        <v>0</v>
      </c>
      <c r="AT242" s="18">
        <f t="shared" si="20"/>
        <v>0</v>
      </c>
      <c r="AU242" s="19">
        <f t="shared" si="20"/>
        <v>0</v>
      </c>
      <c r="AV242" s="20">
        <f t="shared" si="20"/>
        <v>261.76366599955156</v>
      </c>
      <c r="AW242" s="18">
        <f t="shared" si="20"/>
        <v>24.673081918825705</v>
      </c>
      <c r="AX242" s="18">
        <f t="shared" si="20"/>
        <v>0.0028372764838</v>
      </c>
      <c r="AY242" s="18">
        <f t="shared" si="20"/>
        <v>0</v>
      </c>
      <c r="AZ242" s="19">
        <f t="shared" si="20"/>
        <v>520.048620486923</v>
      </c>
      <c r="BA242" s="20">
        <f t="shared" si="20"/>
        <v>0</v>
      </c>
      <c r="BB242" s="18">
        <f t="shared" si="20"/>
        <v>0</v>
      </c>
      <c r="BC242" s="18">
        <f t="shared" si="20"/>
        <v>0</v>
      </c>
      <c r="BD242" s="18">
        <f t="shared" si="20"/>
        <v>0</v>
      </c>
      <c r="BE242" s="19">
        <f t="shared" si="20"/>
        <v>0</v>
      </c>
      <c r="BF242" s="20">
        <f t="shared" si="20"/>
        <v>295.2746524019229</v>
      </c>
      <c r="BG242" s="18">
        <f t="shared" si="20"/>
        <v>16.104807023027004</v>
      </c>
      <c r="BH242" s="18">
        <f t="shared" si="20"/>
        <v>6.2838709E-06</v>
      </c>
      <c r="BI242" s="18">
        <f t="shared" si="20"/>
        <v>0</v>
      </c>
      <c r="BJ242" s="19">
        <f t="shared" si="20"/>
        <v>182.96782024565115</v>
      </c>
      <c r="BK242" s="19">
        <f t="shared" si="20"/>
        <v>1362.8927038107802</v>
      </c>
      <c r="BL242" s="16"/>
      <c r="BM242" s="51"/>
    </row>
    <row r="243" spans="3:63" ht="1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4"/>
      <c r="BK243" s="13"/>
    </row>
    <row r="244" ht="15">
      <c r="Y244" s="25"/>
    </row>
    <row r="245" ht="15">
      <c r="G245" s="25"/>
    </row>
    <row r="247" spans="1:11" ht="15">
      <c r="A247" s="57" t="s">
        <v>283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58" t="s">
        <v>284</v>
      </c>
    </row>
    <row r="248" spans="1:11" ht="15">
      <c r="A248" s="57" t="s">
        <v>285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57" t="s">
        <v>286</v>
      </c>
    </row>
    <row r="249" spans="1:11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57" t="s">
        <v>287</v>
      </c>
    </row>
    <row r="250" spans="1:11" ht="15">
      <c r="A250" s="57" t="s">
        <v>288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57" t="s">
        <v>289</v>
      </c>
    </row>
    <row r="251" spans="1:11" ht="15">
      <c r="A251" s="57" t="s">
        <v>290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57" t="s">
        <v>291</v>
      </c>
    </row>
    <row r="252" spans="1:11" ht="15">
      <c r="A252" s="57"/>
      <c r="B252" s="12"/>
      <c r="C252" s="12"/>
      <c r="D252" s="12"/>
      <c r="E252" s="12"/>
      <c r="F252" s="12"/>
      <c r="G252" s="12"/>
      <c r="H252" s="12"/>
      <c r="I252" s="12"/>
      <c r="J252" s="12"/>
      <c r="K252" s="57" t="s">
        <v>292</v>
      </c>
    </row>
  </sheetData>
  <sheetProtection password="EAE3" sheet="1" formatCells="0" formatColumns="0" formatRows="0" insertColumns="0" insertRows="0" insertHyperlinks="0" deleteColumns="0" deleteRows="0" sort="0" autoFilter="0" pivotTables="0"/>
  <mergeCells count="34">
    <mergeCell ref="A3:A7"/>
    <mergeCell ref="B3:B7"/>
    <mergeCell ref="C3:BK3"/>
    <mergeCell ref="C4:V4"/>
    <mergeCell ref="W4:AP4"/>
    <mergeCell ref="AQ4:BJ4"/>
    <mergeCell ref="AB6:AF6"/>
    <mergeCell ref="C234:BK234"/>
    <mergeCell ref="C237:BK237"/>
    <mergeCell ref="BK4:BK7"/>
    <mergeCell ref="C166:BK166"/>
    <mergeCell ref="C169:BK169"/>
    <mergeCell ref="C220:BK220"/>
    <mergeCell ref="M6:Q6"/>
    <mergeCell ref="R6:V6"/>
    <mergeCell ref="AG6:AK6"/>
    <mergeCell ref="AL6:AP6"/>
    <mergeCell ref="C221:BK221"/>
    <mergeCell ref="C224:BK224"/>
    <mergeCell ref="C185:BJ185"/>
    <mergeCell ref="C5:L5"/>
    <mergeCell ref="M5:V5"/>
    <mergeCell ref="AQ6:AU6"/>
    <mergeCell ref="AV6:AZ6"/>
    <mergeCell ref="C233:BK233"/>
    <mergeCell ref="AQ5:AZ5"/>
    <mergeCell ref="BA5:BJ5"/>
    <mergeCell ref="BA6:BE6"/>
    <mergeCell ref="BF6:BJ6"/>
    <mergeCell ref="W5:AF5"/>
    <mergeCell ref="AG5:AP5"/>
    <mergeCell ref="C6:G6"/>
    <mergeCell ref="H6:L6"/>
    <mergeCell ref="W6:A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PageLayoutView="0" workbookViewId="0" topLeftCell="B1">
      <selection activeCell="B2" sqref="B2:L2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5" t="s">
        <v>293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5">
      <c r="B3" s="85" t="s">
        <v>294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>
      <c r="B4" s="23" t="s">
        <v>0</v>
      </c>
      <c r="C4" s="36" t="s">
        <v>202</v>
      </c>
      <c r="D4" s="36" t="s">
        <v>203</v>
      </c>
      <c r="E4" s="36" t="s">
        <v>204</v>
      </c>
      <c r="F4" s="36" t="s">
        <v>23</v>
      </c>
      <c r="G4" s="36" t="s">
        <v>27</v>
      </c>
      <c r="H4" s="36" t="s">
        <v>199</v>
      </c>
      <c r="I4" s="36" t="s">
        <v>205</v>
      </c>
      <c r="J4" s="36" t="s">
        <v>206</v>
      </c>
      <c r="K4" s="36" t="s">
        <v>207</v>
      </c>
      <c r="L4" s="36" t="s">
        <v>208</v>
      </c>
    </row>
    <row r="5" spans="2:12" ht="15">
      <c r="B5" s="37">
        <v>1</v>
      </c>
      <c r="C5" s="38" t="s">
        <v>209</v>
      </c>
      <c r="D5" s="40">
        <v>0</v>
      </c>
      <c r="E5" s="40">
        <v>0.0034302249677</v>
      </c>
      <c r="F5" s="40">
        <v>0.126715307385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0.13014553235270002</v>
      </c>
      <c r="L5" s="40">
        <v>0</v>
      </c>
    </row>
    <row r="6" spans="2:12" ht="15">
      <c r="B6" s="37">
        <v>2</v>
      </c>
      <c r="C6" s="39" t="s">
        <v>210</v>
      </c>
      <c r="D6" s="40">
        <v>28.901110387084298</v>
      </c>
      <c r="E6" s="40">
        <v>104.56789294686097</v>
      </c>
      <c r="F6" s="40">
        <v>236.21244000628792</v>
      </c>
      <c r="G6" s="40">
        <v>2.5330263807310005</v>
      </c>
      <c r="H6" s="40">
        <v>0</v>
      </c>
      <c r="I6" s="41">
        <v>5.1406</v>
      </c>
      <c r="J6" s="41">
        <v>0.1908</v>
      </c>
      <c r="K6" s="41">
        <f aca="true" t="shared" si="0" ref="K6:K41">D6+E6+F6+G6+H6+I6+J6</f>
        <v>377.54586972096416</v>
      </c>
      <c r="L6" s="40">
        <v>17.677581135753</v>
      </c>
    </row>
    <row r="7" spans="2:12" ht="15">
      <c r="B7" s="37">
        <v>3</v>
      </c>
      <c r="C7" s="38" t="s">
        <v>211</v>
      </c>
      <c r="D7" s="40">
        <v>0</v>
      </c>
      <c r="E7" s="40">
        <v>0.025459806451600002</v>
      </c>
      <c r="F7" s="40">
        <v>0.07906449561220001</v>
      </c>
      <c r="G7" s="40">
        <v>0</v>
      </c>
      <c r="H7" s="40">
        <v>0</v>
      </c>
      <c r="I7" s="41">
        <v>0.0069</v>
      </c>
      <c r="J7" s="41">
        <v>0</v>
      </c>
      <c r="K7" s="41">
        <f t="shared" si="0"/>
        <v>0.11142430206380001</v>
      </c>
      <c r="L7" s="40">
        <v>0.0035203452902999996</v>
      </c>
    </row>
    <row r="8" spans="2:12" ht="15">
      <c r="B8" s="37">
        <v>4</v>
      </c>
      <c r="C8" s="39" t="s">
        <v>212</v>
      </c>
      <c r="D8" s="40">
        <v>66.56768080825148</v>
      </c>
      <c r="E8" s="40">
        <v>47.50651885067091</v>
      </c>
      <c r="F8" s="40">
        <v>140.50490268349202</v>
      </c>
      <c r="G8" s="40">
        <v>1.4125881436733005</v>
      </c>
      <c r="H8" s="40">
        <v>0</v>
      </c>
      <c r="I8" s="41">
        <v>1.5908</v>
      </c>
      <c r="J8" s="41">
        <v>0.062000000000000006</v>
      </c>
      <c r="K8" s="41">
        <f t="shared" si="0"/>
        <v>257.6444904860877</v>
      </c>
      <c r="L8" s="40">
        <v>9.2791646038496</v>
      </c>
    </row>
    <row r="9" spans="2:12" ht="15">
      <c r="B9" s="37">
        <v>5</v>
      </c>
      <c r="C9" s="39" t="s">
        <v>213</v>
      </c>
      <c r="D9" s="40">
        <v>34.57773348051465</v>
      </c>
      <c r="E9" s="40">
        <v>166.94279162228014</v>
      </c>
      <c r="F9" s="40">
        <v>475.90948801166684</v>
      </c>
      <c r="G9" s="40">
        <v>13.682174140238388</v>
      </c>
      <c r="H9" s="40">
        <v>0</v>
      </c>
      <c r="I9" s="41">
        <v>4.8675</v>
      </c>
      <c r="J9" s="41">
        <v>0.20600000000000002</v>
      </c>
      <c r="K9" s="41">
        <f t="shared" si="0"/>
        <v>696.1856872547</v>
      </c>
      <c r="L9" s="40">
        <v>44.898218685054005</v>
      </c>
    </row>
    <row r="10" spans="2:12" ht="15">
      <c r="B10" s="37">
        <v>6</v>
      </c>
      <c r="C10" s="39" t="s">
        <v>214</v>
      </c>
      <c r="D10" s="40">
        <v>106.43321657088896</v>
      </c>
      <c r="E10" s="40">
        <v>285.50692814540105</v>
      </c>
      <c r="F10" s="40">
        <v>276.669975784594</v>
      </c>
      <c r="G10" s="40">
        <v>7.533253473180898</v>
      </c>
      <c r="H10" s="40">
        <v>0</v>
      </c>
      <c r="I10" s="41">
        <v>1.5979</v>
      </c>
      <c r="J10" s="41">
        <v>0.068</v>
      </c>
      <c r="K10" s="41">
        <f t="shared" si="0"/>
        <v>677.8092739740649</v>
      </c>
      <c r="L10" s="40">
        <v>16.36974909657388</v>
      </c>
    </row>
    <row r="11" spans="2:12" ht="15">
      <c r="B11" s="37">
        <v>7</v>
      </c>
      <c r="C11" s="39" t="s">
        <v>215</v>
      </c>
      <c r="D11" s="40">
        <v>47.63015510624859</v>
      </c>
      <c r="E11" s="40">
        <v>107.18331302383353</v>
      </c>
      <c r="F11" s="40">
        <v>74.15371052210345</v>
      </c>
      <c r="G11" s="40">
        <v>0.9731451436426001</v>
      </c>
      <c r="H11" s="40">
        <v>0</v>
      </c>
      <c r="I11" s="41">
        <v>0</v>
      </c>
      <c r="J11" s="41">
        <v>0</v>
      </c>
      <c r="K11" s="41">
        <f t="shared" si="0"/>
        <v>229.94032379582816</v>
      </c>
      <c r="L11" s="40">
        <v>4.3098404432124005</v>
      </c>
    </row>
    <row r="12" spans="2:12" ht="15">
      <c r="B12" s="37">
        <v>8</v>
      </c>
      <c r="C12" s="38" t="s">
        <v>216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217</v>
      </c>
      <c r="D13" s="40">
        <v>0</v>
      </c>
      <c r="E13" s="40">
        <v>0</v>
      </c>
      <c r="F13" s="40">
        <v>0.0005657647095999999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0.0005657647095999999</v>
      </c>
      <c r="L13" s="40">
        <v>0</v>
      </c>
    </row>
    <row r="14" spans="2:12" ht="15">
      <c r="B14" s="37">
        <v>10</v>
      </c>
      <c r="C14" s="39" t="s">
        <v>218</v>
      </c>
      <c r="D14" s="40">
        <v>2.3274644351556995</v>
      </c>
      <c r="E14" s="40">
        <v>192.92144324539035</v>
      </c>
      <c r="F14" s="40">
        <v>392.23128648247496</v>
      </c>
      <c r="G14" s="40">
        <v>7.446775185474205</v>
      </c>
      <c r="H14" s="40">
        <v>0</v>
      </c>
      <c r="I14" s="41">
        <v>21.7676</v>
      </c>
      <c r="J14" s="41">
        <v>7.8266</v>
      </c>
      <c r="K14" s="41">
        <f t="shared" si="0"/>
        <v>624.5211693484952</v>
      </c>
      <c r="L14" s="40">
        <v>8.967340950042603</v>
      </c>
    </row>
    <row r="15" spans="2:12" ht="15">
      <c r="B15" s="37">
        <v>11</v>
      </c>
      <c r="C15" s="39" t="s">
        <v>219</v>
      </c>
      <c r="D15" s="40">
        <v>736.4572000133343</v>
      </c>
      <c r="E15" s="40">
        <v>5982.061572679114</v>
      </c>
      <c r="F15" s="40">
        <v>3590.9529094931586</v>
      </c>
      <c r="G15" s="40">
        <v>99.11675355232852</v>
      </c>
      <c r="H15" s="40">
        <v>0</v>
      </c>
      <c r="I15" s="41">
        <v>40.0652</v>
      </c>
      <c r="J15" s="41">
        <v>3.5869</v>
      </c>
      <c r="K15" s="41">
        <f t="shared" si="0"/>
        <v>10452.240535737934</v>
      </c>
      <c r="L15" s="40">
        <v>123.07811900216457</v>
      </c>
    </row>
    <row r="16" spans="2:12" ht="15">
      <c r="B16" s="37">
        <v>12</v>
      </c>
      <c r="C16" s="39" t="s">
        <v>220</v>
      </c>
      <c r="D16" s="40">
        <v>1259.8109120903605</v>
      </c>
      <c r="E16" s="40">
        <v>4594.85092654165</v>
      </c>
      <c r="F16" s="40">
        <v>559.8797155913843</v>
      </c>
      <c r="G16" s="40">
        <v>11.5871149720128</v>
      </c>
      <c r="H16" s="40">
        <v>0</v>
      </c>
      <c r="I16" s="41">
        <v>8.3242</v>
      </c>
      <c r="J16" s="41">
        <v>0.2172</v>
      </c>
      <c r="K16" s="41">
        <f t="shared" si="0"/>
        <v>6434.6700691954065</v>
      </c>
      <c r="L16" s="40">
        <v>27.771834161070082</v>
      </c>
    </row>
    <row r="17" spans="2:12" ht="15">
      <c r="B17" s="37">
        <v>13</v>
      </c>
      <c r="C17" s="39" t="s">
        <v>221</v>
      </c>
      <c r="D17" s="40">
        <v>4.6804116409962</v>
      </c>
      <c r="E17" s="40">
        <v>47.2817052346385</v>
      </c>
      <c r="F17" s="40">
        <v>38.4855734630554</v>
      </c>
      <c r="G17" s="40">
        <v>0.9716108856427</v>
      </c>
      <c r="H17" s="40">
        <v>0</v>
      </c>
      <c r="I17" s="41">
        <v>0.4977</v>
      </c>
      <c r="J17" s="41">
        <v>0.042100000000000005</v>
      </c>
      <c r="K17" s="41">
        <f t="shared" si="0"/>
        <v>91.95910122433281</v>
      </c>
      <c r="L17" s="40">
        <v>4.989646304372599</v>
      </c>
    </row>
    <row r="18" spans="2:12" ht="15">
      <c r="B18" s="37">
        <v>14</v>
      </c>
      <c r="C18" s="39" t="s">
        <v>222</v>
      </c>
      <c r="D18" s="40">
        <v>0.6748837317395999</v>
      </c>
      <c r="E18" s="40">
        <v>9.945844175493196</v>
      </c>
      <c r="F18" s="40">
        <v>64.4554363341822</v>
      </c>
      <c r="G18" s="40">
        <v>1.7237536372561997</v>
      </c>
      <c r="H18" s="40">
        <v>0</v>
      </c>
      <c r="I18" s="41">
        <v>0.2756</v>
      </c>
      <c r="J18" s="41">
        <v>0.046200000000000005</v>
      </c>
      <c r="K18" s="41">
        <f t="shared" si="0"/>
        <v>77.12171787867118</v>
      </c>
      <c r="L18" s="40">
        <v>3.931574622890098</v>
      </c>
    </row>
    <row r="19" spans="2:12" ht="15">
      <c r="B19" s="37">
        <v>15</v>
      </c>
      <c r="C19" s="39" t="s">
        <v>223</v>
      </c>
      <c r="D19" s="40">
        <v>39.5521596311451</v>
      </c>
      <c r="E19" s="40">
        <v>106.70567796613035</v>
      </c>
      <c r="F19" s="40">
        <v>151.00749981718215</v>
      </c>
      <c r="G19" s="40">
        <v>5.976025782443298</v>
      </c>
      <c r="H19" s="40">
        <v>0</v>
      </c>
      <c r="I19" s="41">
        <v>0.1378</v>
      </c>
      <c r="J19" s="41">
        <v>0.0327</v>
      </c>
      <c r="K19" s="41">
        <f t="shared" si="0"/>
        <v>303.41186319690087</v>
      </c>
      <c r="L19" s="40">
        <v>11.821768572897367</v>
      </c>
    </row>
    <row r="20" spans="2:12" ht="15">
      <c r="B20" s="37">
        <v>16</v>
      </c>
      <c r="C20" s="39" t="s">
        <v>224</v>
      </c>
      <c r="D20" s="40">
        <v>2546.351316735517</v>
      </c>
      <c r="E20" s="40">
        <v>3922.940203966501</v>
      </c>
      <c r="F20" s="40">
        <v>1646.8911535392792</v>
      </c>
      <c r="G20" s="40">
        <v>29.747579917675317</v>
      </c>
      <c r="H20" s="40">
        <v>0</v>
      </c>
      <c r="I20" s="41">
        <v>26.5162</v>
      </c>
      <c r="J20" s="41">
        <v>1.3897</v>
      </c>
      <c r="K20" s="41">
        <f t="shared" si="0"/>
        <v>8173.836154158972</v>
      </c>
      <c r="L20" s="40">
        <v>68.44892220471426</v>
      </c>
    </row>
    <row r="21" spans="2:12" ht="15">
      <c r="B21" s="37">
        <v>17</v>
      </c>
      <c r="C21" s="39" t="s">
        <v>225</v>
      </c>
      <c r="D21" s="40">
        <v>86.48962644800974</v>
      </c>
      <c r="E21" s="40">
        <v>219.25359604391068</v>
      </c>
      <c r="F21" s="40">
        <v>410.25950214508913</v>
      </c>
      <c r="G21" s="40">
        <v>5.452819321957798</v>
      </c>
      <c r="H21" s="40">
        <v>0</v>
      </c>
      <c r="I21" s="41">
        <v>6.5952</v>
      </c>
      <c r="J21" s="41">
        <v>0.4186</v>
      </c>
      <c r="K21" s="41">
        <f t="shared" si="0"/>
        <v>728.4693439589673</v>
      </c>
      <c r="L21" s="40">
        <v>29.01937877432655</v>
      </c>
    </row>
    <row r="22" spans="2:12" ht="15">
      <c r="B22" s="37">
        <v>18</v>
      </c>
      <c r="C22" s="38" t="s">
        <v>226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227</v>
      </c>
      <c r="D23" s="40">
        <v>88.32723986505391</v>
      </c>
      <c r="E23" s="40">
        <v>336.52174862534673</v>
      </c>
      <c r="F23" s="40">
        <v>772.822608937303</v>
      </c>
      <c r="G23" s="40">
        <v>17.71659405348779</v>
      </c>
      <c r="H23" s="40">
        <v>0</v>
      </c>
      <c r="I23" s="41">
        <v>9.1252</v>
      </c>
      <c r="J23" s="41">
        <v>0.6923</v>
      </c>
      <c r="K23" s="41">
        <f t="shared" si="0"/>
        <v>1225.2056914811913</v>
      </c>
      <c r="L23" s="40">
        <v>40.0104562292373</v>
      </c>
    </row>
    <row r="24" spans="2:12" ht="15">
      <c r="B24" s="37">
        <v>20</v>
      </c>
      <c r="C24" s="39" t="s">
        <v>228</v>
      </c>
      <c r="D24" s="40">
        <v>18758.863326322517</v>
      </c>
      <c r="E24" s="40">
        <v>24356.066643428694</v>
      </c>
      <c r="F24" s="40">
        <v>12987.269746882499</v>
      </c>
      <c r="G24" s="40">
        <v>236.9097787055456</v>
      </c>
      <c r="H24" s="40">
        <v>0</v>
      </c>
      <c r="I24" s="41">
        <v>1557.388</v>
      </c>
      <c r="J24" s="41">
        <v>193.42860000000002</v>
      </c>
      <c r="K24" s="41">
        <f t="shared" si="0"/>
        <v>58089.92609533925</v>
      </c>
      <c r="L24" s="40">
        <v>501.2557698737438</v>
      </c>
    </row>
    <row r="25" spans="2:12" ht="15">
      <c r="B25" s="37">
        <v>21</v>
      </c>
      <c r="C25" s="38" t="s">
        <v>229</v>
      </c>
      <c r="D25" s="40">
        <v>0</v>
      </c>
      <c r="E25" s="40">
        <v>5.1159856345482995</v>
      </c>
      <c r="F25" s="40">
        <v>0.11443788099909999</v>
      </c>
      <c r="G25" s="40">
        <v>0</v>
      </c>
      <c r="H25" s="40">
        <v>0</v>
      </c>
      <c r="I25" s="41">
        <v>0.0296</v>
      </c>
      <c r="J25" s="41">
        <v>0</v>
      </c>
      <c r="K25" s="41">
        <f t="shared" si="0"/>
        <v>5.2600235155474</v>
      </c>
      <c r="L25" s="40">
        <v>0.011208059387</v>
      </c>
    </row>
    <row r="26" spans="2:12" ht="15">
      <c r="B26" s="37">
        <v>22</v>
      </c>
      <c r="C26" s="39" t="s">
        <v>230</v>
      </c>
      <c r="D26" s="40">
        <v>75.01099154883677</v>
      </c>
      <c r="E26" s="40">
        <v>3.334228031511301</v>
      </c>
      <c r="F26" s="40">
        <v>16.4657780305132</v>
      </c>
      <c r="G26" s="40">
        <v>0.32013441141860005</v>
      </c>
      <c r="H26" s="40">
        <v>0</v>
      </c>
      <c r="I26" s="41">
        <v>0.1876</v>
      </c>
      <c r="J26" s="41">
        <v>0.008</v>
      </c>
      <c r="K26" s="41">
        <f t="shared" si="0"/>
        <v>95.32673202227988</v>
      </c>
      <c r="L26" s="40">
        <v>0.9822413000935001</v>
      </c>
    </row>
    <row r="27" spans="2:12" ht="15">
      <c r="B27" s="37">
        <v>23</v>
      </c>
      <c r="C27" s="38" t="s">
        <v>231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1">
        <v>0</v>
      </c>
      <c r="J27" s="41">
        <v>0</v>
      </c>
      <c r="K27" s="41">
        <f t="shared" si="0"/>
        <v>0</v>
      </c>
      <c r="L27" s="40">
        <v>0</v>
      </c>
    </row>
    <row r="28" spans="2:12" ht="15">
      <c r="B28" s="37">
        <v>24</v>
      </c>
      <c r="C28" s="38" t="s">
        <v>232</v>
      </c>
      <c r="D28" s="40">
        <v>0.24155464087089998</v>
      </c>
      <c r="E28" s="40">
        <v>0</v>
      </c>
      <c r="F28" s="40">
        <v>0.1256910454513</v>
      </c>
      <c r="G28" s="40">
        <v>0.2248348417741</v>
      </c>
      <c r="H28" s="40">
        <v>0</v>
      </c>
      <c r="I28" s="41">
        <v>0.0265</v>
      </c>
      <c r="J28" s="41">
        <v>0</v>
      </c>
      <c r="K28" s="41">
        <f t="shared" si="0"/>
        <v>0.6185805280962999</v>
      </c>
      <c r="L28" s="40">
        <v>0.0026358415483</v>
      </c>
    </row>
    <row r="29" spans="2:12" ht="15">
      <c r="B29" s="37">
        <v>25</v>
      </c>
      <c r="C29" s="39" t="s">
        <v>233</v>
      </c>
      <c r="D29" s="40">
        <v>2953.150729714786</v>
      </c>
      <c r="E29" s="40">
        <v>6504.191919636088</v>
      </c>
      <c r="F29" s="40">
        <v>1986.1913766904706</v>
      </c>
      <c r="G29" s="40">
        <v>38.98616974699849</v>
      </c>
      <c r="H29" s="40">
        <v>0</v>
      </c>
      <c r="I29" s="41">
        <v>30.0562</v>
      </c>
      <c r="J29" s="41">
        <v>0.7192</v>
      </c>
      <c r="K29" s="41">
        <f t="shared" si="0"/>
        <v>11513.295595788344</v>
      </c>
      <c r="L29" s="40">
        <v>77.90099029177075</v>
      </c>
    </row>
    <row r="30" spans="2:12" ht="15">
      <c r="B30" s="37">
        <v>26</v>
      </c>
      <c r="C30" s="39" t="s">
        <v>234</v>
      </c>
      <c r="D30" s="40">
        <v>77.5497002774924</v>
      </c>
      <c r="E30" s="40">
        <v>418.5851746827791</v>
      </c>
      <c r="F30" s="40">
        <v>242.88872984055774</v>
      </c>
      <c r="G30" s="40">
        <v>3.3412640348598996</v>
      </c>
      <c r="H30" s="40">
        <v>0</v>
      </c>
      <c r="I30" s="41">
        <v>2.1787</v>
      </c>
      <c r="J30" s="41">
        <v>0.12359999999999999</v>
      </c>
      <c r="K30" s="41">
        <f t="shared" si="0"/>
        <v>744.6671688356893</v>
      </c>
      <c r="L30" s="40">
        <v>16.217770352568103</v>
      </c>
    </row>
    <row r="31" spans="2:12" ht="15">
      <c r="B31" s="37">
        <v>27</v>
      </c>
      <c r="C31" s="39" t="s">
        <v>24</v>
      </c>
      <c r="D31" s="40">
        <v>3.2509865495134997</v>
      </c>
      <c r="E31" s="40">
        <v>213.0746175580684</v>
      </c>
      <c r="F31" s="40">
        <v>97.6467957243018</v>
      </c>
      <c r="G31" s="40">
        <v>4.590022213223602</v>
      </c>
      <c r="H31" s="40">
        <v>0</v>
      </c>
      <c r="I31" s="41">
        <v>12.2676</v>
      </c>
      <c r="J31" s="41">
        <v>0.9087</v>
      </c>
      <c r="K31" s="41">
        <f t="shared" si="0"/>
        <v>331.73872204510735</v>
      </c>
      <c r="L31" s="40">
        <v>3.744140842987504</v>
      </c>
    </row>
    <row r="32" spans="2:12" ht="15">
      <c r="B32" s="37">
        <v>28</v>
      </c>
      <c r="C32" s="39" t="s">
        <v>235</v>
      </c>
      <c r="D32" s="40">
        <v>0.5966376165791001</v>
      </c>
      <c r="E32" s="40">
        <v>9.956935701634798</v>
      </c>
      <c r="F32" s="40">
        <v>23.316976503992507</v>
      </c>
      <c r="G32" s="40">
        <v>0.49648351693299986</v>
      </c>
      <c r="H32" s="40">
        <v>0</v>
      </c>
      <c r="I32" s="41">
        <v>0</v>
      </c>
      <c r="J32" s="41">
        <v>0</v>
      </c>
      <c r="K32" s="41">
        <f t="shared" si="0"/>
        <v>34.367033339139404</v>
      </c>
      <c r="L32" s="40">
        <v>1.5717881075418</v>
      </c>
    </row>
    <row r="33" spans="2:12" ht="15">
      <c r="B33" s="37">
        <v>29</v>
      </c>
      <c r="C33" s="39" t="s">
        <v>236</v>
      </c>
      <c r="D33" s="40">
        <v>224.526772065836</v>
      </c>
      <c r="E33" s="40">
        <v>524.3048194844235</v>
      </c>
      <c r="F33" s="40">
        <v>485.9117763507633</v>
      </c>
      <c r="G33" s="40">
        <v>10.21264235430229</v>
      </c>
      <c r="H33" s="40">
        <v>0</v>
      </c>
      <c r="I33" s="41">
        <v>2.6731</v>
      </c>
      <c r="J33" s="41">
        <v>0.29319999999999996</v>
      </c>
      <c r="K33" s="41">
        <f t="shared" si="0"/>
        <v>1247.922310255325</v>
      </c>
      <c r="L33" s="40">
        <v>22.580552435845394</v>
      </c>
    </row>
    <row r="34" spans="2:12" ht="15">
      <c r="B34" s="37">
        <v>30</v>
      </c>
      <c r="C34" s="39" t="s">
        <v>237</v>
      </c>
      <c r="D34" s="40">
        <v>378.9848119410479</v>
      </c>
      <c r="E34" s="40">
        <v>382.9512542964542</v>
      </c>
      <c r="F34" s="40">
        <v>698.0753152119306</v>
      </c>
      <c r="G34" s="40">
        <v>13.529602448523587</v>
      </c>
      <c r="H34" s="40">
        <v>0</v>
      </c>
      <c r="I34" s="41">
        <v>5.4555</v>
      </c>
      <c r="J34" s="41">
        <v>0.6704000000000001</v>
      </c>
      <c r="K34" s="41">
        <f t="shared" si="0"/>
        <v>1479.666883897956</v>
      </c>
      <c r="L34" s="40">
        <v>25.735615090310528</v>
      </c>
    </row>
    <row r="35" spans="2:12" ht="15">
      <c r="B35" s="37">
        <v>31</v>
      </c>
      <c r="C35" s="38" t="s">
        <v>238</v>
      </c>
      <c r="D35" s="40">
        <v>0.0102673660322</v>
      </c>
      <c r="E35" s="40">
        <v>0</v>
      </c>
      <c r="F35" s="40">
        <v>0.7769801034509</v>
      </c>
      <c r="G35" s="40">
        <v>0</v>
      </c>
      <c r="H35" s="40">
        <v>0</v>
      </c>
      <c r="I35" s="41">
        <v>0</v>
      </c>
      <c r="J35" s="41">
        <v>0</v>
      </c>
      <c r="K35" s="41">
        <f t="shared" si="0"/>
        <v>0.7872474694831</v>
      </c>
      <c r="L35" s="40">
        <v>0.030781801451599998</v>
      </c>
    </row>
    <row r="36" spans="2:12" ht="15">
      <c r="B36" s="37">
        <v>32</v>
      </c>
      <c r="C36" s="39" t="s">
        <v>239</v>
      </c>
      <c r="D36" s="40">
        <v>1161.594661403103</v>
      </c>
      <c r="E36" s="40">
        <v>1820.719811477876</v>
      </c>
      <c r="F36" s="40">
        <v>1244.645509008666</v>
      </c>
      <c r="G36" s="40">
        <v>19.949123539027028</v>
      </c>
      <c r="H36" s="40">
        <v>0</v>
      </c>
      <c r="I36" s="41">
        <v>34.7339</v>
      </c>
      <c r="J36" s="41">
        <v>1.1945999999999999</v>
      </c>
      <c r="K36" s="41">
        <f t="shared" si="0"/>
        <v>4282.837605428672</v>
      </c>
      <c r="L36" s="40">
        <v>69.6135953907546</v>
      </c>
    </row>
    <row r="37" spans="2:12" ht="15">
      <c r="B37" s="37">
        <v>33</v>
      </c>
      <c r="C37" s="39" t="s">
        <v>269</v>
      </c>
      <c r="D37" s="40">
        <v>190.54126201133258</v>
      </c>
      <c r="E37" s="40">
        <v>501.48790733005404</v>
      </c>
      <c r="F37" s="40">
        <v>603.2714148260898</v>
      </c>
      <c r="G37" s="40">
        <v>6.693802154180397</v>
      </c>
      <c r="H37" s="40">
        <v>0</v>
      </c>
      <c r="I37" s="41">
        <v>11.2728</v>
      </c>
      <c r="J37" s="41">
        <v>0.5133</v>
      </c>
      <c r="K37" s="41">
        <f t="shared" si="0"/>
        <v>1313.7804863216568</v>
      </c>
      <c r="L37" s="40">
        <v>24.933673417884727</v>
      </c>
    </row>
    <row r="38" spans="2:12" ht="15">
      <c r="B38" s="37">
        <v>34</v>
      </c>
      <c r="C38" s="39" t="s">
        <v>240</v>
      </c>
      <c r="D38" s="40">
        <v>0</v>
      </c>
      <c r="E38" s="40">
        <v>0</v>
      </c>
      <c r="F38" s="40">
        <v>0.06440520090250001</v>
      </c>
      <c r="G38" s="40">
        <v>0</v>
      </c>
      <c r="H38" s="40">
        <v>0</v>
      </c>
      <c r="I38" s="41">
        <v>0.0196</v>
      </c>
      <c r="J38" s="41">
        <v>0.0121</v>
      </c>
      <c r="K38" s="41">
        <f t="shared" si="0"/>
        <v>0.09610520090250002</v>
      </c>
      <c r="L38" s="40">
        <v>0.0035057610967</v>
      </c>
    </row>
    <row r="39" spans="2:12" ht="15">
      <c r="B39" s="37">
        <v>35</v>
      </c>
      <c r="C39" s="39" t="s">
        <v>241</v>
      </c>
      <c r="D39" s="40">
        <v>411.6500953440512</v>
      </c>
      <c r="E39" s="40">
        <v>1533.8613612081679</v>
      </c>
      <c r="F39" s="40">
        <v>2008.3776679692496</v>
      </c>
      <c r="G39" s="40">
        <v>38.65767589453911</v>
      </c>
      <c r="H39" s="40">
        <v>0</v>
      </c>
      <c r="I39" s="41">
        <v>26.1206</v>
      </c>
      <c r="J39" s="41">
        <v>1.6592000000000002</v>
      </c>
      <c r="K39" s="41">
        <f t="shared" si="0"/>
        <v>4020.3266004160078</v>
      </c>
      <c r="L39" s="40">
        <v>100.52788411253611</v>
      </c>
    </row>
    <row r="40" spans="2:12" ht="15">
      <c r="B40" s="37">
        <v>36</v>
      </c>
      <c r="C40" s="39" t="s">
        <v>242</v>
      </c>
      <c r="D40" s="40">
        <v>1.4681941222559</v>
      </c>
      <c r="E40" s="40">
        <v>33.565799750567805</v>
      </c>
      <c r="F40" s="40">
        <v>17.415199081617132</v>
      </c>
      <c r="G40" s="40">
        <v>0.25858021745020005</v>
      </c>
      <c r="H40" s="40">
        <v>0</v>
      </c>
      <c r="I40" s="41">
        <v>0</v>
      </c>
      <c r="J40" s="41">
        <v>0</v>
      </c>
      <c r="K40" s="41">
        <f t="shared" si="0"/>
        <v>52.70777317189104</v>
      </c>
      <c r="L40" s="40">
        <v>2.411891449311402</v>
      </c>
    </row>
    <row r="41" spans="2:12" ht="15">
      <c r="B41" s="37">
        <v>37</v>
      </c>
      <c r="C41" s="39" t="s">
        <v>243</v>
      </c>
      <c r="D41" s="40">
        <v>1873.1403094312425</v>
      </c>
      <c r="E41" s="40">
        <v>3973.750502015681</v>
      </c>
      <c r="F41" s="40">
        <v>1962.91733157741</v>
      </c>
      <c r="G41" s="40">
        <v>40.99178473997395</v>
      </c>
      <c r="H41" s="40">
        <v>0</v>
      </c>
      <c r="I41" s="41">
        <v>17.411</v>
      </c>
      <c r="J41" s="41">
        <v>1.3185999999999998</v>
      </c>
      <c r="K41" s="41">
        <f t="shared" si="0"/>
        <v>7869.529527764306</v>
      </c>
      <c r="L41" s="40">
        <v>104.79154455049961</v>
      </c>
    </row>
    <row r="42" spans="2:12" s="43" customFormat="1" ht="15">
      <c r="B42" s="36" t="s">
        <v>244</v>
      </c>
      <c r="C42" s="28"/>
      <c r="D42" s="42">
        <f aca="true" t="shared" si="1" ref="D42:L42">SUM(D5:D41)</f>
        <v>31159.361411299793</v>
      </c>
      <c r="E42" s="42">
        <f t="shared" si="1"/>
        <v>56405.18601333519</v>
      </c>
      <c r="F42" s="42">
        <f t="shared" si="1"/>
        <v>31206.117680307823</v>
      </c>
      <c r="G42" s="42">
        <f>SUM(G5:G41)</f>
        <v>621.0351134084948</v>
      </c>
      <c r="H42" s="42">
        <f t="shared" si="1"/>
        <v>0</v>
      </c>
      <c r="I42" s="42">
        <f t="shared" si="1"/>
        <v>1826.3290999999997</v>
      </c>
      <c r="J42" s="42">
        <f t="shared" si="1"/>
        <v>215.62860000000006</v>
      </c>
      <c r="K42" s="42">
        <f t="shared" si="1"/>
        <v>121433.6579183513</v>
      </c>
      <c r="L42" s="42">
        <f t="shared" si="1"/>
        <v>1362.8927038107802</v>
      </c>
    </row>
    <row r="43" ht="15">
      <c r="B43" t="s">
        <v>245</v>
      </c>
    </row>
    <row r="44" spans="4:12" ht="15.75">
      <c r="D44" s="53"/>
      <c r="E44" s="25"/>
      <c r="F44" s="50"/>
      <c r="G44" s="50"/>
      <c r="I44" s="25"/>
      <c r="J44" s="25"/>
      <c r="K44" s="25"/>
      <c r="L44" s="25"/>
    </row>
    <row r="45" spans="4:12" ht="15">
      <c r="D45" s="25"/>
      <c r="E45" s="25"/>
      <c r="F45" s="25"/>
      <c r="G45" s="25"/>
      <c r="H45" s="25"/>
      <c r="I45" s="25"/>
      <c r="J45" s="25"/>
      <c r="K45" s="25"/>
      <c r="L45" s="25"/>
    </row>
    <row r="46" ht="15">
      <c r="E46" s="52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2"/>
      <c r="E48" s="52"/>
      <c r="F48" s="52"/>
      <c r="G48" s="52"/>
      <c r="H48" s="52"/>
      <c r="I48" s="25"/>
      <c r="J48" s="25"/>
      <c r="K48" s="52"/>
      <c r="L48" s="52"/>
    </row>
  </sheetData>
  <sheetProtection password="EAE3" sheet="1" formatCells="0" formatColumns="0" formatRows="0" insertColumns="0" insertRows="0" insertHyperlinks="0" deleteColumns="0" deleteRows="0" sort="0" autoFilter="0" pivotTables="0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70006089</cp:lastModifiedBy>
  <dcterms:created xsi:type="dcterms:W3CDTF">2014-04-10T12:10:22Z</dcterms:created>
  <dcterms:modified xsi:type="dcterms:W3CDTF">2014-08-11T12:21:45Z</dcterms:modified>
  <cp:category/>
  <cp:version/>
  <cp:contentType/>
  <cp:contentStatus/>
</cp:coreProperties>
</file>