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6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<sst xmlns="http://schemas.openxmlformats.org/spreadsheetml/2006/main" count="267" uniqueCount="233">
  <si>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</si>
  <si>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</si>
  <si>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</si>
  <si>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</si>
  <si>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</si>
  <si>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</si>
  <si>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</si>
  <si>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</si>
  <si>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</si>
  <si>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</si>
  <si>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</si>
  <si>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</si>
  <si>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</si>
  <si>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</si>
  <si>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</si>
  <si>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</si>
  <si>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</si>
  <si>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</si>
  <si>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</si>
  <si>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</si>
  <si>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</si>
  <si>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</si>
  <si>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</si>
  <si>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</si>
  <si>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</si>
  <si>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</si>
  <si>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</si>
  <si>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</si>
  <si>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</si>
  <si>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</si>
  <si>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</si>
  <si>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</si>
  <si>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</si>
  <si>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</si>
  <si>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</si>
  <si>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</si>
  <si>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</si>
  <si>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</si>
  <si>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</si>
  <si>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</si>
  <si>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</si>
  <si>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</si>
  <si>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</si>
  <si>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</si>
  <si>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</si>
  <si>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</si>
  <si>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</si>
  <si>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</si>
  <si>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</si>
  <si>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</si>
  <si>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</si>
  <si>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</si>
  <si>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</si>
  <si>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</si>
  <si>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</si>
  <si>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</si>
  <si>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</si>
  <si>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</si>
  <si>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</si>
  <si>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</si>
  <si>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</si>
  <si>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</si>
  <si>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</si>
  <si>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</si>
  <si>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</si>
  <si>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</si>
  <si>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</si>
  <si>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</si>
  <si>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</si>
  <si>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</si>
  <si>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</si>
  <si>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</si>
  <si>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</si>
  <si>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</si>
  <si>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</si>
  <si>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</si>
  <si>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</si>
  <si>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</si>
  <si>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</si>
  <si>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</si>
  <si>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</si>
  <si>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</si>
  <si>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</si>
  <si>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</si>
  <si>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</si>
  <si>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</si>
  <si>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</si>
  <si>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</si>
  <si>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</si>
  <si>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</si>
  <si>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</si>
  <si>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</si>
  <si>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</si>
  <si>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</si>
  <si>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</si>
  <si>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</si>
  <si>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</si>
  <si>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</si>
  <si>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</si>
  <si>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</si>
  <si>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</si>
  <si>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</si>
  <si>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</si>
  <si>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</si>
  <si>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</si>
  <si>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</si>
  <si>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</si>
  <si>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</si>
  <si>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</si>
  <si>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</si>
  <si>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</si>
  <si>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</si>
  <si>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</si>
  <si>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</si>
  <si>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</si>
  <si>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</si>
  <si>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</si>
  <si>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</si>
  <si>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</si>
  <si>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</si>
  <si>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</si>
  <si>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</si>
  <si>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</si>
  <si>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</si>
  <si>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</si>
  <si>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</si>
  <si>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</si>
  <si>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</si>
  <si>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</si>
  <si>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</si>
  <si>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</si>
  <si>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</si>
  <si>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</si>
  <si>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</si>
  <si>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</si>
  <si>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FIXED HORIZON FUND - XXXVII - SERIES 04</t>
  </si>
  <si>
    <t>NIPPON INDIA FIXED HORIZON FUND - XXXVII - SERIES 06</t>
  </si>
  <si>
    <t>NIPPON INDIA FIXED HORIZON FUND - XXXVII - SERIES 09</t>
  </si>
  <si>
    <t>NIPPON INDIA FIXED HORIZON FUND - XXXVIII - SERIES 02</t>
  </si>
  <si>
    <t>NIPPON INDIA FIXED HORIZON FUND - XXXVIII - SERIES 10</t>
  </si>
  <si>
    <t>NIPPON INDIA ANNUAL INTERVAL FUND - SERIES I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</si>
  <si>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</si>
  <si>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</si>
  <si>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</si>
  <si>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</si>
  <si>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</si>
  <si>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</si>
  <si>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</si>
  <si>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</si>
  <si>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</si>
  <si>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</si>
  <si>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</si>
  <si>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</si>
  <si>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</si>
  <si>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</si>
  <si>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</si>
  <si>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</si>
  <si>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</si>
  <si>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</si>
  <si>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</si>
  <si>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</si>
  <si>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</si>
  <si>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</si>
  <si>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</si>
  <si>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</si>
  <si>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</si>
  <si>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</si>
  <si>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</si>
  <si>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</si>
  <si>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</si>
  <si>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</si>
  <si>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</si>
  <si>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</si>
  <si>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</si>
  <si>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</si>
  <si>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</si>
  <si>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GOLD SAVINGS FUND</t>
  </si>
  <si>
    <t>NIPPON INDIA JUNIOR BEES FOF</t>
  </si>
  <si>
    <t>NIPPON INDIA Mutual Fund (All figures in Rs. Crore)</t>
  </si>
  <si>
    <t>NIPPON INDIA - JAPAN EQUITY FUND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</si>
  <si>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</si>
  <si>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</si>
  <si>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</si>
  <si>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</si>
  <si>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</si>
  <si>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</si>
  <si>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</si>
  <si>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</si>
  <si>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ETF NIFTY CPSE BOND PLUS SDL - 2024 MATURITY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</si>
  <si>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</si>
  <si>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</si>
  <si>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</si>
  <si>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</si>
  <si>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ETF 5 YEAR GILT</t>
  </si>
  <si>
    <t>NIPPON INDIA - US EQUITY OPPORTUNITIES FUND</t>
  </si>
  <si>
    <t>NIPPON INDIA ETF IDCW OPPORTUNITIES</t>
  </si>
  <si>
    <t>NIPPON INDIA ETF SENSEX NEXT 50</t>
  </si>
  <si>
    <t>NIPPON INDIA ETF NIFTY SDL - 2026 MATURITY</t>
  </si>
  <si>
    <t>NIPPON INDIA ETF GOLD BEES</t>
  </si>
  <si>
    <t>NIPPON INDIA ETF SENSEX</t>
  </si>
  <si>
    <t>NIPPON INDIA ETF NIFTY 100</t>
  </si>
  <si>
    <t>NIPPON INDIA ETF CONSUMPTION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</si>
  <si>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</si>
  <si>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</si>
  <si>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</si>
  <si>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</si>
  <si>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</si>
  <si>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</si>
  <si>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</si>
  <si>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</si>
  <si>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</si>
  <si>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</si>
  <si>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</si>
  <si>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</si>
  <si>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</si>
  <si>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</si>
  <si>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</si>
  <si>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</si>
  <si>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</si>
  <si>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</si>
  <si>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</si>
  <si>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Mutual Fund: Average Net Assets Under Management (AAUM) as on APR 2022 (All figures in Rs. Crore)</t>
  </si>
  <si>
    <t>Table showing State wise /Union Territory wise contribution to AAUM of category of schemes as on Apr 2022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</si>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</sst>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4" fillId="0" borderId="26" xfId="56" applyNumberFormat="1" applyFont="1" applyFill="1" applyBorder="1" applyAlignment="1">
      <alignment horizontal="left" vertical="top" wrapText="1"/>
      <protection/>
    </xf>
    <xf numFmtId="2" fontId="4" fillId="0" borderId="27" xfId="56" applyNumberFormat="1" applyFont="1" applyFill="1" applyBorder="1" applyAlignment="1">
      <alignment horizontal="left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6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5" width="10.7109375" style="18" bestFit="1" customWidth="1"/>
    <col min="66" max="16384" width="9.140625" style="18" customWidth="1"/>
  </cols>
  <sheetData>
    <row r="1" ht="15" customHeight="1" thickBot="1">
      <c r="B1" s="1"/>
    </row>
    <row r="2" spans="1:63" ht="15.75" customHeight="1" thickBot="1">
      <c r="A2" s="74" t="s">
        <v>0</v>
      </c>
      <c r="B2" s="76" t="s">
        <v>1</v>
      </c>
      <c r="C2" s="79" t="s">
        <v>221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6.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71" t="s">
        <v>30</v>
      </c>
    </row>
    <row r="4" spans="1:63" ht="16.5" thickBot="1">
      <c r="A4" s="75"/>
      <c r="B4" s="77"/>
      <c r="C4" s="68" t="s">
        <v>50</v>
      </c>
      <c r="D4" s="69"/>
      <c r="E4" s="69"/>
      <c r="F4" s="69"/>
      <c r="G4" s="69"/>
      <c r="H4" s="69"/>
      <c r="I4" s="69"/>
      <c r="J4" s="69"/>
      <c r="K4" s="69"/>
      <c r="L4" s="70"/>
      <c r="M4" s="68" t="s">
        <v>51</v>
      </c>
      <c r="N4" s="69"/>
      <c r="O4" s="69"/>
      <c r="P4" s="69"/>
      <c r="Q4" s="69"/>
      <c r="R4" s="69"/>
      <c r="S4" s="69"/>
      <c r="T4" s="69"/>
      <c r="U4" s="69"/>
      <c r="V4" s="70"/>
      <c r="W4" s="68" t="s">
        <v>50</v>
      </c>
      <c r="X4" s="69"/>
      <c r="Y4" s="69"/>
      <c r="Z4" s="69"/>
      <c r="AA4" s="69"/>
      <c r="AB4" s="69"/>
      <c r="AC4" s="69"/>
      <c r="AD4" s="69"/>
      <c r="AE4" s="69"/>
      <c r="AF4" s="70"/>
      <c r="AG4" s="68" t="s">
        <v>51</v>
      </c>
      <c r="AH4" s="69"/>
      <c r="AI4" s="69"/>
      <c r="AJ4" s="69"/>
      <c r="AK4" s="69"/>
      <c r="AL4" s="69"/>
      <c r="AM4" s="69"/>
      <c r="AN4" s="69"/>
      <c r="AO4" s="69"/>
      <c r="AP4" s="70"/>
      <c r="AQ4" s="68" t="s">
        <v>50</v>
      </c>
      <c r="AR4" s="69"/>
      <c r="AS4" s="69"/>
      <c r="AT4" s="69"/>
      <c r="AU4" s="69"/>
      <c r="AV4" s="69"/>
      <c r="AW4" s="69"/>
      <c r="AX4" s="69"/>
      <c r="AY4" s="69"/>
      <c r="AZ4" s="70"/>
      <c r="BA4" s="68" t="s">
        <v>51</v>
      </c>
      <c r="BB4" s="69"/>
      <c r="BC4" s="69"/>
      <c r="BD4" s="69"/>
      <c r="BE4" s="69"/>
      <c r="BF4" s="69"/>
      <c r="BG4" s="69"/>
      <c r="BH4" s="69"/>
      <c r="BI4" s="69"/>
      <c r="BJ4" s="70"/>
      <c r="BK4" s="72"/>
    </row>
    <row r="5" spans="1:63" ht="18" customHeight="1">
      <c r="A5" s="75"/>
      <c r="B5" s="77"/>
      <c r="C5" s="65" t="s">
        <v>5</v>
      </c>
      <c r="D5" s="66"/>
      <c r="E5" s="66"/>
      <c r="F5" s="66"/>
      <c r="G5" s="67"/>
      <c r="H5" s="62" t="s">
        <v>6</v>
      </c>
      <c r="I5" s="63"/>
      <c r="J5" s="63"/>
      <c r="K5" s="63"/>
      <c r="L5" s="64"/>
      <c r="M5" s="65" t="s">
        <v>5</v>
      </c>
      <c r="N5" s="66"/>
      <c r="O5" s="66"/>
      <c r="P5" s="66"/>
      <c r="Q5" s="67"/>
      <c r="R5" s="62" t="s">
        <v>6</v>
      </c>
      <c r="S5" s="63"/>
      <c r="T5" s="63"/>
      <c r="U5" s="63"/>
      <c r="V5" s="64"/>
      <c r="W5" s="65" t="s">
        <v>5</v>
      </c>
      <c r="X5" s="66"/>
      <c r="Y5" s="66"/>
      <c r="Z5" s="66"/>
      <c r="AA5" s="67"/>
      <c r="AB5" s="62" t="s">
        <v>6</v>
      </c>
      <c r="AC5" s="63"/>
      <c r="AD5" s="63"/>
      <c r="AE5" s="63"/>
      <c r="AF5" s="64"/>
      <c r="AG5" s="65" t="s">
        <v>5</v>
      </c>
      <c r="AH5" s="66"/>
      <c r="AI5" s="66"/>
      <c r="AJ5" s="66"/>
      <c r="AK5" s="67"/>
      <c r="AL5" s="62" t="s">
        <v>6</v>
      </c>
      <c r="AM5" s="63"/>
      <c r="AN5" s="63"/>
      <c r="AO5" s="63"/>
      <c r="AP5" s="64"/>
      <c r="AQ5" s="65" t="s">
        <v>5</v>
      </c>
      <c r="AR5" s="66"/>
      <c r="AS5" s="66"/>
      <c r="AT5" s="66"/>
      <c r="AU5" s="67"/>
      <c r="AV5" s="62" t="s">
        <v>6</v>
      </c>
      <c r="AW5" s="63"/>
      <c r="AX5" s="63"/>
      <c r="AY5" s="63"/>
      <c r="AZ5" s="64"/>
      <c r="BA5" s="65" t="s">
        <v>5</v>
      </c>
      <c r="BB5" s="66"/>
      <c r="BC5" s="66"/>
      <c r="BD5" s="66"/>
      <c r="BE5" s="67"/>
      <c r="BF5" s="62" t="s">
        <v>6</v>
      </c>
      <c r="BG5" s="63"/>
      <c r="BH5" s="63"/>
      <c r="BI5" s="63"/>
      <c r="BJ5" s="64"/>
      <c r="BK5" s="72"/>
    </row>
    <row r="6" spans="1:63" ht="1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3"/>
    </row>
    <row r="7" spans="1:63" ht="15.75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4.25">
      <c r="A9" s="20"/>
      <c r="B9" s="7" t="s">
        <v>97</v>
      </c>
      <c r="C9" s="21">
        <v>0</v>
      </c>
      <c r="D9" s="22">
        <v>50.22029128930001</v>
      </c>
      <c r="E9" s="22">
        <v>0</v>
      </c>
      <c r="F9" s="22">
        <v>0</v>
      </c>
      <c r="G9" s="23">
        <v>0</v>
      </c>
      <c r="H9" s="21">
        <v>223.87599707116672</v>
      </c>
      <c r="I9" s="22">
        <v>19387.870834181773</v>
      </c>
      <c r="J9" s="22">
        <v>1740.568378703533</v>
      </c>
      <c r="K9" s="22">
        <v>0</v>
      </c>
      <c r="L9" s="23">
        <v>693.6482447379666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128.52031642586667</v>
      </c>
      <c r="S9" s="22">
        <v>1799.8720230649994</v>
      </c>
      <c r="T9" s="22">
        <v>137.69138933083335</v>
      </c>
      <c r="U9" s="22">
        <v>0</v>
      </c>
      <c r="V9" s="23">
        <v>117.28632858603332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230.88535749730002</v>
      </c>
      <c r="AW9" s="22">
        <v>2415.9283716062123</v>
      </c>
      <c r="AX9" s="22">
        <v>6.233206595466665</v>
      </c>
      <c r="AY9" s="22">
        <v>0</v>
      </c>
      <c r="AZ9" s="23">
        <v>873.9133130173665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153.67916430396673</v>
      </c>
      <c r="BG9" s="22">
        <v>169.7071652733</v>
      </c>
      <c r="BH9" s="22">
        <v>16.712874062533334</v>
      </c>
      <c r="BI9" s="22">
        <v>0</v>
      </c>
      <c r="BJ9" s="23">
        <v>156.37962924740006</v>
      </c>
      <c r="BK9" s="24">
        <f>SUM(C9:BJ9)</f>
        <v>28302.992884995016</v>
      </c>
    </row>
    <row r="10" spans="1:63" s="25" customFormat="1" ht="14.25">
      <c r="A10" s="20"/>
      <c r="B10" s="7" t="s">
        <v>98</v>
      </c>
      <c r="C10" s="21">
        <v>0</v>
      </c>
      <c r="D10" s="22">
        <v>18.410941537633335</v>
      </c>
      <c r="E10" s="22">
        <v>0</v>
      </c>
      <c r="F10" s="22">
        <v>0</v>
      </c>
      <c r="G10" s="23">
        <v>0</v>
      </c>
      <c r="H10" s="21">
        <v>5.012718676033334</v>
      </c>
      <c r="I10" s="22">
        <v>7847.413457891067</v>
      </c>
      <c r="J10" s="22">
        <v>9.248479321200003</v>
      </c>
      <c r="K10" s="22">
        <v>0</v>
      </c>
      <c r="L10" s="23">
        <v>43.53721054736667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1.7703786507333341</v>
      </c>
      <c r="S10" s="22">
        <v>140.81833983630003</v>
      </c>
      <c r="T10" s="22">
        <v>53.21410830413333</v>
      </c>
      <c r="U10" s="22">
        <v>0</v>
      </c>
      <c r="V10" s="23">
        <v>4.582667273033332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16.351459494966672</v>
      </c>
      <c r="AW10" s="22">
        <v>2084.616215166117</v>
      </c>
      <c r="AX10" s="22">
        <v>1.7513265736333332</v>
      </c>
      <c r="AY10" s="22">
        <v>0</v>
      </c>
      <c r="AZ10" s="23">
        <v>127.41770755306666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21.5003238085</v>
      </c>
      <c r="BG10" s="22">
        <v>110.1469251311333</v>
      </c>
      <c r="BH10" s="22">
        <v>9.520002254933333</v>
      </c>
      <c r="BI10" s="22">
        <v>0</v>
      </c>
      <c r="BJ10" s="23">
        <v>22.73305125980001</v>
      </c>
      <c r="BK10" s="24">
        <f>SUM(C10:BJ10)</f>
        <v>10518.045313279648</v>
      </c>
    </row>
    <row r="11" spans="1:63" s="30" customFormat="1" ht="14.25">
      <c r="A11" s="20"/>
      <c r="B11" s="8" t="s">
        <v>9</v>
      </c>
      <c r="C11" s="26">
        <f aca="true" t="shared" si="0" ref="C11:AH11">SUM(C9:C10)</f>
        <v>0</v>
      </c>
      <c r="D11" s="27">
        <f t="shared" si="0"/>
        <v>68.63123282693334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228.88871574720005</v>
      </c>
      <c r="I11" s="27">
        <f t="shared" si="0"/>
        <v>27235.28429207284</v>
      </c>
      <c r="J11" s="27">
        <f t="shared" si="0"/>
        <v>1749.816858024733</v>
      </c>
      <c r="K11" s="27">
        <f t="shared" si="0"/>
        <v>0</v>
      </c>
      <c r="L11" s="28">
        <f t="shared" si="0"/>
        <v>737.1854552853333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130.2906950766</v>
      </c>
      <c r="S11" s="27">
        <f t="shared" si="0"/>
        <v>1940.6903629012995</v>
      </c>
      <c r="T11" s="27">
        <f t="shared" si="0"/>
        <v>190.90549763496668</v>
      </c>
      <c r="U11" s="27">
        <f t="shared" si="0"/>
        <v>0</v>
      </c>
      <c r="V11" s="28">
        <f t="shared" si="0"/>
        <v>121.86899585906666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247.23681699226668</v>
      </c>
      <c r="AW11" s="27">
        <f t="shared" si="1"/>
        <v>4500.544586772329</v>
      </c>
      <c r="AX11" s="27">
        <f t="shared" si="1"/>
        <v>7.984533169099999</v>
      </c>
      <c r="AY11" s="27">
        <f t="shared" si="1"/>
        <v>0</v>
      </c>
      <c r="AZ11" s="28">
        <f t="shared" si="1"/>
        <v>1001.3310205704331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175.17948811246674</v>
      </c>
      <c r="BG11" s="27">
        <f t="shared" si="1"/>
        <v>279.8540904044333</v>
      </c>
      <c r="BH11" s="27">
        <f t="shared" si="1"/>
        <v>26.23287631746667</v>
      </c>
      <c r="BI11" s="27">
        <f t="shared" si="1"/>
        <v>0</v>
      </c>
      <c r="BJ11" s="28">
        <f t="shared" si="1"/>
        <v>179.11268050720008</v>
      </c>
      <c r="BK11" s="29">
        <f t="shared" si="1"/>
        <v>38821.03819827466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4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4.25">
      <c r="A14" s="20"/>
      <c r="B14" s="7" t="s">
        <v>99</v>
      </c>
      <c r="C14" s="21">
        <v>0</v>
      </c>
      <c r="D14" s="22">
        <v>45.825594356866674</v>
      </c>
      <c r="E14" s="22">
        <v>0</v>
      </c>
      <c r="F14" s="22">
        <v>0</v>
      </c>
      <c r="G14" s="23">
        <v>0</v>
      </c>
      <c r="H14" s="21">
        <v>78.96372942643336</v>
      </c>
      <c r="I14" s="22">
        <v>383.65811786290004</v>
      </c>
      <c r="J14" s="22">
        <v>0</v>
      </c>
      <c r="K14" s="22">
        <v>0</v>
      </c>
      <c r="L14" s="23">
        <v>211.9694030877667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34.06836324510001</v>
      </c>
      <c r="S14" s="22">
        <v>87.4742452150333</v>
      </c>
      <c r="T14" s="22">
        <v>0</v>
      </c>
      <c r="U14" s="22">
        <v>0</v>
      </c>
      <c r="V14" s="23">
        <v>28.972954994300004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26.986677080033328</v>
      </c>
      <c r="AW14" s="22">
        <v>193.7429315212944</v>
      </c>
      <c r="AX14" s="22">
        <v>1.9964020971666672</v>
      </c>
      <c r="AY14" s="22">
        <v>0</v>
      </c>
      <c r="AZ14" s="23">
        <v>108.1889130708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9.317417550933332</v>
      </c>
      <c r="BG14" s="22">
        <v>14.521293800233332</v>
      </c>
      <c r="BH14" s="22">
        <v>3.2861183857333334</v>
      </c>
      <c r="BI14" s="22">
        <v>0</v>
      </c>
      <c r="BJ14" s="23">
        <v>21.42524873016667</v>
      </c>
      <c r="BK14" s="24">
        <f>SUM(C14:BJ14)</f>
        <v>1250.3974104247616</v>
      </c>
    </row>
    <row r="15" spans="1:63" s="30" customFormat="1" ht="14.25">
      <c r="A15" s="20"/>
      <c r="B15" s="8" t="s">
        <v>12</v>
      </c>
      <c r="C15" s="26">
        <f>SUM(C14)</f>
        <v>0</v>
      </c>
      <c r="D15" s="27">
        <f>SUM(D14)</f>
        <v>45.825594356866674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78.96372942643336</v>
      </c>
      <c r="I15" s="27">
        <f t="shared" si="2"/>
        <v>383.65811786290004</v>
      </c>
      <c r="J15" s="27">
        <f t="shared" si="2"/>
        <v>0</v>
      </c>
      <c r="K15" s="27">
        <f t="shared" si="2"/>
        <v>0</v>
      </c>
      <c r="L15" s="28">
        <f t="shared" si="2"/>
        <v>211.9694030877667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34.06836324510001</v>
      </c>
      <c r="S15" s="27">
        <f t="shared" si="2"/>
        <v>87.4742452150333</v>
      </c>
      <c r="T15" s="27">
        <f t="shared" si="2"/>
        <v>0</v>
      </c>
      <c r="U15" s="27">
        <f t="shared" si="2"/>
        <v>0</v>
      </c>
      <c r="V15" s="28">
        <f t="shared" si="2"/>
        <v>28.972954994300004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26.986677080033328</v>
      </c>
      <c r="AW15" s="27">
        <f t="shared" si="2"/>
        <v>193.7429315212944</v>
      </c>
      <c r="AX15" s="27">
        <f t="shared" si="2"/>
        <v>1.9964020971666672</v>
      </c>
      <c r="AY15" s="27">
        <f t="shared" si="2"/>
        <v>0</v>
      </c>
      <c r="AZ15" s="28">
        <f t="shared" si="2"/>
        <v>108.1889130708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9.317417550933332</v>
      </c>
      <c r="BG15" s="27">
        <f t="shared" si="2"/>
        <v>14.521293800233332</v>
      </c>
      <c r="BH15" s="27">
        <f t="shared" si="2"/>
        <v>3.2861183857333334</v>
      </c>
      <c r="BI15" s="27">
        <f t="shared" si="2"/>
        <v>0</v>
      </c>
      <c r="BJ15" s="28">
        <f t="shared" si="2"/>
        <v>21.42524873016667</v>
      </c>
      <c r="BK15" s="28">
        <f t="shared" si="2"/>
        <v>1250.3974104247616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4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4.25">
      <c r="A18" s="20"/>
      <c r="B18" s="7" t="s">
        <v>100</v>
      </c>
      <c r="C18" s="21">
        <v>0</v>
      </c>
      <c r="D18" s="22">
        <v>0.5303731877999998</v>
      </c>
      <c r="E18" s="22">
        <v>0</v>
      </c>
      <c r="F18" s="22">
        <v>0</v>
      </c>
      <c r="G18" s="23">
        <v>0</v>
      </c>
      <c r="H18" s="21">
        <v>0.05715082606666667</v>
      </c>
      <c r="I18" s="22">
        <v>80.81557284733333</v>
      </c>
      <c r="J18" s="22">
        <v>0</v>
      </c>
      <c r="K18" s="22">
        <v>0</v>
      </c>
      <c r="L18" s="23">
        <v>0.3912500918666667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0.03890391216666667</v>
      </c>
      <c r="S18" s="22">
        <v>5.0729460002</v>
      </c>
      <c r="T18" s="22">
        <v>0</v>
      </c>
      <c r="U18" s="22">
        <v>0</v>
      </c>
      <c r="V18" s="23">
        <v>0.08598325453333336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0.3794701478</v>
      </c>
      <c r="AW18" s="22">
        <v>99.35139249669658</v>
      </c>
      <c r="AX18" s="22">
        <v>0</v>
      </c>
      <c r="AY18" s="22">
        <v>0</v>
      </c>
      <c r="AZ18" s="23">
        <v>0.7823147250333332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0.3108602220333333</v>
      </c>
      <c r="BG18" s="22">
        <v>0.025079259566666668</v>
      </c>
      <c r="BH18" s="22">
        <v>0</v>
      </c>
      <c r="BI18" s="22">
        <v>0</v>
      </c>
      <c r="BJ18" s="23">
        <v>0.19368991696666668</v>
      </c>
      <c r="BK18" s="24">
        <f aca="true" t="shared" si="3" ref="BK18:BK31">SUM(C18:BJ18)</f>
        <v>188.03498688806323</v>
      </c>
    </row>
    <row r="19" spans="1:63" s="25" customFormat="1" ht="14.25">
      <c r="A19" s="20"/>
      <c r="B19" s="7" t="s">
        <v>101</v>
      </c>
      <c r="C19" s="21">
        <v>0</v>
      </c>
      <c r="D19" s="22">
        <v>0.526245184733333</v>
      </c>
      <c r="E19" s="22">
        <v>0</v>
      </c>
      <c r="F19" s="22">
        <v>0</v>
      </c>
      <c r="G19" s="23">
        <v>0</v>
      </c>
      <c r="H19" s="21">
        <v>0.0547039783</v>
      </c>
      <c r="I19" s="22">
        <v>10.9465759198</v>
      </c>
      <c r="J19" s="22">
        <v>0</v>
      </c>
      <c r="K19" s="22">
        <v>0</v>
      </c>
      <c r="L19" s="23">
        <v>0.03380280636666667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0.05062010166666667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0.19751891919999998</v>
      </c>
      <c r="AW19" s="22">
        <v>5.910130787580753</v>
      </c>
      <c r="AX19" s="22">
        <v>0</v>
      </c>
      <c r="AY19" s="22">
        <v>0</v>
      </c>
      <c r="AZ19" s="23">
        <v>0.9071918427666666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0.07601189113333333</v>
      </c>
      <c r="BG19" s="22">
        <v>0</v>
      </c>
      <c r="BH19" s="22">
        <v>0</v>
      </c>
      <c r="BI19" s="22">
        <v>0</v>
      </c>
      <c r="BJ19" s="23">
        <v>0.22409556533333333</v>
      </c>
      <c r="BK19" s="24">
        <f t="shared" si="3"/>
        <v>18.926896996880757</v>
      </c>
    </row>
    <row r="20" spans="1:63" s="25" customFormat="1" ht="14.25">
      <c r="A20" s="20"/>
      <c r="B20" s="7" t="s">
        <v>182</v>
      </c>
      <c r="C20" s="21">
        <v>0</v>
      </c>
      <c r="D20" s="22">
        <v>0.5797085</v>
      </c>
      <c r="E20" s="22">
        <v>0</v>
      </c>
      <c r="F20" s="22">
        <v>0</v>
      </c>
      <c r="G20" s="23">
        <v>0</v>
      </c>
      <c r="H20" s="21">
        <v>0.044057846</v>
      </c>
      <c r="I20" s="22">
        <v>0</v>
      </c>
      <c r="J20" s="22">
        <v>0</v>
      </c>
      <c r="K20" s="22">
        <v>0</v>
      </c>
      <c r="L20" s="23">
        <v>203.1147859789397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0.0013277551333333334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0.008784196100000002</v>
      </c>
      <c r="AW20" s="22">
        <v>0</v>
      </c>
      <c r="AX20" s="22">
        <v>0</v>
      </c>
      <c r="AY20" s="22">
        <v>0</v>
      </c>
      <c r="AZ20" s="23">
        <v>0.11326987000000001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0.0028895375000000004</v>
      </c>
      <c r="BG20" s="22">
        <v>0</v>
      </c>
      <c r="BH20" s="22">
        <v>0</v>
      </c>
      <c r="BI20" s="22">
        <v>0</v>
      </c>
      <c r="BJ20" s="23">
        <v>0.04507678499999999</v>
      </c>
      <c r="BK20" s="24">
        <f t="shared" si="3"/>
        <v>203.90990046867304</v>
      </c>
    </row>
    <row r="21" spans="1:63" s="25" customFormat="1" ht="14.2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0.08218903683333333</v>
      </c>
      <c r="I21" s="22">
        <v>107.48169539666665</v>
      </c>
      <c r="J21" s="22">
        <v>0</v>
      </c>
      <c r="K21" s="22">
        <v>0</v>
      </c>
      <c r="L21" s="23">
        <v>14.048315826499998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0.06735018893333333</v>
      </c>
      <c r="S21" s="22">
        <v>9.0850075</v>
      </c>
      <c r="T21" s="22">
        <v>0</v>
      </c>
      <c r="U21" s="22">
        <v>0</v>
      </c>
      <c r="V21" s="23">
        <v>0.25105388593333333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0.19769437183333338</v>
      </c>
      <c r="AW21" s="22">
        <v>9.238085559650813</v>
      </c>
      <c r="AX21" s="22">
        <v>0</v>
      </c>
      <c r="AY21" s="22">
        <v>0</v>
      </c>
      <c r="AZ21" s="23">
        <v>11.744523584733333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0.20325110843333336</v>
      </c>
      <c r="BG21" s="22">
        <v>4.206825</v>
      </c>
      <c r="BH21" s="22">
        <v>0</v>
      </c>
      <c r="BI21" s="22">
        <v>0</v>
      </c>
      <c r="BJ21" s="23">
        <v>0.12700290016666665</v>
      </c>
      <c r="BK21" s="24">
        <f t="shared" si="3"/>
        <v>156.73299435968417</v>
      </c>
    </row>
    <row r="22" spans="1:63" s="25" customFormat="1" ht="14.25">
      <c r="A22" s="20"/>
      <c r="B22" s="7" t="s">
        <v>103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0.1576759566</v>
      </c>
      <c r="I22" s="22">
        <v>133.60232933333333</v>
      </c>
      <c r="J22" s="22">
        <v>0</v>
      </c>
      <c r="K22" s="22">
        <v>0</v>
      </c>
      <c r="L22" s="23">
        <v>4.371717436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0.06421478359999999</v>
      </c>
      <c r="S22" s="22">
        <v>0.8671547413333334</v>
      </c>
      <c r="T22" s="22">
        <v>0</v>
      </c>
      <c r="U22" s="22">
        <v>0</v>
      </c>
      <c r="V22" s="23">
        <v>1.1176062363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0.06807922</v>
      </c>
      <c r="AW22" s="22">
        <v>0.18112819989049114</v>
      </c>
      <c r="AX22" s="22">
        <v>0</v>
      </c>
      <c r="AY22" s="22">
        <v>0</v>
      </c>
      <c r="AZ22" s="23">
        <v>9.0763840684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0.03185358</v>
      </c>
      <c r="BG22" s="22">
        <v>0</v>
      </c>
      <c r="BH22" s="22">
        <v>0</v>
      </c>
      <c r="BI22" s="22">
        <v>0</v>
      </c>
      <c r="BJ22" s="23">
        <v>0.0249832</v>
      </c>
      <c r="BK22" s="24">
        <f t="shared" si="3"/>
        <v>149.56312675545712</v>
      </c>
    </row>
    <row r="23" spans="1:63" s="25" customFormat="1" ht="14.2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0.6859797418000001</v>
      </c>
      <c r="I23" s="22">
        <v>4.095281450133333</v>
      </c>
      <c r="J23" s="22">
        <v>0</v>
      </c>
      <c r="K23" s="22">
        <v>0</v>
      </c>
      <c r="L23" s="23">
        <v>18.374568508333333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0.4582121359666667</v>
      </c>
      <c r="S23" s="22">
        <v>1.8397801375</v>
      </c>
      <c r="T23" s="22">
        <v>0</v>
      </c>
      <c r="U23" s="22">
        <v>0</v>
      </c>
      <c r="V23" s="23">
        <v>9.502518850600001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3.8099164685666658</v>
      </c>
      <c r="AW23" s="22">
        <v>18.35123997089118</v>
      </c>
      <c r="AX23" s="22">
        <v>0.6559186666666666</v>
      </c>
      <c r="AY23" s="22">
        <v>0</v>
      </c>
      <c r="AZ23" s="23">
        <v>42.36034615583333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1.9154366222999997</v>
      </c>
      <c r="BG23" s="22">
        <v>0.3345054016</v>
      </c>
      <c r="BH23" s="22">
        <v>0</v>
      </c>
      <c r="BI23" s="22">
        <v>0</v>
      </c>
      <c r="BJ23" s="23">
        <v>20.68779965333333</v>
      </c>
      <c r="BK23" s="24">
        <f t="shared" si="3"/>
        <v>123.0715037635245</v>
      </c>
    </row>
    <row r="24" spans="1:63" s="25" customFormat="1" ht="14.2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0.18009622720000001</v>
      </c>
      <c r="I24" s="22">
        <v>106.54209362799999</v>
      </c>
      <c r="J24" s="22">
        <v>0</v>
      </c>
      <c r="K24" s="22">
        <v>0</v>
      </c>
      <c r="L24" s="23">
        <v>11.592126936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0.00313538</v>
      </c>
      <c r="S24" s="22">
        <v>0</v>
      </c>
      <c r="T24" s="22">
        <v>0</v>
      </c>
      <c r="U24" s="22">
        <v>0</v>
      </c>
      <c r="V24" s="23">
        <v>0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0.05857096666666667</v>
      </c>
      <c r="AW24" s="22">
        <v>6.72020280002447</v>
      </c>
      <c r="AX24" s="22">
        <v>0</v>
      </c>
      <c r="AY24" s="22">
        <v>0</v>
      </c>
      <c r="AZ24" s="23">
        <v>6.271871706833333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0.07035579426666666</v>
      </c>
      <c r="BG24" s="22">
        <v>0</v>
      </c>
      <c r="BH24" s="22">
        <v>0</v>
      </c>
      <c r="BI24" s="22">
        <v>0</v>
      </c>
      <c r="BJ24" s="23">
        <v>0.04977928</v>
      </c>
      <c r="BK24" s="24">
        <f t="shared" si="3"/>
        <v>131.48823271899113</v>
      </c>
    </row>
    <row r="25" spans="1:63" s="25" customFormat="1" ht="14.2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0.36984155579999994</v>
      </c>
      <c r="I25" s="22">
        <v>1.0743196798666665</v>
      </c>
      <c r="J25" s="22">
        <v>0</v>
      </c>
      <c r="K25" s="22">
        <v>0</v>
      </c>
      <c r="L25" s="23">
        <v>10.138345129600001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0.04678154833333333</v>
      </c>
      <c r="S25" s="22">
        <v>0</v>
      </c>
      <c r="T25" s="22">
        <v>0</v>
      </c>
      <c r="U25" s="22">
        <v>0</v>
      </c>
      <c r="V25" s="23">
        <v>0.46954925296666666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0.5615634530333333</v>
      </c>
      <c r="AW25" s="22">
        <v>2.8689345087823677</v>
      </c>
      <c r="AX25" s="22">
        <v>0</v>
      </c>
      <c r="AY25" s="22">
        <v>0</v>
      </c>
      <c r="AZ25" s="23">
        <v>16.897414717633335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0.12106078796666668</v>
      </c>
      <c r="BG25" s="22">
        <v>0.48755045530000013</v>
      </c>
      <c r="BH25" s="22">
        <v>0</v>
      </c>
      <c r="BI25" s="22">
        <v>0</v>
      </c>
      <c r="BJ25" s="23">
        <v>0.7020711137666666</v>
      </c>
      <c r="BK25" s="24">
        <f t="shared" si="3"/>
        <v>33.73743220304904</v>
      </c>
    </row>
    <row r="26" spans="1:63" s="25" customFormat="1" ht="14.2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0.17431181490000003</v>
      </c>
      <c r="I26" s="22">
        <v>112.11271066666669</v>
      </c>
      <c r="J26" s="22">
        <v>0</v>
      </c>
      <c r="K26" s="22">
        <v>0</v>
      </c>
      <c r="L26" s="23">
        <v>101.12125537489997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0.13753346603333336</v>
      </c>
      <c r="S26" s="22">
        <v>15.095361035733335</v>
      </c>
      <c r="T26" s="22">
        <v>0</v>
      </c>
      <c r="U26" s="22">
        <v>0</v>
      </c>
      <c r="V26" s="23">
        <v>5.240738514466668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0.4465566376666667</v>
      </c>
      <c r="AW26" s="22">
        <v>12.55004747062824</v>
      </c>
      <c r="AX26" s="22">
        <v>0</v>
      </c>
      <c r="AY26" s="22">
        <v>0</v>
      </c>
      <c r="AZ26" s="23">
        <v>24.161766321633337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0.11956494663333334</v>
      </c>
      <c r="BG26" s="22">
        <v>0</v>
      </c>
      <c r="BH26" s="22">
        <v>0</v>
      </c>
      <c r="BI26" s="22">
        <v>0</v>
      </c>
      <c r="BJ26" s="23">
        <v>1.2004565299999999</v>
      </c>
      <c r="BK26" s="24">
        <f t="shared" si="3"/>
        <v>272.3603027792616</v>
      </c>
    </row>
    <row r="27" spans="1:63" s="25" customFormat="1" ht="14.2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0.4319495540333333</v>
      </c>
      <c r="I27" s="22">
        <v>4.428070688766666</v>
      </c>
      <c r="J27" s="22">
        <v>0</v>
      </c>
      <c r="K27" s="22">
        <v>0</v>
      </c>
      <c r="L27" s="23">
        <v>4.238689760233333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0.2608928344</v>
      </c>
      <c r="S27" s="22">
        <v>5.501464413333333</v>
      </c>
      <c r="T27" s="22">
        <v>0</v>
      </c>
      <c r="U27" s="22">
        <v>0</v>
      </c>
      <c r="V27" s="23">
        <v>4.576193609733334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1.3315393290333335</v>
      </c>
      <c r="AW27" s="22">
        <v>3.235903569336803</v>
      </c>
      <c r="AX27" s="22">
        <v>0</v>
      </c>
      <c r="AY27" s="22">
        <v>0</v>
      </c>
      <c r="AZ27" s="23">
        <v>17.734861068633332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2.0433519629666668</v>
      </c>
      <c r="BG27" s="22">
        <v>1.8841199323333333</v>
      </c>
      <c r="BH27" s="22">
        <v>0</v>
      </c>
      <c r="BI27" s="22">
        <v>0</v>
      </c>
      <c r="BJ27" s="23">
        <v>6.967797655866665</v>
      </c>
      <c r="BK27" s="24">
        <f t="shared" si="3"/>
        <v>52.634834378670135</v>
      </c>
    </row>
    <row r="28" spans="1:63" s="25" customFormat="1" ht="14.2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0.11243740243333336</v>
      </c>
      <c r="I28" s="22">
        <v>49.85737508943333</v>
      </c>
      <c r="J28" s="22">
        <v>0</v>
      </c>
      <c r="K28" s="22">
        <v>0</v>
      </c>
      <c r="L28" s="23">
        <v>53.96602534073334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0.06159905313333334</v>
      </c>
      <c r="S28" s="22">
        <v>0.030736516666666668</v>
      </c>
      <c r="T28" s="22">
        <v>0</v>
      </c>
      <c r="U28" s="22">
        <v>0</v>
      </c>
      <c r="V28" s="23">
        <v>0.4604035126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0.3238694417666666</v>
      </c>
      <c r="AW28" s="22">
        <v>2.524551408780053</v>
      </c>
      <c r="AX28" s="22">
        <v>0</v>
      </c>
      <c r="AY28" s="22">
        <v>0</v>
      </c>
      <c r="AZ28" s="23">
        <v>9.722501111166665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0.11988328356666667</v>
      </c>
      <c r="BG28" s="22">
        <v>0</v>
      </c>
      <c r="BH28" s="22">
        <v>0</v>
      </c>
      <c r="BI28" s="22">
        <v>0</v>
      </c>
      <c r="BJ28" s="23">
        <v>1.4175797113666666</v>
      </c>
      <c r="BK28" s="24">
        <f t="shared" si="3"/>
        <v>118.59696187164673</v>
      </c>
    </row>
    <row r="29" spans="1:63" s="25" customFormat="1" ht="14.2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0.25072984509999996</v>
      </c>
      <c r="I29" s="22">
        <v>354.76950007883335</v>
      </c>
      <c r="J29" s="22">
        <v>0</v>
      </c>
      <c r="K29" s="22">
        <v>0</v>
      </c>
      <c r="L29" s="23">
        <v>23.435376522266665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0.06460448749999999</v>
      </c>
      <c r="S29" s="22">
        <v>1.3450039016666668</v>
      </c>
      <c r="T29" s="22">
        <v>0</v>
      </c>
      <c r="U29" s="22">
        <v>0</v>
      </c>
      <c r="V29" s="23">
        <v>2.2361443017666662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0.5099405228666667</v>
      </c>
      <c r="AW29" s="22">
        <v>1.2226477473688107</v>
      </c>
      <c r="AX29" s="22">
        <v>0</v>
      </c>
      <c r="AY29" s="22">
        <v>0</v>
      </c>
      <c r="AZ29" s="23">
        <v>13.801372932433331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0.07686531126666665</v>
      </c>
      <c r="BG29" s="22">
        <v>0</v>
      </c>
      <c r="BH29" s="22">
        <v>0</v>
      </c>
      <c r="BI29" s="22">
        <v>0</v>
      </c>
      <c r="BJ29" s="23">
        <v>25.698199195533334</v>
      </c>
      <c r="BK29" s="24">
        <f t="shared" si="3"/>
        <v>423.4103848466021</v>
      </c>
    </row>
    <row r="30" spans="1:63" s="25" customFormat="1" ht="14.2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0.38416495429999997</v>
      </c>
      <c r="I30" s="22">
        <v>99.953908</v>
      </c>
      <c r="J30" s="22">
        <v>0</v>
      </c>
      <c r="K30" s="22">
        <v>0</v>
      </c>
      <c r="L30" s="23">
        <v>5.854806737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0.005392251966666666</v>
      </c>
      <c r="S30" s="22">
        <v>0</v>
      </c>
      <c r="T30" s="22">
        <v>0</v>
      </c>
      <c r="U30" s="22">
        <v>0</v>
      </c>
      <c r="V30" s="23">
        <v>0.0013217589000000004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0.4604087666333333</v>
      </c>
      <c r="AW30" s="22">
        <v>1.1997644789955433</v>
      </c>
      <c r="AX30" s="22">
        <v>0</v>
      </c>
      <c r="AY30" s="22">
        <v>0</v>
      </c>
      <c r="AZ30" s="23">
        <v>37.406112467166665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0.020213643</v>
      </c>
      <c r="BG30" s="22">
        <v>0</v>
      </c>
      <c r="BH30" s="22">
        <v>0</v>
      </c>
      <c r="BI30" s="22">
        <v>0</v>
      </c>
      <c r="BJ30" s="23">
        <v>0.24778013999999995</v>
      </c>
      <c r="BK30" s="24">
        <f t="shared" si="3"/>
        <v>145.53387319796224</v>
      </c>
    </row>
    <row r="31" spans="1:63" s="25" customFormat="1" ht="14.2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0.08387390136666666</v>
      </c>
      <c r="I31" s="22">
        <v>114.91850202339998</v>
      </c>
      <c r="J31" s="22">
        <v>0</v>
      </c>
      <c r="K31" s="22">
        <v>0</v>
      </c>
      <c r="L31" s="23">
        <v>12.36071790516667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0.04764715926666667</v>
      </c>
      <c r="S31" s="22">
        <v>0</v>
      </c>
      <c r="T31" s="22">
        <v>0</v>
      </c>
      <c r="U31" s="22">
        <v>0</v>
      </c>
      <c r="V31" s="23">
        <v>1.2231537368666667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0.07993300079999999</v>
      </c>
      <c r="AW31" s="22">
        <v>0.3513266861870503</v>
      </c>
      <c r="AX31" s="22">
        <v>0</v>
      </c>
      <c r="AY31" s="22">
        <v>0</v>
      </c>
      <c r="AZ31" s="23">
        <v>3.6582054457999997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0.032710698833333336</v>
      </c>
      <c r="BG31" s="22">
        <v>0</v>
      </c>
      <c r="BH31" s="22">
        <v>0</v>
      </c>
      <c r="BI31" s="22">
        <v>0</v>
      </c>
      <c r="BJ31" s="23">
        <v>2.1806484</v>
      </c>
      <c r="BK31" s="24">
        <f t="shared" si="3"/>
        <v>134.93671895768702</v>
      </c>
    </row>
    <row r="32" spans="1:63" s="25" customFormat="1" ht="14.2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1.0757765305333336</v>
      </c>
      <c r="I32" s="22">
        <v>13.9387386667</v>
      </c>
      <c r="J32" s="22">
        <v>0</v>
      </c>
      <c r="K32" s="22">
        <v>0</v>
      </c>
      <c r="L32" s="23">
        <v>13.142130838866668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0.6650194073333332</v>
      </c>
      <c r="S32" s="22">
        <v>0.032424491666666666</v>
      </c>
      <c r="T32" s="22">
        <v>0</v>
      </c>
      <c r="U32" s="22">
        <v>0</v>
      </c>
      <c r="V32" s="23">
        <v>7.717684105566667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5.0206740277333335</v>
      </c>
      <c r="AW32" s="22">
        <v>21.07052390405292</v>
      </c>
      <c r="AX32" s="22">
        <v>0.1271256</v>
      </c>
      <c r="AY32" s="22">
        <v>0</v>
      </c>
      <c r="AZ32" s="23">
        <v>31.260649470899995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3.533277372366667</v>
      </c>
      <c r="BG32" s="22">
        <v>8.585408327100001</v>
      </c>
      <c r="BH32" s="22">
        <v>0</v>
      </c>
      <c r="BI32" s="22">
        <v>0</v>
      </c>
      <c r="BJ32" s="23">
        <v>33.7784347524</v>
      </c>
      <c r="BK32" s="24">
        <f aca="true" t="shared" si="4" ref="BK32:BK41">SUM(C32:BJ32)</f>
        <v>139.94786749521958</v>
      </c>
    </row>
    <row r="33" spans="1:63" s="25" customFormat="1" ht="14.2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0.08328049256666666</v>
      </c>
      <c r="I33" s="22">
        <v>23.001137743333334</v>
      </c>
      <c r="J33" s="22">
        <v>0</v>
      </c>
      <c r="K33" s="22">
        <v>0</v>
      </c>
      <c r="L33" s="23">
        <v>3.5519176489000004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0.01765571716666667</v>
      </c>
      <c r="S33" s="22">
        <v>0</v>
      </c>
      <c r="T33" s="22">
        <v>0</v>
      </c>
      <c r="U33" s="22">
        <v>0</v>
      </c>
      <c r="V33" s="23">
        <v>10.708720457633332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0.0720881878</v>
      </c>
      <c r="AW33" s="22">
        <v>9.225356026530442</v>
      </c>
      <c r="AX33" s="22">
        <v>0</v>
      </c>
      <c r="AY33" s="22">
        <v>0</v>
      </c>
      <c r="AZ33" s="23">
        <v>5.659012462499999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0.018770758166666665</v>
      </c>
      <c r="BG33" s="22">
        <v>0</v>
      </c>
      <c r="BH33" s="22">
        <v>0</v>
      </c>
      <c r="BI33" s="22">
        <v>0</v>
      </c>
      <c r="BJ33" s="23">
        <v>0.6399788866666667</v>
      </c>
      <c r="BK33" s="24">
        <f t="shared" si="4"/>
        <v>52.97791838126378</v>
      </c>
    </row>
    <row r="34" spans="1:63" s="25" customFormat="1" ht="14.2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0.06179430366666666</v>
      </c>
      <c r="I34" s="22">
        <v>9.756995000000002</v>
      </c>
      <c r="J34" s="22">
        <v>0</v>
      </c>
      <c r="K34" s="22">
        <v>0</v>
      </c>
      <c r="L34" s="23">
        <v>14.841318548299999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0.024728303866666666</v>
      </c>
      <c r="S34" s="22">
        <v>0</v>
      </c>
      <c r="T34" s="22">
        <v>0</v>
      </c>
      <c r="U34" s="22">
        <v>0</v>
      </c>
      <c r="V34" s="23">
        <v>0.006504663333333333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13.506982948333333</v>
      </c>
      <c r="AW34" s="22">
        <v>3.3434890542541384</v>
      </c>
      <c r="AX34" s="22">
        <v>0</v>
      </c>
      <c r="AY34" s="22">
        <v>0</v>
      </c>
      <c r="AZ34" s="23">
        <v>9.207720281400002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0.010959778166666668</v>
      </c>
      <c r="BG34" s="22">
        <v>0</v>
      </c>
      <c r="BH34" s="22">
        <v>0</v>
      </c>
      <c r="BI34" s="22">
        <v>0</v>
      </c>
      <c r="BJ34" s="23">
        <v>0.9283447861000003</v>
      </c>
      <c r="BK34" s="24">
        <f t="shared" si="4"/>
        <v>51.6888376674208</v>
      </c>
    </row>
    <row r="35" spans="1:63" s="25" customFormat="1" ht="14.2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1.1446399356333332</v>
      </c>
      <c r="I35" s="22">
        <v>1.2982005236666665</v>
      </c>
      <c r="J35" s="22">
        <v>4.947851883333334</v>
      </c>
      <c r="K35" s="22">
        <v>0</v>
      </c>
      <c r="L35" s="23">
        <v>3.2399760235333335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0.5540255935333335</v>
      </c>
      <c r="S35" s="22">
        <v>1.0142409072</v>
      </c>
      <c r="T35" s="22">
        <v>2.5703126666666667</v>
      </c>
      <c r="U35" s="22">
        <v>0</v>
      </c>
      <c r="V35" s="23">
        <v>10.867399867366668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2.302181296966667</v>
      </c>
      <c r="AW35" s="22">
        <v>4.059758619016735</v>
      </c>
      <c r="AX35" s="22">
        <v>0</v>
      </c>
      <c r="AY35" s="22">
        <v>0</v>
      </c>
      <c r="AZ35" s="23">
        <v>14.124544355133331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3.203485530633333</v>
      </c>
      <c r="BG35" s="22">
        <v>10.034869669099999</v>
      </c>
      <c r="BH35" s="22">
        <v>0.06326341666666667</v>
      </c>
      <c r="BI35" s="22">
        <v>0</v>
      </c>
      <c r="BJ35" s="23">
        <v>11.522284406266671</v>
      </c>
      <c r="BK35" s="24">
        <f t="shared" si="4"/>
        <v>70.94703469471673</v>
      </c>
    </row>
    <row r="36" spans="1:63" s="25" customFormat="1" ht="14.2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0.06375407593333333</v>
      </c>
      <c r="I36" s="22">
        <v>7.3846419999999995</v>
      </c>
      <c r="J36" s="22">
        <v>0</v>
      </c>
      <c r="K36" s="22">
        <v>0</v>
      </c>
      <c r="L36" s="23">
        <v>1.5175439309999998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0.017230831333333335</v>
      </c>
      <c r="S36" s="22">
        <v>3.2000115333333334</v>
      </c>
      <c r="T36" s="22">
        <v>0</v>
      </c>
      <c r="U36" s="22">
        <v>0</v>
      </c>
      <c r="V36" s="23">
        <v>0.012923123500000005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0.13908083319999998</v>
      </c>
      <c r="AW36" s="22">
        <v>8.665732275221163</v>
      </c>
      <c r="AX36" s="22">
        <v>0</v>
      </c>
      <c r="AY36" s="22">
        <v>0</v>
      </c>
      <c r="AZ36" s="23">
        <v>2.7181414891666664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0.026878191999999988</v>
      </c>
      <c r="BG36" s="22">
        <v>0</v>
      </c>
      <c r="BH36" s="22">
        <v>0</v>
      </c>
      <c r="BI36" s="22">
        <v>0</v>
      </c>
      <c r="BJ36" s="23">
        <v>1.485498807433333</v>
      </c>
      <c r="BK36" s="24">
        <f>SUM(C36:BJ36)</f>
        <v>25.231437092121165</v>
      </c>
    </row>
    <row r="37" spans="1:63" s="25" customFormat="1" ht="14.2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0.039461591466666675</v>
      </c>
      <c r="I37" s="22">
        <v>123.32562328666666</v>
      </c>
      <c r="J37" s="22">
        <v>0</v>
      </c>
      <c r="K37" s="22">
        <v>0</v>
      </c>
      <c r="L37" s="23">
        <v>6.631674474666665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0.014316602666666666</v>
      </c>
      <c r="S37" s="22">
        <v>0</v>
      </c>
      <c r="T37" s="22">
        <v>0</v>
      </c>
      <c r="U37" s="22">
        <v>0</v>
      </c>
      <c r="V37" s="23">
        <v>0.6533576853333334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0.11741907573333332</v>
      </c>
      <c r="AW37" s="22">
        <v>0.032268625606746655</v>
      </c>
      <c r="AX37" s="22">
        <v>0</v>
      </c>
      <c r="AY37" s="22">
        <v>0</v>
      </c>
      <c r="AZ37" s="23">
        <v>11.769056246633335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0.04416880473333333</v>
      </c>
      <c r="BG37" s="22">
        <v>0</v>
      </c>
      <c r="BH37" s="22">
        <v>0</v>
      </c>
      <c r="BI37" s="22">
        <v>0</v>
      </c>
      <c r="BJ37" s="23">
        <v>1.3552955394000001</v>
      </c>
      <c r="BK37" s="24">
        <f t="shared" si="4"/>
        <v>143.98264193290674</v>
      </c>
    </row>
    <row r="38" spans="1:63" s="25" customFormat="1" ht="14.25">
      <c r="A38" s="20"/>
      <c r="B38" s="7" t="s">
        <v>119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0.1087825556</v>
      </c>
      <c r="I38" s="22">
        <v>28.127011599033334</v>
      </c>
      <c r="J38" s="22">
        <v>0</v>
      </c>
      <c r="K38" s="22">
        <v>0</v>
      </c>
      <c r="L38" s="23">
        <v>6.3218678264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0.06632510300000001</v>
      </c>
      <c r="S38" s="22">
        <v>0</v>
      </c>
      <c r="T38" s="22">
        <v>0</v>
      </c>
      <c r="U38" s="22">
        <v>0</v>
      </c>
      <c r="V38" s="23">
        <v>0.0024118219999999997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0.6990487794333333</v>
      </c>
      <c r="AW38" s="22">
        <v>0.58662478236537</v>
      </c>
      <c r="AX38" s="22">
        <v>0</v>
      </c>
      <c r="AY38" s="22">
        <v>0</v>
      </c>
      <c r="AZ38" s="23">
        <v>8.725349424233332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0.02027935753333333</v>
      </c>
      <c r="BG38" s="22">
        <v>0</v>
      </c>
      <c r="BH38" s="22">
        <v>0</v>
      </c>
      <c r="BI38" s="22">
        <v>0</v>
      </c>
      <c r="BJ38" s="23">
        <v>1.1876795577666668</v>
      </c>
      <c r="BK38" s="24">
        <f t="shared" si="4"/>
        <v>45.84538080736536</v>
      </c>
    </row>
    <row r="39" spans="1:63" s="25" customFormat="1" ht="14.2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75.45440175773332</v>
      </c>
      <c r="I39" s="22">
        <v>48.2663675</v>
      </c>
      <c r="J39" s="22">
        <v>0</v>
      </c>
      <c r="K39" s="22">
        <v>0</v>
      </c>
      <c r="L39" s="23">
        <v>2.7010591972666673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0.0145380625</v>
      </c>
      <c r="S39" s="22">
        <v>0</v>
      </c>
      <c r="T39" s="22">
        <v>0</v>
      </c>
      <c r="U39" s="22">
        <v>0</v>
      </c>
      <c r="V39" s="23">
        <v>0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0.06551917866666666</v>
      </c>
      <c r="AW39" s="22">
        <v>0</v>
      </c>
      <c r="AX39" s="22">
        <v>0</v>
      </c>
      <c r="AY39" s="22">
        <v>0</v>
      </c>
      <c r="AZ39" s="23">
        <v>1.3934360533333334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0.0005767533333333334</v>
      </c>
      <c r="BG39" s="22">
        <v>0</v>
      </c>
      <c r="BH39" s="22">
        <v>0</v>
      </c>
      <c r="BI39" s="22">
        <v>0</v>
      </c>
      <c r="BJ39" s="23">
        <v>1.1535066666666667</v>
      </c>
      <c r="BK39" s="24">
        <f t="shared" si="4"/>
        <v>129.04940516949998</v>
      </c>
    </row>
    <row r="40" spans="1:63" s="25" customFormat="1" ht="14.2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0.47642153326666675</v>
      </c>
      <c r="I40" s="22">
        <v>7.472987265433333</v>
      </c>
      <c r="J40" s="22">
        <v>1.6389345833333333</v>
      </c>
      <c r="K40" s="22">
        <v>0</v>
      </c>
      <c r="L40" s="23">
        <v>11.374018313399999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0.4870392354666667</v>
      </c>
      <c r="S40" s="22">
        <v>0.026222953333333333</v>
      </c>
      <c r="T40" s="22">
        <v>0.1311147666666667</v>
      </c>
      <c r="U40" s="22">
        <v>0</v>
      </c>
      <c r="V40" s="23">
        <v>2.3387322701999995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2.0125963763666666</v>
      </c>
      <c r="AW40" s="22">
        <v>7.120524754626401</v>
      </c>
      <c r="AX40" s="22">
        <v>0</v>
      </c>
      <c r="AY40" s="22">
        <v>0</v>
      </c>
      <c r="AZ40" s="23">
        <v>32.37306402736667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2.8350492485666674</v>
      </c>
      <c r="BG40" s="22">
        <v>1.4051088891</v>
      </c>
      <c r="BH40" s="22">
        <v>0</v>
      </c>
      <c r="BI40" s="22">
        <v>0</v>
      </c>
      <c r="BJ40" s="23">
        <v>12.141568230199997</v>
      </c>
      <c r="BK40" s="24">
        <f t="shared" si="4"/>
        <v>81.83338244732639</v>
      </c>
    </row>
    <row r="41" spans="1:63" s="25" customFormat="1" ht="14.25">
      <c r="A41" s="20"/>
      <c r="B41" s="7" t="s">
        <v>122</v>
      </c>
      <c r="C41" s="21">
        <v>0</v>
      </c>
      <c r="D41" s="22">
        <v>2.392179333333333</v>
      </c>
      <c r="E41" s="22">
        <v>0</v>
      </c>
      <c r="F41" s="22">
        <v>0</v>
      </c>
      <c r="G41" s="23">
        <v>0</v>
      </c>
      <c r="H41" s="21">
        <v>0.047792233633333334</v>
      </c>
      <c r="I41" s="22">
        <v>3.8274869333333332</v>
      </c>
      <c r="J41" s="22">
        <v>0</v>
      </c>
      <c r="K41" s="22">
        <v>0</v>
      </c>
      <c r="L41" s="23">
        <v>5.539984974666668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0.007176538000000001</v>
      </c>
      <c r="S41" s="22">
        <v>0</v>
      </c>
      <c r="T41" s="22">
        <v>0</v>
      </c>
      <c r="U41" s="22">
        <v>0</v>
      </c>
      <c r="V41" s="23">
        <v>5.412305741666667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0.09195036583333334</v>
      </c>
      <c r="AW41" s="22">
        <v>5.139029885642793</v>
      </c>
      <c r="AX41" s="22">
        <v>0</v>
      </c>
      <c r="AY41" s="22">
        <v>0</v>
      </c>
      <c r="AZ41" s="23">
        <v>2.4957603668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0.04643103826666666</v>
      </c>
      <c r="BG41" s="22">
        <v>0</v>
      </c>
      <c r="BH41" s="22">
        <v>0</v>
      </c>
      <c r="BI41" s="22">
        <v>0</v>
      </c>
      <c r="BJ41" s="23">
        <v>1.1864563333333333</v>
      </c>
      <c r="BK41" s="24">
        <f t="shared" si="4"/>
        <v>26.18655374450946</v>
      </c>
    </row>
    <row r="42" spans="1:63" s="25" customFormat="1" ht="14.2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1.3921656986666664</v>
      </c>
      <c r="I42" s="22">
        <v>1.0568116639333334</v>
      </c>
      <c r="J42" s="22">
        <v>0.32948575</v>
      </c>
      <c r="K42" s="22">
        <v>0</v>
      </c>
      <c r="L42" s="23">
        <v>6.7011156965000005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0.5792630703</v>
      </c>
      <c r="S42" s="22">
        <v>6.6434324946</v>
      </c>
      <c r="T42" s="22">
        <v>0</v>
      </c>
      <c r="U42" s="22">
        <v>0</v>
      </c>
      <c r="V42" s="23">
        <v>1.9535869089000002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1.6987148335</v>
      </c>
      <c r="AW42" s="22">
        <v>2.5597805114938863</v>
      </c>
      <c r="AX42" s="22">
        <v>0.1939265</v>
      </c>
      <c r="AY42" s="22">
        <v>0</v>
      </c>
      <c r="AZ42" s="23">
        <v>30.402263921100005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1.5717121522999997</v>
      </c>
      <c r="BG42" s="22">
        <v>4.404704308233333</v>
      </c>
      <c r="BH42" s="22">
        <v>0</v>
      </c>
      <c r="BI42" s="22">
        <v>0</v>
      </c>
      <c r="BJ42" s="23">
        <v>8.304958994300002</v>
      </c>
      <c r="BK42" s="24">
        <f>SUM(C42:BJ42)</f>
        <v>67.79192250382724</v>
      </c>
    </row>
    <row r="43" spans="1:63" s="25" customFormat="1" ht="14.2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0.14811659283333334</v>
      </c>
      <c r="I43" s="22">
        <v>6.418683333333334</v>
      </c>
      <c r="J43" s="22">
        <v>0</v>
      </c>
      <c r="K43" s="22">
        <v>0</v>
      </c>
      <c r="L43" s="23">
        <v>6.585569100000001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0.02175746623333333</v>
      </c>
      <c r="S43" s="22">
        <v>0</v>
      </c>
      <c r="T43" s="22">
        <v>0</v>
      </c>
      <c r="U43" s="22">
        <v>0</v>
      </c>
      <c r="V43" s="23">
        <v>1.6749973042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0.08141045513333332</v>
      </c>
      <c r="AW43" s="22">
        <v>1.8256450116573055</v>
      </c>
      <c r="AX43" s="22">
        <v>0</v>
      </c>
      <c r="AY43" s="22">
        <v>0</v>
      </c>
      <c r="AZ43" s="23">
        <v>10.153123087866666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0.09734135399999999</v>
      </c>
      <c r="BG43" s="22">
        <v>0</v>
      </c>
      <c r="BH43" s="22">
        <v>0</v>
      </c>
      <c r="BI43" s="22">
        <v>0</v>
      </c>
      <c r="BJ43" s="23">
        <v>0.33278195443333336</v>
      </c>
      <c r="BK43" s="24">
        <f>SUM(C43:BJ43)</f>
        <v>27.339425659690637</v>
      </c>
    </row>
    <row r="44" spans="1:63" s="25" customFormat="1" ht="14.2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0.10651122656666667</v>
      </c>
      <c r="I44" s="22">
        <v>32.49689089866666</v>
      </c>
      <c r="J44" s="22">
        <v>0</v>
      </c>
      <c r="K44" s="22">
        <v>0</v>
      </c>
      <c r="L44" s="23">
        <v>7.845778450000002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0.019773913166666667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0.19689819439999998</v>
      </c>
      <c r="AW44" s="22">
        <v>3.163124999427203</v>
      </c>
      <c r="AX44" s="22">
        <v>0</v>
      </c>
      <c r="AY44" s="22">
        <v>0</v>
      </c>
      <c r="AZ44" s="23">
        <v>7.422987410699999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0.06642562466666667</v>
      </c>
      <c r="BG44" s="22">
        <v>0</v>
      </c>
      <c r="BH44" s="22">
        <v>0</v>
      </c>
      <c r="BI44" s="22">
        <v>0</v>
      </c>
      <c r="BJ44" s="23">
        <v>1.3190231250000002</v>
      </c>
      <c r="BK44" s="24">
        <f>SUM(C44:BJ44)</f>
        <v>52.63741384259387</v>
      </c>
    </row>
    <row r="45" spans="1:63" s="25" customFormat="1" ht="14.2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0.2426011477666667</v>
      </c>
      <c r="I45" s="22">
        <v>0.8126788349999999</v>
      </c>
      <c r="J45" s="22">
        <v>0</v>
      </c>
      <c r="K45" s="22">
        <v>0</v>
      </c>
      <c r="L45" s="23">
        <v>2.2937385289333334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0.40809350900000013</v>
      </c>
      <c r="S45" s="22">
        <v>0.006607145</v>
      </c>
      <c r="T45" s="22">
        <v>0</v>
      </c>
      <c r="U45" s="22">
        <v>0</v>
      </c>
      <c r="V45" s="23">
        <v>1.2707089329666665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1.070072573533333</v>
      </c>
      <c r="AW45" s="22">
        <v>1.8704395587925533</v>
      </c>
      <c r="AX45" s="22">
        <v>0.08921310846666664</v>
      </c>
      <c r="AY45" s="22">
        <v>0</v>
      </c>
      <c r="AZ45" s="23">
        <v>11.8408419558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1.5707704343666669</v>
      </c>
      <c r="BG45" s="22">
        <v>9.955550894133331</v>
      </c>
      <c r="BH45" s="22">
        <v>0</v>
      </c>
      <c r="BI45" s="22">
        <v>0</v>
      </c>
      <c r="BJ45" s="23">
        <v>4.4248613050333345</v>
      </c>
      <c r="BK45" s="24">
        <f>SUM(C45:BJ45)</f>
        <v>35.856177928792555</v>
      </c>
    </row>
    <row r="46" spans="1:63" s="25" customFormat="1" ht="14.25">
      <c r="A46" s="20"/>
      <c r="B46" s="7" t="s">
        <v>127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0.04375631323333334</v>
      </c>
      <c r="I46" s="22">
        <v>6.343333333333334</v>
      </c>
      <c r="J46" s="22">
        <v>0</v>
      </c>
      <c r="K46" s="22">
        <v>0</v>
      </c>
      <c r="L46" s="23">
        <v>6.019188999999999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0.0031716666666666664</v>
      </c>
      <c r="S46" s="22">
        <v>1.6124753333333333</v>
      </c>
      <c r="T46" s="22">
        <v>0</v>
      </c>
      <c r="U46" s="22">
        <v>0</v>
      </c>
      <c r="V46" s="23">
        <v>1.3674958000000004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0.015104584</v>
      </c>
      <c r="AW46" s="22">
        <v>2.5174306667694184</v>
      </c>
      <c r="AX46" s="22">
        <v>0</v>
      </c>
      <c r="AY46" s="22">
        <v>0</v>
      </c>
      <c r="AZ46" s="23">
        <v>5.988011831066666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0.024544949000000003</v>
      </c>
      <c r="BG46" s="22">
        <v>0</v>
      </c>
      <c r="BH46" s="22">
        <v>0</v>
      </c>
      <c r="BI46" s="22">
        <v>0</v>
      </c>
      <c r="BJ46" s="23">
        <v>4.468439433333333</v>
      </c>
      <c r="BK46" s="24">
        <f>SUM(C46:BJ46)</f>
        <v>28.402952910736083</v>
      </c>
    </row>
    <row r="47" spans="1:63" s="25" customFormat="1" ht="14.2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0.38747176279999995</v>
      </c>
      <c r="I47" s="22">
        <v>0.9687354876999998</v>
      </c>
      <c r="J47" s="22">
        <v>1.3060986666666665</v>
      </c>
      <c r="K47" s="22">
        <v>0</v>
      </c>
      <c r="L47" s="23">
        <v>7.421156224800001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0.37745985693333317</v>
      </c>
      <c r="S47" s="22">
        <v>0</v>
      </c>
      <c r="T47" s="22">
        <v>6.543763462999999</v>
      </c>
      <c r="U47" s="22">
        <v>0</v>
      </c>
      <c r="V47" s="23">
        <v>1.1931538732000002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0.9408622991</v>
      </c>
      <c r="AW47" s="22">
        <v>0.8744574448719994</v>
      </c>
      <c r="AX47" s="22">
        <v>0</v>
      </c>
      <c r="AY47" s="22">
        <v>0</v>
      </c>
      <c r="AZ47" s="23">
        <v>14.844773948033334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1.1679586897666667</v>
      </c>
      <c r="BG47" s="22">
        <v>0.057698805000000006</v>
      </c>
      <c r="BH47" s="22">
        <v>0</v>
      </c>
      <c r="BI47" s="22">
        <v>0</v>
      </c>
      <c r="BJ47" s="23">
        <v>4.644714967533334</v>
      </c>
      <c r="BK47" s="24">
        <f aca="true" t="shared" si="5" ref="BK47:BK62">SUM(C47:BJ47)</f>
        <v>40.72830548940533</v>
      </c>
    </row>
    <row r="48" spans="1:63" s="25" customFormat="1" ht="14.2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0.10787415850000001</v>
      </c>
      <c r="I48" s="22">
        <v>17.590090000000004</v>
      </c>
      <c r="J48" s="22">
        <v>0</v>
      </c>
      <c r="K48" s="22">
        <v>0</v>
      </c>
      <c r="L48" s="23">
        <v>0.5054219193333334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0.036939189</v>
      </c>
      <c r="S48" s="22">
        <v>0</v>
      </c>
      <c r="T48" s="22">
        <v>0</v>
      </c>
      <c r="U48" s="22">
        <v>0</v>
      </c>
      <c r="V48" s="23">
        <v>0.02931681666666667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0.001169065</v>
      </c>
      <c r="AW48" s="22">
        <v>7.014389999806661</v>
      </c>
      <c r="AX48" s="22">
        <v>0</v>
      </c>
      <c r="AY48" s="22">
        <v>0</v>
      </c>
      <c r="AZ48" s="23">
        <v>1.8821946500000002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0.009913671499999995</v>
      </c>
      <c r="BG48" s="22">
        <v>0</v>
      </c>
      <c r="BH48" s="22">
        <v>0</v>
      </c>
      <c r="BI48" s="22">
        <v>0</v>
      </c>
      <c r="BJ48" s="23">
        <v>2.33813</v>
      </c>
      <c r="BK48" s="24">
        <f t="shared" si="5"/>
        <v>29.515439469806665</v>
      </c>
    </row>
    <row r="49" spans="1:63" s="25" customFormat="1" ht="14.2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4.343319115033335</v>
      </c>
      <c r="I49" s="22">
        <v>10.81687216</v>
      </c>
      <c r="J49" s="22">
        <v>0</v>
      </c>
      <c r="K49" s="22">
        <v>0</v>
      </c>
      <c r="L49" s="23">
        <v>5.220995696000001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0.08846655680000001</v>
      </c>
      <c r="S49" s="22">
        <v>0.013016693333333334</v>
      </c>
      <c r="T49" s="22">
        <v>2.6714087642000006</v>
      </c>
      <c r="U49" s="22">
        <v>0</v>
      </c>
      <c r="V49" s="23">
        <v>0.509603544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0.4288086344</v>
      </c>
      <c r="AW49" s="22">
        <v>1.6870321606334557</v>
      </c>
      <c r="AX49" s="22">
        <v>0</v>
      </c>
      <c r="AY49" s="22">
        <v>0</v>
      </c>
      <c r="AZ49" s="23">
        <v>17.616876325633335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0.5019708824333333</v>
      </c>
      <c r="BG49" s="22">
        <v>0.31948810553333334</v>
      </c>
      <c r="BH49" s="22">
        <v>0</v>
      </c>
      <c r="BI49" s="22">
        <v>0</v>
      </c>
      <c r="BJ49" s="23">
        <v>1.4162937600666663</v>
      </c>
      <c r="BK49" s="24">
        <f t="shared" si="5"/>
        <v>45.634152398066796</v>
      </c>
    </row>
    <row r="50" spans="1:63" s="25" customFormat="1" ht="14.2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0.2741003661666666</v>
      </c>
      <c r="I50" s="22">
        <v>4.6383974521999995</v>
      </c>
      <c r="J50" s="22">
        <v>0</v>
      </c>
      <c r="K50" s="22">
        <v>0</v>
      </c>
      <c r="L50" s="23">
        <v>0.7524441538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0.5200255865000001</v>
      </c>
      <c r="S50" s="22">
        <v>0</v>
      </c>
      <c r="T50" s="22">
        <v>0.6382815</v>
      </c>
      <c r="U50" s="22">
        <v>0</v>
      </c>
      <c r="V50" s="23">
        <v>1.7471351522333334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0.7835632308999998</v>
      </c>
      <c r="AW50" s="22">
        <v>6.175949814593828</v>
      </c>
      <c r="AX50" s="22">
        <v>0</v>
      </c>
      <c r="AY50" s="22">
        <v>0</v>
      </c>
      <c r="AZ50" s="23">
        <v>23.7958933699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1.0686814299333334</v>
      </c>
      <c r="BG50" s="22">
        <v>0.8930753430666666</v>
      </c>
      <c r="BH50" s="22">
        <v>0</v>
      </c>
      <c r="BI50" s="22">
        <v>0</v>
      </c>
      <c r="BJ50" s="23">
        <v>6.435175681066668</v>
      </c>
      <c r="BK50" s="24">
        <f t="shared" si="5"/>
        <v>47.722723080360495</v>
      </c>
    </row>
    <row r="51" spans="1:63" s="25" customFormat="1" ht="14.25">
      <c r="A51" s="20"/>
      <c r="B51" s="7" t="s">
        <v>212</v>
      </c>
      <c r="C51" s="21">
        <v>0</v>
      </c>
      <c r="D51" s="22">
        <v>4.078081429466666</v>
      </c>
      <c r="E51" s="22">
        <v>0</v>
      </c>
      <c r="F51" s="22">
        <v>0</v>
      </c>
      <c r="G51" s="23">
        <v>0</v>
      </c>
      <c r="H51" s="21">
        <v>0.09991299803333333</v>
      </c>
      <c r="I51" s="22">
        <v>165.03256391629998</v>
      </c>
      <c r="J51" s="22">
        <v>0</v>
      </c>
      <c r="K51" s="22">
        <v>0</v>
      </c>
      <c r="L51" s="23">
        <v>5.552307863066665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0.04292181346666667</v>
      </c>
      <c r="S51" s="22">
        <v>0</v>
      </c>
      <c r="T51" s="22">
        <v>0</v>
      </c>
      <c r="U51" s="22">
        <v>0</v>
      </c>
      <c r="V51" s="23">
        <v>2.0457695488999996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0.17720762076666663</v>
      </c>
      <c r="AW51" s="22">
        <v>5.801743698054948</v>
      </c>
      <c r="AX51" s="22">
        <v>0</v>
      </c>
      <c r="AY51" s="22">
        <v>0</v>
      </c>
      <c r="AZ51" s="23">
        <v>1.7456021824666665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0.08408465833333337</v>
      </c>
      <c r="BG51" s="22">
        <v>0.2035699544666667</v>
      </c>
      <c r="BH51" s="22">
        <v>0</v>
      </c>
      <c r="BI51" s="22">
        <v>0</v>
      </c>
      <c r="BJ51" s="23">
        <v>0.001526774766666667</v>
      </c>
      <c r="BK51" s="24">
        <f t="shared" si="5"/>
        <v>184.86529245808825</v>
      </c>
    </row>
    <row r="52" spans="1:63" s="25" customFormat="1" ht="14.25">
      <c r="A52" s="20"/>
      <c r="B52" s="7" t="s">
        <v>219</v>
      </c>
      <c r="C52" s="21">
        <v>0</v>
      </c>
      <c r="D52" s="22">
        <v>0.4974863333333333</v>
      </c>
      <c r="E52" s="22">
        <v>0</v>
      </c>
      <c r="F52" s="22">
        <v>0</v>
      </c>
      <c r="G52" s="23">
        <v>0</v>
      </c>
      <c r="H52" s="21">
        <v>0.06566491320000001</v>
      </c>
      <c r="I52" s="22">
        <v>45.997873413566666</v>
      </c>
      <c r="J52" s="22">
        <v>0</v>
      </c>
      <c r="K52" s="22">
        <v>0</v>
      </c>
      <c r="L52" s="23">
        <v>2.1043614686999996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0.026365457466666666</v>
      </c>
      <c r="S52" s="22">
        <v>0</v>
      </c>
      <c r="T52" s="22">
        <v>0</v>
      </c>
      <c r="U52" s="22">
        <v>0</v>
      </c>
      <c r="V52" s="23">
        <v>1.9898458410666664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0.06204283810000001</v>
      </c>
      <c r="AW52" s="22">
        <v>41.47833388648546</v>
      </c>
      <c r="AX52" s="22">
        <v>0</v>
      </c>
      <c r="AY52" s="22">
        <v>0</v>
      </c>
      <c r="AZ52" s="23">
        <v>48.1825058294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0.007460133866666668</v>
      </c>
      <c r="BG52" s="22">
        <v>0</v>
      </c>
      <c r="BH52" s="22">
        <v>0</v>
      </c>
      <c r="BI52" s="22">
        <v>0</v>
      </c>
      <c r="BJ52" s="23">
        <v>0</v>
      </c>
      <c r="BK52" s="24">
        <f t="shared" si="5"/>
        <v>140.41194011518544</v>
      </c>
    </row>
    <row r="53" spans="1:63" s="25" customFormat="1" ht="14.25">
      <c r="A53" s="20"/>
      <c r="B53" s="7" t="s">
        <v>132</v>
      </c>
      <c r="C53" s="21">
        <v>0</v>
      </c>
      <c r="D53" s="22">
        <v>0.5293833260666667</v>
      </c>
      <c r="E53" s="22">
        <v>0</v>
      </c>
      <c r="F53" s="22">
        <v>0</v>
      </c>
      <c r="G53" s="23">
        <v>0</v>
      </c>
      <c r="H53" s="21">
        <v>0.04109750450000001</v>
      </c>
      <c r="I53" s="22">
        <v>1.0000000000000003E-09</v>
      </c>
      <c r="J53" s="22">
        <v>0</v>
      </c>
      <c r="K53" s="22">
        <v>0</v>
      </c>
      <c r="L53" s="23">
        <v>0.043157420833333335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0.08468494283333333</v>
      </c>
      <c r="S53" s="22">
        <v>0</v>
      </c>
      <c r="T53" s="22">
        <v>0</v>
      </c>
      <c r="U53" s="22">
        <v>0</v>
      </c>
      <c r="V53" s="23">
        <v>0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1.2664077993333336</v>
      </c>
      <c r="AW53" s="22">
        <v>0.08243812864009244</v>
      </c>
      <c r="AX53" s="22">
        <v>0</v>
      </c>
      <c r="AY53" s="22">
        <v>0</v>
      </c>
      <c r="AZ53" s="23">
        <v>1.0951451627333335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0.22210661840000004</v>
      </c>
      <c r="BG53" s="22">
        <v>0.25396974536666667</v>
      </c>
      <c r="BH53" s="22">
        <v>0</v>
      </c>
      <c r="BI53" s="22">
        <v>0</v>
      </c>
      <c r="BJ53" s="23">
        <v>0.42797929766666665</v>
      </c>
      <c r="BK53" s="24">
        <f t="shared" si="5"/>
        <v>4.046369947373426</v>
      </c>
    </row>
    <row r="54" spans="1:63" s="25" customFormat="1" ht="14.25">
      <c r="A54" s="20"/>
      <c r="B54" s="7" t="s">
        <v>133</v>
      </c>
      <c r="C54" s="21">
        <v>0</v>
      </c>
      <c r="D54" s="22">
        <v>0.5297520583</v>
      </c>
      <c r="E54" s="22">
        <v>0</v>
      </c>
      <c r="F54" s="22">
        <v>0</v>
      </c>
      <c r="G54" s="23">
        <v>0</v>
      </c>
      <c r="H54" s="21">
        <v>0.033860964699999996</v>
      </c>
      <c r="I54" s="22">
        <v>0.09765651236666667</v>
      </c>
      <c r="J54" s="22">
        <v>0</v>
      </c>
      <c r="K54" s="22">
        <v>0</v>
      </c>
      <c r="L54" s="23">
        <v>0.10955395363333335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0.0015568570666666666</v>
      </c>
      <c r="S54" s="22">
        <v>0</v>
      </c>
      <c r="T54" s="22">
        <v>0</v>
      </c>
      <c r="U54" s="22">
        <v>0</v>
      </c>
      <c r="V54" s="23">
        <v>0.005386714833333335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0.48296395383333335</v>
      </c>
      <c r="AW54" s="22">
        <v>0.16558954172002668</v>
      </c>
      <c r="AX54" s="22">
        <v>0</v>
      </c>
      <c r="AY54" s="22">
        <v>0</v>
      </c>
      <c r="AZ54" s="23">
        <v>2.036581526966667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0.33063465086666666</v>
      </c>
      <c r="BG54" s="22">
        <v>0.7771595291999998</v>
      </c>
      <c r="BH54" s="22">
        <v>0</v>
      </c>
      <c r="BI54" s="22">
        <v>0</v>
      </c>
      <c r="BJ54" s="23">
        <v>0.16853912840000002</v>
      </c>
      <c r="BK54" s="24">
        <f t="shared" si="5"/>
        <v>4.739235391886694</v>
      </c>
    </row>
    <row r="55" spans="1:63" s="25" customFormat="1" ht="14.25">
      <c r="A55" s="20"/>
      <c r="B55" s="7" t="s">
        <v>134</v>
      </c>
      <c r="C55" s="21">
        <v>0</v>
      </c>
      <c r="D55" s="22">
        <v>0.5288555535333332</v>
      </c>
      <c r="E55" s="22">
        <v>0</v>
      </c>
      <c r="F55" s="22">
        <v>0</v>
      </c>
      <c r="G55" s="23">
        <v>0</v>
      </c>
      <c r="H55" s="21">
        <v>0.1614233863</v>
      </c>
      <c r="I55" s="22">
        <v>48.86778450253333</v>
      </c>
      <c r="J55" s="22">
        <v>0</v>
      </c>
      <c r="K55" s="22">
        <v>0</v>
      </c>
      <c r="L55" s="23">
        <v>0.6229744349999999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0.03633154496666667</v>
      </c>
      <c r="S55" s="22">
        <v>12.527037601366665</v>
      </c>
      <c r="T55" s="22">
        <v>0</v>
      </c>
      <c r="U55" s="22">
        <v>0</v>
      </c>
      <c r="V55" s="23">
        <v>0.06834041473333333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0.5609323256666666</v>
      </c>
      <c r="AW55" s="22">
        <v>56.93680130382414</v>
      </c>
      <c r="AX55" s="22">
        <v>0</v>
      </c>
      <c r="AY55" s="22">
        <v>0</v>
      </c>
      <c r="AZ55" s="23">
        <v>3.7685094566000004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0.5989923491000001</v>
      </c>
      <c r="BG55" s="22">
        <v>0.49880346886666643</v>
      </c>
      <c r="BH55" s="22">
        <v>0.12353472006666665</v>
      </c>
      <c r="BI55" s="22">
        <v>0</v>
      </c>
      <c r="BJ55" s="23">
        <v>0.38503718310000007</v>
      </c>
      <c r="BK55" s="24">
        <f t="shared" si="5"/>
        <v>125.68535824565748</v>
      </c>
    </row>
    <row r="56" spans="1:63" s="25" customFormat="1" ht="14.25">
      <c r="A56" s="20"/>
      <c r="B56" s="7" t="s">
        <v>183</v>
      </c>
      <c r="C56" s="21">
        <v>0</v>
      </c>
      <c r="D56" s="22">
        <v>2.650616</v>
      </c>
      <c r="E56" s="22">
        <v>0</v>
      </c>
      <c r="F56" s="22">
        <v>0</v>
      </c>
      <c r="G56" s="23">
        <v>0</v>
      </c>
      <c r="H56" s="21">
        <v>0.08512586173333332</v>
      </c>
      <c r="I56" s="22">
        <v>0</v>
      </c>
      <c r="J56" s="22">
        <v>0</v>
      </c>
      <c r="K56" s="22">
        <v>0</v>
      </c>
      <c r="L56" s="23">
        <v>2.0329852909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0.020321389333333335</v>
      </c>
      <c r="S56" s="22">
        <v>0</v>
      </c>
      <c r="T56" s="22">
        <v>0</v>
      </c>
      <c r="U56" s="22">
        <v>0</v>
      </c>
      <c r="V56" s="23">
        <v>0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2.9040267195666667</v>
      </c>
      <c r="AW56" s="22">
        <v>1.2411403639368577</v>
      </c>
      <c r="AX56" s="22">
        <v>0</v>
      </c>
      <c r="AY56" s="22">
        <v>0</v>
      </c>
      <c r="AZ56" s="23">
        <v>27.555031553699997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0.47771548876666664</v>
      </c>
      <c r="BG56" s="22">
        <v>0</v>
      </c>
      <c r="BH56" s="22">
        <v>0</v>
      </c>
      <c r="BI56" s="22">
        <v>0</v>
      </c>
      <c r="BJ56" s="23">
        <v>2.6780752620666672</v>
      </c>
      <c r="BK56" s="24">
        <f t="shared" si="5"/>
        <v>39.64503793000353</v>
      </c>
    </row>
    <row r="57" spans="1:63" s="25" customFormat="1" ht="14.25">
      <c r="A57" s="20"/>
      <c r="B57" s="7" t="s">
        <v>135</v>
      </c>
      <c r="C57" s="21">
        <v>0</v>
      </c>
      <c r="D57" s="22">
        <v>1.80693</v>
      </c>
      <c r="E57" s="22">
        <v>0</v>
      </c>
      <c r="F57" s="22">
        <v>0</v>
      </c>
      <c r="G57" s="23">
        <v>0</v>
      </c>
      <c r="H57" s="21">
        <v>1.1573927690333332</v>
      </c>
      <c r="I57" s="22">
        <v>77.13579489423333</v>
      </c>
      <c r="J57" s="22">
        <v>0</v>
      </c>
      <c r="K57" s="22">
        <v>0</v>
      </c>
      <c r="L57" s="23">
        <v>2.3128178425333332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0.006341254466666666</v>
      </c>
      <c r="S57" s="22">
        <v>0.8131185</v>
      </c>
      <c r="T57" s="22">
        <v>0</v>
      </c>
      <c r="U57" s="22">
        <v>0</v>
      </c>
      <c r="V57" s="23">
        <v>0.722772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0.016606327999999997</v>
      </c>
      <c r="AW57" s="22">
        <v>0.01964189331515765</v>
      </c>
      <c r="AX57" s="22">
        <v>0</v>
      </c>
      <c r="AY57" s="22">
        <v>0</v>
      </c>
      <c r="AZ57" s="23">
        <v>0.7524595060666666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0.0030337797</v>
      </c>
      <c r="BG57" s="22">
        <v>0</v>
      </c>
      <c r="BH57" s="22">
        <v>0</v>
      </c>
      <c r="BI57" s="22">
        <v>0</v>
      </c>
      <c r="BJ57" s="23">
        <v>0.008928133333333333</v>
      </c>
      <c r="BK57" s="24">
        <f t="shared" si="5"/>
        <v>84.75583690068181</v>
      </c>
    </row>
    <row r="58" spans="1:63" s="25" customFormat="1" ht="14.25">
      <c r="A58" s="20"/>
      <c r="B58" s="7" t="s">
        <v>136</v>
      </c>
      <c r="C58" s="21">
        <v>0</v>
      </c>
      <c r="D58" s="22">
        <v>1.82462</v>
      </c>
      <c r="E58" s="22">
        <v>0</v>
      </c>
      <c r="F58" s="22">
        <v>0</v>
      </c>
      <c r="G58" s="23">
        <v>0</v>
      </c>
      <c r="H58" s="21">
        <v>0.09325044506666665</v>
      </c>
      <c r="I58" s="22">
        <v>12.191675784033333</v>
      </c>
      <c r="J58" s="22">
        <v>0</v>
      </c>
      <c r="K58" s="22">
        <v>0</v>
      </c>
      <c r="L58" s="23">
        <v>2.910858795266667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0.004014164000000001</v>
      </c>
      <c r="S58" s="22">
        <v>0</v>
      </c>
      <c r="T58" s="22">
        <v>0</v>
      </c>
      <c r="U58" s="22">
        <v>0</v>
      </c>
      <c r="V58" s="23">
        <v>0.9396793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0.06171675546666667</v>
      </c>
      <c r="AW58" s="22">
        <v>2.070184012419792</v>
      </c>
      <c r="AX58" s="22">
        <v>0</v>
      </c>
      <c r="AY58" s="22">
        <v>0</v>
      </c>
      <c r="AZ58" s="23">
        <v>2.7388554413000006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0.022264400133333334</v>
      </c>
      <c r="BG58" s="22">
        <v>0.019819208133333335</v>
      </c>
      <c r="BH58" s="22">
        <v>0</v>
      </c>
      <c r="BI58" s="22">
        <v>0</v>
      </c>
      <c r="BJ58" s="23">
        <v>0.8256406018999999</v>
      </c>
      <c r="BK58" s="24">
        <f t="shared" si="5"/>
        <v>23.702578907719793</v>
      </c>
    </row>
    <row r="59" spans="1:63" s="25" customFormat="1" ht="14.25">
      <c r="A59" s="20"/>
      <c r="B59" s="7" t="s">
        <v>137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3.0013812960666666</v>
      </c>
      <c r="I59" s="22">
        <v>6.801315565666667</v>
      </c>
      <c r="J59" s="22">
        <v>0.1353476</v>
      </c>
      <c r="K59" s="22">
        <v>0</v>
      </c>
      <c r="L59" s="23">
        <v>30.5873692092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0.4378876554000001</v>
      </c>
      <c r="S59" s="22">
        <v>5.603087006466667</v>
      </c>
      <c r="T59" s="22">
        <v>0</v>
      </c>
      <c r="U59" s="22">
        <v>0</v>
      </c>
      <c r="V59" s="23">
        <v>5.769430786533333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5.825434073599999</v>
      </c>
      <c r="AW59" s="22">
        <v>6.108910481454038</v>
      </c>
      <c r="AX59" s="22">
        <v>0</v>
      </c>
      <c r="AY59" s="22">
        <v>0</v>
      </c>
      <c r="AZ59" s="23">
        <v>46.10728274623332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1.7739946695333335</v>
      </c>
      <c r="BG59" s="22">
        <v>10.564251167066665</v>
      </c>
      <c r="BH59" s="22">
        <v>0</v>
      </c>
      <c r="BI59" s="22">
        <v>0</v>
      </c>
      <c r="BJ59" s="23">
        <v>13.607055270266667</v>
      </c>
      <c r="BK59" s="24">
        <f t="shared" si="5"/>
        <v>136.32274752748737</v>
      </c>
    </row>
    <row r="60" spans="1:63" s="25" customFormat="1" ht="14.25">
      <c r="A60" s="20"/>
      <c r="B60" s="7" t="s">
        <v>138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0.7018404626000001</v>
      </c>
      <c r="I60" s="22">
        <v>36.26187394963333</v>
      </c>
      <c r="J60" s="22">
        <v>1.3588623333333334</v>
      </c>
      <c r="K60" s="22">
        <v>0</v>
      </c>
      <c r="L60" s="23">
        <v>12.975381098300003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0.3737407218666667</v>
      </c>
      <c r="S60" s="22">
        <v>7.0264486327333335</v>
      </c>
      <c r="T60" s="22">
        <v>4.076587</v>
      </c>
      <c r="U60" s="22">
        <v>0</v>
      </c>
      <c r="V60" s="23">
        <v>6.412511720200001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3.6103462828999997</v>
      </c>
      <c r="AW60" s="22">
        <v>12.855815277979744</v>
      </c>
      <c r="AX60" s="22">
        <v>0</v>
      </c>
      <c r="AY60" s="22">
        <v>0</v>
      </c>
      <c r="AZ60" s="23">
        <v>66.09949435169999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1.6610368892333331</v>
      </c>
      <c r="BG60" s="22">
        <v>6.3629524493</v>
      </c>
      <c r="BH60" s="22">
        <v>2.6895933333333333</v>
      </c>
      <c r="BI60" s="22">
        <v>0</v>
      </c>
      <c r="BJ60" s="23">
        <v>8.921823630633334</v>
      </c>
      <c r="BK60" s="24">
        <f t="shared" si="5"/>
        <v>171.3883081337464</v>
      </c>
    </row>
    <row r="61" spans="1:63" s="25" customFormat="1" ht="14.25">
      <c r="A61" s="20"/>
      <c r="B61" s="7" t="s">
        <v>139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0.37444474103333336</v>
      </c>
      <c r="I61" s="22">
        <v>2.512141265</v>
      </c>
      <c r="J61" s="22">
        <v>0</v>
      </c>
      <c r="K61" s="22">
        <v>0</v>
      </c>
      <c r="L61" s="23">
        <v>11.107232501000002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0.4122667902</v>
      </c>
      <c r="S61" s="22">
        <v>5.466897417899999</v>
      </c>
      <c r="T61" s="22">
        <v>0</v>
      </c>
      <c r="U61" s="22">
        <v>0</v>
      </c>
      <c r="V61" s="23">
        <v>2.2721884706999997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2.7829835804999994</v>
      </c>
      <c r="AW61" s="22">
        <v>7.6647662375151855</v>
      </c>
      <c r="AX61" s="22">
        <v>0</v>
      </c>
      <c r="AY61" s="22">
        <v>0</v>
      </c>
      <c r="AZ61" s="23">
        <v>24.9575133674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10.27633516753333</v>
      </c>
      <c r="BG61" s="22">
        <v>0.4275128221</v>
      </c>
      <c r="BH61" s="22">
        <v>0</v>
      </c>
      <c r="BI61" s="22">
        <v>0</v>
      </c>
      <c r="BJ61" s="23">
        <v>20.478066163633336</v>
      </c>
      <c r="BK61" s="24">
        <f t="shared" si="5"/>
        <v>88.73234852451517</v>
      </c>
    </row>
    <row r="62" spans="1:63" s="25" customFormat="1" ht="14.25">
      <c r="A62" s="20"/>
      <c r="B62" s="7" t="s">
        <v>140</v>
      </c>
      <c r="C62" s="21">
        <v>0</v>
      </c>
      <c r="D62" s="22">
        <v>0.5361653034000001</v>
      </c>
      <c r="E62" s="22">
        <v>0</v>
      </c>
      <c r="F62" s="22">
        <v>0</v>
      </c>
      <c r="G62" s="23">
        <v>0</v>
      </c>
      <c r="H62" s="21">
        <v>0.006398117333333333</v>
      </c>
      <c r="I62" s="22">
        <v>0</v>
      </c>
      <c r="J62" s="22">
        <v>0</v>
      </c>
      <c r="K62" s="22">
        <v>0</v>
      </c>
      <c r="L62" s="23">
        <v>3.9759925846666664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0.02564923326666667</v>
      </c>
      <c r="S62" s="22">
        <v>0</v>
      </c>
      <c r="T62" s="22">
        <v>0</v>
      </c>
      <c r="U62" s="22">
        <v>0</v>
      </c>
      <c r="V62" s="23">
        <v>0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0.7356409977333332</v>
      </c>
      <c r="AW62" s="22">
        <v>0.6045975922470271</v>
      </c>
      <c r="AX62" s="22">
        <v>0</v>
      </c>
      <c r="AY62" s="22">
        <v>0</v>
      </c>
      <c r="AZ62" s="23">
        <v>7.496515653633334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0.25183157259999994</v>
      </c>
      <c r="BG62" s="22">
        <v>0</v>
      </c>
      <c r="BH62" s="22">
        <v>0</v>
      </c>
      <c r="BI62" s="22">
        <v>0</v>
      </c>
      <c r="BJ62" s="23">
        <v>0.025857871666666678</v>
      </c>
      <c r="BK62" s="24">
        <f t="shared" si="5"/>
        <v>13.658648926547027</v>
      </c>
    </row>
    <row r="63" spans="1:63" s="30" customFormat="1" ht="14.25">
      <c r="A63" s="20"/>
      <c r="B63" s="8" t="s">
        <v>15</v>
      </c>
      <c r="C63" s="26">
        <f aca="true" t="shared" si="6" ref="C63:AH63">SUM(C18:C62)</f>
        <v>0</v>
      </c>
      <c r="D63" s="26">
        <f t="shared" si="6"/>
        <v>17.010396209966665</v>
      </c>
      <c r="E63" s="26">
        <f t="shared" si="6"/>
        <v>0</v>
      </c>
      <c r="F63" s="26">
        <f t="shared" si="6"/>
        <v>0</v>
      </c>
      <c r="G63" s="26">
        <f t="shared" si="6"/>
        <v>0</v>
      </c>
      <c r="H63" s="26">
        <f t="shared" si="6"/>
        <v>94.49297749193333</v>
      </c>
      <c r="I63" s="26">
        <f t="shared" si="6"/>
        <v>1923.0382982888998</v>
      </c>
      <c r="J63" s="26">
        <f t="shared" si="6"/>
        <v>9.716580816666665</v>
      </c>
      <c r="K63" s="26">
        <f t="shared" si="6"/>
        <v>0</v>
      </c>
      <c r="L63" s="26">
        <f t="shared" si="6"/>
        <v>649.583677363373</v>
      </c>
      <c r="M63" s="26">
        <f t="shared" si="6"/>
        <v>0</v>
      </c>
      <c r="N63" s="26">
        <f t="shared" si="6"/>
        <v>0</v>
      </c>
      <c r="O63" s="26">
        <f t="shared" si="6"/>
        <v>0</v>
      </c>
      <c r="P63" s="26">
        <f t="shared" si="6"/>
        <v>0</v>
      </c>
      <c r="Q63" s="26">
        <f t="shared" si="6"/>
        <v>0</v>
      </c>
      <c r="R63" s="26">
        <f t="shared" si="6"/>
        <v>6.7033030919000005</v>
      </c>
      <c r="S63" s="26">
        <f t="shared" si="6"/>
        <v>82.82247495669998</v>
      </c>
      <c r="T63" s="26">
        <f t="shared" si="6"/>
        <v>16.63146816053333</v>
      </c>
      <c r="U63" s="26">
        <f t="shared" si="6"/>
        <v>0</v>
      </c>
      <c r="V63" s="26">
        <f t="shared" si="6"/>
        <v>92.8566297804</v>
      </c>
      <c r="W63" s="26">
        <f t="shared" si="6"/>
        <v>0</v>
      </c>
      <c r="X63" s="26">
        <f t="shared" si="6"/>
        <v>0</v>
      </c>
      <c r="Y63" s="26">
        <f t="shared" si="6"/>
        <v>0</v>
      </c>
      <c r="Z63" s="26">
        <f t="shared" si="6"/>
        <v>0</v>
      </c>
      <c r="AA63" s="26">
        <f t="shared" si="6"/>
        <v>0</v>
      </c>
      <c r="AB63" s="26">
        <f t="shared" si="6"/>
        <v>0</v>
      </c>
      <c r="AC63" s="26">
        <f t="shared" si="6"/>
        <v>0</v>
      </c>
      <c r="AD63" s="26">
        <f t="shared" si="6"/>
        <v>0</v>
      </c>
      <c r="AE63" s="26">
        <f t="shared" si="6"/>
        <v>0</v>
      </c>
      <c r="AF63" s="26">
        <f t="shared" si="6"/>
        <v>0</v>
      </c>
      <c r="AG63" s="26">
        <f t="shared" si="6"/>
        <v>0</v>
      </c>
      <c r="AH63" s="26">
        <f t="shared" si="6"/>
        <v>0</v>
      </c>
      <c r="AI63" s="26">
        <f aca="true" t="shared" si="7" ref="AI63:BK63">SUM(AI18:AI62)</f>
        <v>0</v>
      </c>
      <c r="AJ63" s="26">
        <f t="shared" si="7"/>
        <v>0</v>
      </c>
      <c r="AK63" s="26">
        <f t="shared" si="7"/>
        <v>0</v>
      </c>
      <c r="AL63" s="26">
        <f t="shared" si="7"/>
        <v>0</v>
      </c>
      <c r="AM63" s="26">
        <f t="shared" si="7"/>
        <v>0</v>
      </c>
      <c r="AN63" s="26">
        <f t="shared" si="7"/>
        <v>0</v>
      </c>
      <c r="AO63" s="26">
        <f t="shared" si="7"/>
        <v>0</v>
      </c>
      <c r="AP63" s="26">
        <f t="shared" si="7"/>
        <v>0</v>
      </c>
      <c r="AQ63" s="26">
        <f t="shared" si="7"/>
        <v>0</v>
      </c>
      <c r="AR63" s="26">
        <f t="shared" si="7"/>
        <v>0</v>
      </c>
      <c r="AS63" s="26">
        <f t="shared" si="7"/>
        <v>0</v>
      </c>
      <c r="AT63" s="26">
        <f t="shared" si="7"/>
        <v>0</v>
      </c>
      <c r="AU63" s="26">
        <f t="shared" si="7"/>
        <v>0</v>
      </c>
      <c r="AV63" s="26">
        <f t="shared" si="7"/>
        <v>56.164299657466664</v>
      </c>
      <c r="AW63" s="26">
        <f t="shared" si="7"/>
        <v>385.6668761977687</v>
      </c>
      <c r="AX63" s="26">
        <f t="shared" si="7"/>
        <v>1.0661838751333332</v>
      </c>
      <c r="AY63" s="26">
        <f t="shared" si="7"/>
        <v>0</v>
      </c>
      <c r="AZ63" s="26">
        <f t="shared" si="7"/>
        <v>670.8473334738331</v>
      </c>
      <c r="BA63" s="26">
        <f t="shared" si="7"/>
        <v>0</v>
      </c>
      <c r="BB63" s="26">
        <f t="shared" si="7"/>
        <v>0</v>
      </c>
      <c r="BC63" s="26">
        <f t="shared" si="7"/>
        <v>0</v>
      </c>
      <c r="BD63" s="26">
        <f t="shared" si="7"/>
        <v>0</v>
      </c>
      <c r="BE63" s="26">
        <f t="shared" si="7"/>
        <v>0</v>
      </c>
      <c r="BF63" s="26">
        <f t="shared" si="7"/>
        <v>36.6729957897</v>
      </c>
      <c r="BG63" s="26">
        <f t="shared" si="7"/>
        <v>61.70202273456667</v>
      </c>
      <c r="BH63" s="26">
        <f t="shared" si="7"/>
        <v>2.8763914700666664</v>
      </c>
      <c r="BI63" s="26">
        <f t="shared" si="7"/>
        <v>0</v>
      </c>
      <c r="BJ63" s="26">
        <f t="shared" si="7"/>
        <v>206.35891655176675</v>
      </c>
      <c r="BK63" s="26">
        <f t="shared" si="7"/>
        <v>4314.210825910677</v>
      </c>
    </row>
    <row r="64" spans="3:63" ht="15" customHeight="1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</row>
    <row r="65" spans="1:63" s="25" customFormat="1" ht="14.25">
      <c r="A65" s="20" t="s">
        <v>31</v>
      </c>
      <c r="B65" s="5" t="s">
        <v>32</v>
      </c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4"/>
    </row>
    <row r="66" spans="1:63" s="25" customFormat="1" ht="14.25">
      <c r="A66" s="20"/>
      <c r="B66" s="7" t="s">
        <v>33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</v>
      </c>
      <c r="I66" s="22">
        <v>0</v>
      </c>
      <c r="J66" s="22">
        <v>0</v>
      </c>
      <c r="K66" s="22">
        <v>0</v>
      </c>
      <c r="L66" s="23">
        <v>0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</v>
      </c>
      <c r="S66" s="22">
        <v>0</v>
      </c>
      <c r="T66" s="22">
        <v>0</v>
      </c>
      <c r="U66" s="22">
        <v>0</v>
      </c>
      <c r="V66" s="23">
        <v>0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0</v>
      </c>
      <c r="AW66" s="22">
        <v>0</v>
      </c>
      <c r="AX66" s="22">
        <v>0</v>
      </c>
      <c r="AY66" s="22">
        <v>0</v>
      </c>
      <c r="AZ66" s="23">
        <v>0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</v>
      </c>
      <c r="BG66" s="22">
        <v>0</v>
      </c>
      <c r="BH66" s="22">
        <v>0</v>
      </c>
      <c r="BI66" s="22">
        <v>0</v>
      </c>
      <c r="BJ66" s="23">
        <v>0</v>
      </c>
      <c r="BK66" s="24">
        <v>0</v>
      </c>
    </row>
    <row r="67" spans="1:63" s="30" customFormat="1" ht="14.25">
      <c r="A67" s="20"/>
      <c r="B67" s="8" t="s">
        <v>34</v>
      </c>
      <c r="C67" s="26">
        <v>0</v>
      </c>
      <c r="D67" s="27">
        <v>0</v>
      </c>
      <c r="E67" s="27">
        <v>0</v>
      </c>
      <c r="F67" s="27">
        <v>0</v>
      </c>
      <c r="G67" s="28">
        <v>0</v>
      </c>
      <c r="H67" s="26">
        <v>0</v>
      </c>
      <c r="I67" s="27">
        <v>0</v>
      </c>
      <c r="J67" s="27">
        <v>0</v>
      </c>
      <c r="K67" s="27">
        <v>0</v>
      </c>
      <c r="L67" s="28">
        <v>0</v>
      </c>
      <c r="M67" s="26">
        <v>0</v>
      </c>
      <c r="N67" s="27">
        <v>0</v>
      </c>
      <c r="O67" s="27">
        <v>0</v>
      </c>
      <c r="P67" s="27">
        <v>0</v>
      </c>
      <c r="Q67" s="28">
        <v>0</v>
      </c>
      <c r="R67" s="26">
        <v>0</v>
      </c>
      <c r="S67" s="27">
        <v>0</v>
      </c>
      <c r="T67" s="27">
        <v>0</v>
      </c>
      <c r="U67" s="27">
        <v>0</v>
      </c>
      <c r="V67" s="28">
        <v>0</v>
      </c>
      <c r="W67" s="26">
        <v>0</v>
      </c>
      <c r="X67" s="27">
        <v>0</v>
      </c>
      <c r="Y67" s="27">
        <v>0</v>
      </c>
      <c r="Z67" s="27">
        <v>0</v>
      </c>
      <c r="AA67" s="28">
        <v>0</v>
      </c>
      <c r="AB67" s="26">
        <v>0</v>
      </c>
      <c r="AC67" s="27">
        <v>0</v>
      </c>
      <c r="AD67" s="27">
        <v>0</v>
      </c>
      <c r="AE67" s="27">
        <v>0</v>
      </c>
      <c r="AF67" s="28">
        <v>0</v>
      </c>
      <c r="AG67" s="26">
        <v>0</v>
      </c>
      <c r="AH67" s="27">
        <v>0</v>
      </c>
      <c r="AI67" s="27">
        <v>0</v>
      </c>
      <c r="AJ67" s="27">
        <v>0</v>
      </c>
      <c r="AK67" s="28">
        <v>0</v>
      </c>
      <c r="AL67" s="26">
        <v>0</v>
      </c>
      <c r="AM67" s="27">
        <v>0</v>
      </c>
      <c r="AN67" s="27">
        <v>0</v>
      </c>
      <c r="AO67" s="27">
        <v>0</v>
      </c>
      <c r="AP67" s="28">
        <v>0</v>
      </c>
      <c r="AQ67" s="26">
        <v>0</v>
      </c>
      <c r="AR67" s="27">
        <v>0</v>
      </c>
      <c r="AS67" s="27">
        <v>0</v>
      </c>
      <c r="AT67" s="27">
        <v>0</v>
      </c>
      <c r="AU67" s="28">
        <v>0</v>
      </c>
      <c r="AV67" s="26">
        <v>0</v>
      </c>
      <c r="AW67" s="27">
        <v>0</v>
      </c>
      <c r="AX67" s="27">
        <v>0</v>
      </c>
      <c r="AY67" s="27">
        <v>0</v>
      </c>
      <c r="AZ67" s="28">
        <v>0</v>
      </c>
      <c r="BA67" s="26">
        <v>0</v>
      </c>
      <c r="BB67" s="27">
        <v>0</v>
      </c>
      <c r="BC67" s="27">
        <v>0</v>
      </c>
      <c r="BD67" s="27">
        <v>0</v>
      </c>
      <c r="BE67" s="28">
        <v>0</v>
      </c>
      <c r="BF67" s="26">
        <v>0</v>
      </c>
      <c r="BG67" s="27">
        <v>0</v>
      </c>
      <c r="BH67" s="27">
        <v>0</v>
      </c>
      <c r="BI67" s="27">
        <v>0</v>
      </c>
      <c r="BJ67" s="28">
        <v>0</v>
      </c>
      <c r="BK67" s="29">
        <v>0</v>
      </c>
    </row>
    <row r="68" spans="1:63" s="25" customFormat="1" ht="14.25">
      <c r="A68" s="20" t="s">
        <v>35</v>
      </c>
      <c r="B68" s="5" t="s">
        <v>36</v>
      </c>
      <c r="C68" s="3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4"/>
    </row>
    <row r="69" spans="1:63" s="25" customFormat="1" ht="14.25">
      <c r="A69" s="20"/>
      <c r="B69" s="7" t="s">
        <v>33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</v>
      </c>
      <c r="I69" s="22">
        <v>0</v>
      </c>
      <c r="J69" s="22">
        <v>0</v>
      </c>
      <c r="K69" s="22">
        <v>0</v>
      </c>
      <c r="L69" s="23">
        <v>0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</v>
      </c>
      <c r="S69" s="22">
        <v>0</v>
      </c>
      <c r="T69" s="22">
        <v>0</v>
      </c>
      <c r="U69" s="22">
        <v>0</v>
      </c>
      <c r="V69" s="23">
        <v>0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0</v>
      </c>
      <c r="AW69" s="22">
        <v>0</v>
      </c>
      <c r="AX69" s="22">
        <v>0</v>
      </c>
      <c r="AY69" s="22">
        <v>0</v>
      </c>
      <c r="AZ69" s="23">
        <v>0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</v>
      </c>
      <c r="BG69" s="22">
        <v>0</v>
      </c>
      <c r="BH69" s="22">
        <v>0</v>
      </c>
      <c r="BI69" s="22">
        <v>0</v>
      </c>
      <c r="BJ69" s="23">
        <v>0</v>
      </c>
      <c r="BK69" s="24">
        <v>0</v>
      </c>
    </row>
    <row r="70" spans="1:63" s="30" customFormat="1" ht="14.25">
      <c r="A70" s="20"/>
      <c r="B70" s="8" t="s">
        <v>37</v>
      </c>
      <c r="C70" s="26">
        <v>0</v>
      </c>
      <c r="D70" s="27">
        <v>0</v>
      </c>
      <c r="E70" s="27">
        <v>0</v>
      </c>
      <c r="F70" s="27">
        <v>0</v>
      </c>
      <c r="G70" s="28">
        <v>0</v>
      </c>
      <c r="H70" s="26">
        <v>0</v>
      </c>
      <c r="I70" s="27">
        <v>0</v>
      </c>
      <c r="J70" s="27">
        <v>0</v>
      </c>
      <c r="K70" s="27">
        <v>0</v>
      </c>
      <c r="L70" s="28">
        <v>0</v>
      </c>
      <c r="M70" s="26">
        <v>0</v>
      </c>
      <c r="N70" s="27">
        <v>0</v>
      </c>
      <c r="O70" s="27">
        <v>0</v>
      </c>
      <c r="P70" s="27">
        <v>0</v>
      </c>
      <c r="Q70" s="28">
        <v>0</v>
      </c>
      <c r="R70" s="26">
        <v>0</v>
      </c>
      <c r="S70" s="27">
        <v>0</v>
      </c>
      <c r="T70" s="27">
        <v>0</v>
      </c>
      <c r="U70" s="27">
        <v>0</v>
      </c>
      <c r="V70" s="28">
        <v>0</v>
      </c>
      <c r="W70" s="26">
        <v>0</v>
      </c>
      <c r="X70" s="27">
        <v>0</v>
      </c>
      <c r="Y70" s="27">
        <v>0</v>
      </c>
      <c r="Z70" s="27">
        <v>0</v>
      </c>
      <c r="AA70" s="28">
        <v>0</v>
      </c>
      <c r="AB70" s="26">
        <v>0</v>
      </c>
      <c r="AC70" s="27">
        <v>0</v>
      </c>
      <c r="AD70" s="27">
        <v>0</v>
      </c>
      <c r="AE70" s="27">
        <v>0</v>
      </c>
      <c r="AF70" s="28">
        <v>0</v>
      </c>
      <c r="AG70" s="26">
        <v>0</v>
      </c>
      <c r="AH70" s="27">
        <v>0</v>
      </c>
      <c r="AI70" s="27">
        <v>0</v>
      </c>
      <c r="AJ70" s="27">
        <v>0</v>
      </c>
      <c r="AK70" s="28">
        <v>0</v>
      </c>
      <c r="AL70" s="26">
        <v>0</v>
      </c>
      <c r="AM70" s="27">
        <v>0</v>
      </c>
      <c r="AN70" s="27">
        <v>0</v>
      </c>
      <c r="AO70" s="27">
        <v>0</v>
      </c>
      <c r="AP70" s="28">
        <v>0</v>
      </c>
      <c r="AQ70" s="26">
        <v>0</v>
      </c>
      <c r="AR70" s="27">
        <v>0</v>
      </c>
      <c r="AS70" s="27">
        <v>0</v>
      </c>
      <c r="AT70" s="27">
        <v>0</v>
      </c>
      <c r="AU70" s="28">
        <v>0</v>
      </c>
      <c r="AV70" s="26">
        <v>0</v>
      </c>
      <c r="AW70" s="27">
        <v>0</v>
      </c>
      <c r="AX70" s="27">
        <v>0</v>
      </c>
      <c r="AY70" s="27">
        <v>0</v>
      </c>
      <c r="AZ70" s="28">
        <v>0</v>
      </c>
      <c r="BA70" s="26">
        <v>0</v>
      </c>
      <c r="BB70" s="27">
        <v>0</v>
      </c>
      <c r="BC70" s="27">
        <v>0</v>
      </c>
      <c r="BD70" s="27">
        <v>0</v>
      </c>
      <c r="BE70" s="28">
        <v>0</v>
      </c>
      <c r="BF70" s="26">
        <v>0</v>
      </c>
      <c r="BG70" s="27">
        <v>0</v>
      </c>
      <c r="BH70" s="27">
        <v>0</v>
      </c>
      <c r="BI70" s="27">
        <v>0</v>
      </c>
      <c r="BJ70" s="28">
        <v>0</v>
      </c>
      <c r="BK70" s="29">
        <v>0</v>
      </c>
    </row>
    <row r="71" spans="1:63" s="30" customFormat="1" ht="14.25">
      <c r="A71" s="20" t="s">
        <v>16</v>
      </c>
      <c r="B71" s="12" t="s">
        <v>17</v>
      </c>
      <c r="C71" s="26"/>
      <c r="D71" s="27"/>
      <c r="E71" s="27"/>
      <c r="F71" s="27"/>
      <c r="G71" s="28"/>
      <c r="H71" s="26"/>
      <c r="I71" s="27"/>
      <c r="J71" s="27"/>
      <c r="K71" s="27"/>
      <c r="L71" s="28"/>
      <c r="M71" s="26"/>
      <c r="N71" s="27"/>
      <c r="O71" s="27"/>
      <c r="P71" s="27"/>
      <c r="Q71" s="28"/>
      <c r="R71" s="26"/>
      <c r="S71" s="27"/>
      <c r="T71" s="27"/>
      <c r="U71" s="27"/>
      <c r="V71" s="28"/>
      <c r="W71" s="26"/>
      <c r="X71" s="27"/>
      <c r="Y71" s="27"/>
      <c r="Z71" s="27"/>
      <c r="AA71" s="28"/>
      <c r="AB71" s="26"/>
      <c r="AC71" s="27"/>
      <c r="AD71" s="27"/>
      <c r="AE71" s="27"/>
      <c r="AF71" s="28"/>
      <c r="AG71" s="26"/>
      <c r="AH71" s="27"/>
      <c r="AI71" s="27"/>
      <c r="AJ71" s="27"/>
      <c r="AK71" s="28"/>
      <c r="AL71" s="26"/>
      <c r="AM71" s="27"/>
      <c r="AN71" s="27"/>
      <c r="AO71" s="27"/>
      <c r="AP71" s="28"/>
      <c r="AQ71" s="26"/>
      <c r="AR71" s="27"/>
      <c r="AS71" s="27"/>
      <c r="AT71" s="27"/>
      <c r="AU71" s="28"/>
      <c r="AV71" s="26"/>
      <c r="AW71" s="27"/>
      <c r="AX71" s="27"/>
      <c r="AY71" s="27"/>
      <c r="AZ71" s="28"/>
      <c r="BA71" s="26"/>
      <c r="BB71" s="27"/>
      <c r="BC71" s="27"/>
      <c r="BD71" s="27"/>
      <c r="BE71" s="28"/>
      <c r="BF71" s="26"/>
      <c r="BG71" s="27"/>
      <c r="BH71" s="27"/>
      <c r="BI71" s="27"/>
      <c r="BJ71" s="28"/>
      <c r="BK71" s="29"/>
    </row>
    <row r="72" spans="1:63" s="25" customFormat="1" ht="14.25">
      <c r="A72" s="20"/>
      <c r="B72" s="59" t="s">
        <v>141</v>
      </c>
      <c r="C72" s="21">
        <v>0</v>
      </c>
      <c r="D72" s="22">
        <v>5.901902424366667</v>
      </c>
      <c r="E72" s="22">
        <v>0</v>
      </c>
      <c r="F72" s="22">
        <v>0</v>
      </c>
      <c r="G72" s="23">
        <v>0</v>
      </c>
      <c r="H72" s="21">
        <v>56.58593298419997</v>
      </c>
      <c r="I72" s="22">
        <v>2094.8955701137997</v>
      </c>
      <c r="J72" s="22">
        <v>0.5077963101</v>
      </c>
      <c r="K72" s="22">
        <v>0</v>
      </c>
      <c r="L72" s="23">
        <v>403.3939422025335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16.767197353666667</v>
      </c>
      <c r="S72" s="22">
        <v>17.48442807553333</v>
      </c>
      <c r="T72" s="22">
        <v>14.239336829066671</v>
      </c>
      <c r="U72" s="22">
        <v>0</v>
      </c>
      <c r="V72" s="23">
        <v>53.579434505299986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65.0424496244</v>
      </c>
      <c r="AW72" s="22">
        <v>676.5706925787293</v>
      </c>
      <c r="AX72" s="22">
        <v>3.903809195200001</v>
      </c>
      <c r="AY72" s="22">
        <v>0</v>
      </c>
      <c r="AZ72" s="23">
        <v>794.1218611922332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18.759560983300005</v>
      </c>
      <c r="BG72" s="22">
        <v>29.7692291124</v>
      </c>
      <c r="BH72" s="22">
        <v>2.3497776218666675</v>
      </c>
      <c r="BI72" s="22">
        <v>0</v>
      </c>
      <c r="BJ72" s="23">
        <v>68.91107254219999</v>
      </c>
      <c r="BK72" s="24">
        <f>SUM(C72:BJ72)</f>
        <v>4322.783993648895</v>
      </c>
    </row>
    <row r="73" spans="1:63" s="25" customFormat="1" ht="14.25">
      <c r="A73" s="20"/>
      <c r="B73" s="7" t="s">
        <v>142</v>
      </c>
      <c r="C73" s="21">
        <v>0</v>
      </c>
      <c r="D73" s="22">
        <v>40.29007835526665</v>
      </c>
      <c r="E73" s="22">
        <v>0</v>
      </c>
      <c r="F73" s="22">
        <v>0</v>
      </c>
      <c r="G73" s="23">
        <v>0</v>
      </c>
      <c r="H73" s="21">
        <v>2.8420185759333334</v>
      </c>
      <c r="I73" s="22">
        <v>25.79570499463334</v>
      </c>
      <c r="J73" s="22">
        <v>2.3675338386666676</v>
      </c>
      <c r="K73" s="22">
        <v>0</v>
      </c>
      <c r="L73" s="23">
        <v>16.77991960133333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1.1708256525</v>
      </c>
      <c r="S73" s="22">
        <v>5.8568518045000015</v>
      </c>
      <c r="T73" s="22">
        <v>4.843788491933333</v>
      </c>
      <c r="U73" s="22">
        <v>0</v>
      </c>
      <c r="V73" s="23">
        <v>1.1447819858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13.748319707066667</v>
      </c>
      <c r="AW73" s="22">
        <v>20.23440286574259</v>
      </c>
      <c r="AX73" s="22">
        <v>4.000000000000001E-09</v>
      </c>
      <c r="AY73" s="22">
        <v>0</v>
      </c>
      <c r="AZ73" s="23">
        <v>65.7250986536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3.7758328906333327</v>
      </c>
      <c r="BG73" s="22">
        <v>6.941870468966669</v>
      </c>
      <c r="BH73" s="22">
        <v>0</v>
      </c>
      <c r="BI73" s="22">
        <v>0</v>
      </c>
      <c r="BJ73" s="23">
        <v>6.776351009733335</v>
      </c>
      <c r="BK73" s="24">
        <f>SUM(C73:BJ73)</f>
        <v>218.29337890030925</v>
      </c>
    </row>
    <row r="74" spans="1:63" s="25" customFormat="1" ht="14.25">
      <c r="A74" s="20"/>
      <c r="B74" s="7" t="s">
        <v>143</v>
      </c>
      <c r="C74" s="21">
        <v>0</v>
      </c>
      <c r="D74" s="22">
        <v>127.64467839250003</v>
      </c>
      <c r="E74" s="22">
        <v>0</v>
      </c>
      <c r="F74" s="22">
        <v>0</v>
      </c>
      <c r="G74" s="23">
        <v>0</v>
      </c>
      <c r="H74" s="21">
        <v>19.908433713900006</v>
      </c>
      <c r="I74" s="22">
        <v>1900.2800677221667</v>
      </c>
      <c r="J74" s="22">
        <v>459.7005395597665</v>
      </c>
      <c r="K74" s="22">
        <v>0</v>
      </c>
      <c r="L74" s="23">
        <v>74.17518527073335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11.198092843366672</v>
      </c>
      <c r="S74" s="22">
        <v>100.37580600206665</v>
      </c>
      <c r="T74" s="22">
        <v>104.35488799443334</v>
      </c>
      <c r="U74" s="22">
        <v>0</v>
      </c>
      <c r="V74" s="23">
        <v>40.01372197363334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81.90560594346668</v>
      </c>
      <c r="AW74" s="22">
        <v>689.0141241888256</v>
      </c>
      <c r="AX74" s="22">
        <v>13.49256390856667</v>
      </c>
      <c r="AY74" s="22">
        <v>0</v>
      </c>
      <c r="AZ74" s="23">
        <v>343.42046890263344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74.57291088540003</v>
      </c>
      <c r="BG74" s="22">
        <v>147.06724704453333</v>
      </c>
      <c r="BH74" s="22">
        <v>51.76122226193333</v>
      </c>
      <c r="BI74" s="22">
        <v>0</v>
      </c>
      <c r="BJ74" s="23">
        <v>153.1352347063667</v>
      </c>
      <c r="BK74" s="24">
        <f>SUM(C74:BJ74)</f>
        <v>4392.020791314293</v>
      </c>
    </row>
    <row r="75" spans="1:63" s="25" customFormat="1" ht="14.25">
      <c r="A75" s="20"/>
      <c r="B75" s="7" t="s">
        <v>144</v>
      </c>
      <c r="C75" s="21">
        <v>0</v>
      </c>
      <c r="D75" s="22">
        <v>173.50024817333332</v>
      </c>
      <c r="E75" s="22">
        <v>0</v>
      </c>
      <c r="F75" s="22">
        <v>0</v>
      </c>
      <c r="G75" s="23">
        <v>0</v>
      </c>
      <c r="H75" s="21">
        <v>36.11191593630001</v>
      </c>
      <c r="I75" s="22">
        <v>11654.2008496934</v>
      </c>
      <c r="J75" s="22">
        <v>29.32354746956667</v>
      </c>
      <c r="K75" s="22">
        <v>0</v>
      </c>
      <c r="L75" s="23">
        <v>913.5011258816669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19.776204031933336</v>
      </c>
      <c r="S75" s="22">
        <v>261.9385656111666</v>
      </c>
      <c r="T75" s="22">
        <v>7.690594942233334</v>
      </c>
      <c r="U75" s="22">
        <v>0</v>
      </c>
      <c r="V75" s="23">
        <v>67.09450025170001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38.3704449446</v>
      </c>
      <c r="AW75" s="22">
        <v>603.2326366972102</v>
      </c>
      <c r="AX75" s="22">
        <v>3.577126196466666</v>
      </c>
      <c r="AY75" s="22">
        <v>0</v>
      </c>
      <c r="AZ75" s="23">
        <v>475.65154206433334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21.12287621986666</v>
      </c>
      <c r="BG75" s="22">
        <v>41.89618675486666</v>
      </c>
      <c r="BH75" s="22">
        <v>5.1869143687333334</v>
      </c>
      <c r="BI75" s="22">
        <v>0</v>
      </c>
      <c r="BJ75" s="23">
        <v>54.14028489273332</v>
      </c>
      <c r="BK75" s="24">
        <f>SUM(C75:BJ75)</f>
        <v>14406.315564130107</v>
      </c>
    </row>
    <row r="76" spans="1:63" s="25" customFormat="1" ht="14.25">
      <c r="A76" s="20"/>
      <c r="B76" s="7" t="s">
        <v>145</v>
      </c>
      <c r="C76" s="21">
        <v>0</v>
      </c>
      <c r="D76" s="22">
        <v>0.8435605769</v>
      </c>
      <c r="E76" s="22">
        <v>0</v>
      </c>
      <c r="F76" s="22">
        <v>0</v>
      </c>
      <c r="G76" s="23">
        <v>0</v>
      </c>
      <c r="H76" s="21">
        <v>15.32605089246666</v>
      </c>
      <c r="I76" s="22">
        <v>9.393465767833334</v>
      </c>
      <c r="J76" s="22">
        <v>0</v>
      </c>
      <c r="K76" s="22">
        <v>0</v>
      </c>
      <c r="L76" s="23">
        <v>24.53824789993333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6.015645267366666</v>
      </c>
      <c r="S76" s="22">
        <v>1.5525914663000002</v>
      </c>
      <c r="T76" s="22">
        <v>0</v>
      </c>
      <c r="U76" s="22">
        <v>0</v>
      </c>
      <c r="V76" s="23">
        <v>3.5884640149333333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21.37060474523334</v>
      </c>
      <c r="AW76" s="22">
        <v>36.27746144348685</v>
      </c>
      <c r="AX76" s="22">
        <v>0</v>
      </c>
      <c r="AY76" s="22">
        <v>0</v>
      </c>
      <c r="AZ76" s="23">
        <v>73.99991183823336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9.062142520333337</v>
      </c>
      <c r="BG76" s="22">
        <v>10.30742501323333</v>
      </c>
      <c r="BH76" s="22">
        <v>0</v>
      </c>
      <c r="BI76" s="22">
        <v>0</v>
      </c>
      <c r="BJ76" s="23">
        <v>19.773735903666665</v>
      </c>
      <c r="BK76" s="24">
        <f>SUM(C76:BJ76)</f>
        <v>232.0493073499202</v>
      </c>
    </row>
    <row r="77" spans="1:63" s="25" customFormat="1" ht="14.25">
      <c r="A77" s="20"/>
      <c r="B77" s="7" t="s">
        <v>187</v>
      </c>
      <c r="C77" s="21">
        <v>0</v>
      </c>
      <c r="D77" s="22">
        <v>430.95058737320005</v>
      </c>
      <c r="E77" s="22">
        <v>0</v>
      </c>
      <c r="F77" s="22">
        <v>0</v>
      </c>
      <c r="G77" s="23">
        <v>0</v>
      </c>
      <c r="H77" s="21">
        <v>20.378025103733332</v>
      </c>
      <c r="I77" s="22">
        <v>1236.5837301953663</v>
      </c>
      <c r="J77" s="22">
        <v>208.9625210333333</v>
      </c>
      <c r="K77" s="22">
        <v>0</v>
      </c>
      <c r="L77" s="23">
        <v>122.52368422216665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7.547768733900001</v>
      </c>
      <c r="S77" s="22">
        <v>10.3029827619</v>
      </c>
      <c r="T77" s="22">
        <v>21.89448934516667</v>
      </c>
      <c r="U77" s="22">
        <v>0</v>
      </c>
      <c r="V77" s="23">
        <v>14.826336578466663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23.744281447833327</v>
      </c>
      <c r="AW77" s="22">
        <v>259.88147411557844</v>
      </c>
      <c r="AX77" s="22">
        <v>0</v>
      </c>
      <c r="AY77" s="22">
        <v>0</v>
      </c>
      <c r="AZ77" s="23">
        <v>93.15317322036668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16.27512284393333</v>
      </c>
      <c r="BG77" s="22">
        <v>6.304993420266667</v>
      </c>
      <c r="BH77" s="22">
        <v>0.2287559096666666</v>
      </c>
      <c r="BI77" s="22">
        <v>0</v>
      </c>
      <c r="BJ77" s="23">
        <v>124.35679080343337</v>
      </c>
      <c r="BK77" s="24">
        <f>SUM(C77:BJ77)</f>
        <v>2597.914717108311</v>
      </c>
    </row>
    <row r="78" spans="1:63" s="25" customFormat="1" ht="14.25">
      <c r="A78" s="20"/>
      <c r="B78" s="7" t="s">
        <v>146</v>
      </c>
      <c r="C78" s="21">
        <v>0</v>
      </c>
      <c r="D78" s="22">
        <v>219.9696786151</v>
      </c>
      <c r="E78" s="22">
        <v>0</v>
      </c>
      <c r="F78" s="22">
        <v>0</v>
      </c>
      <c r="G78" s="23">
        <v>0</v>
      </c>
      <c r="H78" s="21">
        <v>55.44680610736665</v>
      </c>
      <c r="I78" s="22">
        <v>4147.499687989232</v>
      </c>
      <c r="J78" s="22">
        <v>1444.0545069755995</v>
      </c>
      <c r="K78" s="22">
        <v>0</v>
      </c>
      <c r="L78" s="23">
        <v>411.1012884489666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41.35172862500001</v>
      </c>
      <c r="S78" s="22">
        <v>185.5332377931667</v>
      </c>
      <c r="T78" s="22">
        <v>82.49298107336666</v>
      </c>
      <c r="U78" s="22">
        <v>0</v>
      </c>
      <c r="V78" s="23">
        <v>84.63327757856665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286.9552355148999</v>
      </c>
      <c r="AW78" s="22">
        <v>1544.1085401844375</v>
      </c>
      <c r="AX78" s="22">
        <v>1.1712619000999998</v>
      </c>
      <c r="AY78" s="22">
        <v>0</v>
      </c>
      <c r="AZ78" s="23">
        <v>720.7812797188338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277.04593580003336</v>
      </c>
      <c r="BG78" s="22">
        <v>213.76659213283335</v>
      </c>
      <c r="BH78" s="22">
        <v>25.330204672233336</v>
      </c>
      <c r="BI78" s="22">
        <v>0</v>
      </c>
      <c r="BJ78" s="23">
        <v>296.14843598529995</v>
      </c>
      <c r="BK78" s="24">
        <f>SUM(C78:BJ78)</f>
        <v>10037.390679115035</v>
      </c>
    </row>
    <row r="79" spans="1:63" s="25" customFormat="1" ht="14.25">
      <c r="A79" s="20"/>
      <c r="B79" s="7" t="s">
        <v>147</v>
      </c>
      <c r="C79" s="21">
        <v>0</v>
      </c>
      <c r="D79" s="22">
        <v>328.6694085312001</v>
      </c>
      <c r="E79" s="22">
        <v>0</v>
      </c>
      <c r="F79" s="22">
        <v>0</v>
      </c>
      <c r="G79" s="23">
        <v>0</v>
      </c>
      <c r="H79" s="21">
        <v>25.9107896521</v>
      </c>
      <c r="I79" s="22">
        <v>6122.307249688265</v>
      </c>
      <c r="J79" s="22">
        <v>543.1829358158334</v>
      </c>
      <c r="K79" s="22">
        <v>0</v>
      </c>
      <c r="L79" s="23">
        <v>321.8302432040667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12.082406034100003</v>
      </c>
      <c r="S79" s="22">
        <v>142.59796266376665</v>
      </c>
      <c r="T79" s="22">
        <v>67.94284087800001</v>
      </c>
      <c r="U79" s="22">
        <v>0</v>
      </c>
      <c r="V79" s="23">
        <v>22.94628896366666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34.592482841199995</v>
      </c>
      <c r="AW79" s="22">
        <v>2258.3333078263267</v>
      </c>
      <c r="AX79" s="22">
        <v>12.878601021766666</v>
      </c>
      <c r="AY79" s="22">
        <v>0</v>
      </c>
      <c r="AZ79" s="23">
        <v>189.2951156788666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21.496793003066664</v>
      </c>
      <c r="BG79" s="22">
        <v>173.06715527333333</v>
      </c>
      <c r="BH79" s="22">
        <v>6.144356818133335</v>
      </c>
      <c r="BI79" s="22">
        <v>0</v>
      </c>
      <c r="BJ79" s="23">
        <v>55.89810262866667</v>
      </c>
      <c r="BK79" s="24">
        <f>SUM(C79:BJ79)</f>
        <v>10339.176040522358</v>
      </c>
    </row>
    <row r="80" spans="1:63" s="25" customFormat="1" ht="14.25">
      <c r="A80" s="20"/>
      <c r="B80" s="7" t="s">
        <v>148</v>
      </c>
      <c r="C80" s="21">
        <v>0</v>
      </c>
      <c r="D80" s="22">
        <v>113.75031411563334</v>
      </c>
      <c r="E80" s="22">
        <v>0</v>
      </c>
      <c r="F80" s="22">
        <v>0</v>
      </c>
      <c r="G80" s="23">
        <v>0</v>
      </c>
      <c r="H80" s="21">
        <v>12.6189831106</v>
      </c>
      <c r="I80" s="22">
        <v>2.194611618866667</v>
      </c>
      <c r="J80" s="22">
        <v>0</v>
      </c>
      <c r="K80" s="22">
        <v>0</v>
      </c>
      <c r="L80" s="23">
        <v>11.484068702166669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4.849200157833334</v>
      </c>
      <c r="S80" s="22">
        <v>2.7196618639</v>
      </c>
      <c r="T80" s="22">
        <v>0</v>
      </c>
      <c r="U80" s="22">
        <v>0</v>
      </c>
      <c r="V80" s="23">
        <v>3.5073323685666664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135.8528350618333</v>
      </c>
      <c r="AW80" s="22">
        <v>143.29237913849968</v>
      </c>
      <c r="AX80" s="22">
        <v>0</v>
      </c>
      <c r="AY80" s="22">
        <v>0</v>
      </c>
      <c r="AZ80" s="23">
        <v>180.44082305536665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50.312933630500005</v>
      </c>
      <c r="BG80" s="22">
        <v>5.223141377866667</v>
      </c>
      <c r="BH80" s="22">
        <v>0</v>
      </c>
      <c r="BI80" s="22">
        <v>0</v>
      </c>
      <c r="BJ80" s="23">
        <v>40.49472024116667</v>
      </c>
      <c r="BK80" s="24">
        <f aca="true" t="shared" si="8" ref="BK80:BK85">SUM(C80:BJ80)</f>
        <v>706.7410044427996</v>
      </c>
    </row>
    <row r="81" spans="1:63" s="25" customFormat="1" ht="14.25">
      <c r="A81" s="20"/>
      <c r="B81" s="7" t="s">
        <v>149</v>
      </c>
      <c r="C81" s="21">
        <v>0</v>
      </c>
      <c r="D81" s="22">
        <v>167.51773907216676</v>
      </c>
      <c r="E81" s="22">
        <v>0</v>
      </c>
      <c r="F81" s="22">
        <v>0</v>
      </c>
      <c r="G81" s="23">
        <v>0</v>
      </c>
      <c r="H81" s="21">
        <v>18.234294414700003</v>
      </c>
      <c r="I81" s="22">
        <v>2913.0332768853673</v>
      </c>
      <c r="J81" s="22">
        <v>0</v>
      </c>
      <c r="K81" s="22">
        <v>0</v>
      </c>
      <c r="L81" s="23">
        <v>209.38197184933333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2.9202558752</v>
      </c>
      <c r="S81" s="22">
        <v>48.64906823296666</v>
      </c>
      <c r="T81" s="22">
        <v>0</v>
      </c>
      <c r="U81" s="22">
        <v>0</v>
      </c>
      <c r="V81" s="23">
        <v>67.62360546353332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45.41699980436667</v>
      </c>
      <c r="AW81" s="22">
        <v>430.71527441694</v>
      </c>
      <c r="AX81" s="22">
        <v>5.1295700571000005</v>
      </c>
      <c r="AY81" s="22">
        <v>0</v>
      </c>
      <c r="AZ81" s="23">
        <v>518.7859017441001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10.554146156799998</v>
      </c>
      <c r="BG81" s="22">
        <v>11.384061632166665</v>
      </c>
      <c r="BH81" s="22">
        <v>0.05106401166666669</v>
      </c>
      <c r="BI81" s="22">
        <v>0</v>
      </c>
      <c r="BJ81" s="23">
        <v>28.8846803475</v>
      </c>
      <c r="BK81" s="24">
        <f t="shared" si="8"/>
        <v>4478.281909963907</v>
      </c>
    </row>
    <row r="82" spans="1:63" s="25" customFormat="1" ht="14.25">
      <c r="A82" s="20"/>
      <c r="B82" s="7" t="s">
        <v>150</v>
      </c>
      <c r="C82" s="21">
        <v>0</v>
      </c>
      <c r="D82" s="22">
        <v>1.6992595094333336</v>
      </c>
      <c r="E82" s="22">
        <v>0</v>
      </c>
      <c r="F82" s="22">
        <v>0</v>
      </c>
      <c r="G82" s="23">
        <v>0</v>
      </c>
      <c r="H82" s="21">
        <v>61.000963241133334</v>
      </c>
      <c r="I82" s="22">
        <v>506.10770524530005</v>
      </c>
      <c r="J82" s="22">
        <v>0</v>
      </c>
      <c r="K82" s="22">
        <v>0</v>
      </c>
      <c r="L82" s="23">
        <v>453.3625744261334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7.4666305662</v>
      </c>
      <c r="S82" s="22">
        <v>49.73282736453332</v>
      </c>
      <c r="T82" s="22">
        <v>16.326203746233325</v>
      </c>
      <c r="U82" s="22">
        <v>0</v>
      </c>
      <c r="V82" s="23">
        <v>28.376686863133326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18.703792332066673</v>
      </c>
      <c r="AW82" s="22">
        <v>113.28096963170685</v>
      </c>
      <c r="AX82" s="22">
        <v>0</v>
      </c>
      <c r="AY82" s="22">
        <v>0</v>
      </c>
      <c r="AZ82" s="23">
        <v>571.5353403348665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7.7393235945</v>
      </c>
      <c r="BG82" s="22">
        <v>7.045131774</v>
      </c>
      <c r="BH82" s="22">
        <v>0.5176103342</v>
      </c>
      <c r="BI82" s="22">
        <v>0</v>
      </c>
      <c r="BJ82" s="23">
        <v>27.23800404763333</v>
      </c>
      <c r="BK82" s="24">
        <f t="shared" si="8"/>
        <v>1870.1330230110739</v>
      </c>
    </row>
    <row r="83" spans="1:63" s="25" customFormat="1" ht="14.25">
      <c r="A83" s="20"/>
      <c r="B83" s="7" t="s">
        <v>151</v>
      </c>
      <c r="C83" s="21">
        <v>0</v>
      </c>
      <c r="D83" s="22">
        <v>7.6696305</v>
      </c>
      <c r="E83" s="22">
        <v>0</v>
      </c>
      <c r="F83" s="22">
        <v>0</v>
      </c>
      <c r="G83" s="23">
        <v>0</v>
      </c>
      <c r="H83" s="21">
        <v>3.7200807428999996</v>
      </c>
      <c r="I83" s="22">
        <v>0.05097298129840584</v>
      </c>
      <c r="J83" s="22">
        <v>0</v>
      </c>
      <c r="K83" s="22">
        <v>0</v>
      </c>
      <c r="L83" s="23">
        <v>3.0155653258666666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2.472321709833334</v>
      </c>
      <c r="S83" s="22">
        <v>0</v>
      </c>
      <c r="T83" s="22">
        <v>0</v>
      </c>
      <c r="U83" s="22">
        <v>0</v>
      </c>
      <c r="V83" s="23">
        <v>0.41750534236666664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51.82839250326666</v>
      </c>
      <c r="AW83" s="22">
        <v>0.0010303342000000002</v>
      </c>
      <c r="AX83" s="22">
        <v>0</v>
      </c>
      <c r="AY83" s="22">
        <v>0</v>
      </c>
      <c r="AZ83" s="23">
        <v>73.01529044656665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27.750294959599994</v>
      </c>
      <c r="BG83" s="22">
        <v>0</v>
      </c>
      <c r="BH83" s="22">
        <v>0</v>
      </c>
      <c r="BI83" s="22">
        <v>0</v>
      </c>
      <c r="BJ83" s="23">
        <v>37.1226942573</v>
      </c>
      <c r="BK83" s="24">
        <f t="shared" si="8"/>
        <v>207.06377910319836</v>
      </c>
    </row>
    <row r="84" spans="1:63" s="25" customFormat="1" ht="14.25">
      <c r="A84" s="20"/>
      <c r="B84" s="7" t="s">
        <v>152</v>
      </c>
      <c r="C84" s="21">
        <v>0</v>
      </c>
      <c r="D84" s="22">
        <v>227.5371146447334</v>
      </c>
      <c r="E84" s="22">
        <v>0</v>
      </c>
      <c r="F84" s="22">
        <v>0</v>
      </c>
      <c r="G84" s="23">
        <v>0</v>
      </c>
      <c r="H84" s="21">
        <v>6.328975083799998</v>
      </c>
      <c r="I84" s="22">
        <v>197.66738005613323</v>
      </c>
      <c r="J84" s="22">
        <v>0</v>
      </c>
      <c r="K84" s="22">
        <v>0</v>
      </c>
      <c r="L84" s="23">
        <v>16.733079430799993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3.6137994663666673</v>
      </c>
      <c r="S84" s="22">
        <v>6.870814411766666</v>
      </c>
      <c r="T84" s="22">
        <v>5.281860190166667</v>
      </c>
      <c r="U84" s="22">
        <v>0</v>
      </c>
      <c r="V84" s="23">
        <v>4.9798075101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92.73230320943331</v>
      </c>
      <c r="AW84" s="22">
        <v>77.71176013105993</v>
      </c>
      <c r="AX84" s="22">
        <v>13.572794551266664</v>
      </c>
      <c r="AY84" s="22">
        <v>0</v>
      </c>
      <c r="AZ84" s="23">
        <v>211.5229236144667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52.74503111280001</v>
      </c>
      <c r="BG84" s="22">
        <v>86.65059698773334</v>
      </c>
      <c r="BH84" s="22">
        <v>58.94623161823333</v>
      </c>
      <c r="BI84" s="22">
        <v>0</v>
      </c>
      <c r="BJ84" s="23">
        <v>59.271355164833345</v>
      </c>
      <c r="BK84" s="24">
        <f t="shared" si="8"/>
        <v>1122.165827183693</v>
      </c>
    </row>
    <row r="85" spans="1:63" s="25" customFormat="1" ht="14.25">
      <c r="A85" s="20"/>
      <c r="B85" s="7" t="s">
        <v>153</v>
      </c>
      <c r="C85" s="21">
        <v>0</v>
      </c>
      <c r="D85" s="22">
        <v>353.4646887903667</v>
      </c>
      <c r="E85" s="22">
        <v>0</v>
      </c>
      <c r="F85" s="22">
        <v>0</v>
      </c>
      <c r="G85" s="23">
        <v>0</v>
      </c>
      <c r="H85" s="21">
        <v>42.40538013006668</v>
      </c>
      <c r="I85" s="22">
        <v>1945.4743092151339</v>
      </c>
      <c r="J85" s="22">
        <v>219.14214283766665</v>
      </c>
      <c r="K85" s="22">
        <v>0</v>
      </c>
      <c r="L85" s="23">
        <v>393.6579241289334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23.378154485133326</v>
      </c>
      <c r="S85" s="22">
        <v>60.115110022933344</v>
      </c>
      <c r="T85" s="22">
        <v>11.141921338699998</v>
      </c>
      <c r="U85" s="22">
        <v>0</v>
      </c>
      <c r="V85" s="23">
        <v>65.07289441416668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124.44158037990002</v>
      </c>
      <c r="AW85" s="22">
        <v>2979.102299445091</v>
      </c>
      <c r="AX85" s="22">
        <v>9.5278144851</v>
      </c>
      <c r="AY85" s="22">
        <v>0</v>
      </c>
      <c r="AZ85" s="23">
        <v>1133.2148317741335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69.34216253446668</v>
      </c>
      <c r="BG85" s="22">
        <v>139.6765269837333</v>
      </c>
      <c r="BH85" s="22">
        <v>15.072847626900002</v>
      </c>
      <c r="BI85" s="22">
        <v>0</v>
      </c>
      <c r="BJ85" s="23">
        <v>156.67382825669998</v>
      </c>
      <c r="BK85" s="24">
        <f t="shared" si="8"/>
        <v>7740.904416849124</v>
      </c>
    </row>
    <row r="86" spans="1:63" s="30" customFormat="1" ht="14.25">
      <c r="A86" s="20"/>
      <c r="B86" s="8" t="s">
        <v>18</v>
      </c>
      <c r="C86" s="26">
        <f aca="true" t="shared" si="9" ref="C86:AH86">SUM(C72:C85)</f>
        <v>0</v>
      </c>
      <c r="D86" s="27">
        <f t="shared" si="9"/>
        <v>2199.4088890742005</v>
      </c>
      <c r="E86" s="27">
        <f t="shared" si="9"/>
        <v>0</v>
      </c>
      <c r="F86" s="27">
        <f t="shared" si="9"/>
        <v>0</v>
      </c>
      <c r="G86" s="28">
        <f t="shared" si="9"/>
        <v>0</v>
      </c>
      <c r="H86" s="26">
        <f t="shared" si="9"/>
        <v>376.81864968919996</v>
      </c>
      <c r="I86" s="27">
        <f t="shared" si="9"/>
        <v>32755.484582166795</v>
      </c>
      <c r="J86" s="27">
        <f t="shared" si="9"/>
        <v>2907.241523840533</v>
      </c>
      <c r="K86" s="27">
        <f t="shared" si="9"/>
        <v>0</v>
      </c>
      <c r="L86" s="28">
        <f t="shared" si="9"/>
        <v>3375.478820594634</v>
      </c>
      <c r="M86" s="26">
        <f t="shared" si="9"/>
        <v>0</v>
      </c>
      <c r="N86" s="27">
        <f t="shared" si="9"/>
        <v>0</v>
      </c>
      <c r="O86" s="27">
        <f t="shared" si="9"/>
        <v>0</v>
      </c>
      <c r="P86" s="27">
        <f t="shared" si="9"/>
        <v>0</v>
      </c>
      <c r="Q86" s="28">
        <f t="shared" si="9"/>
        <v>0</v>
      </c>
      <c r="R86" s="26">
        <f t="shared" si="9"/>
        <v>160.6102308024</v>
      </c>
      <c r="S86" s="27">
        <f t="shared" si="9"/>
        <v>893.7299080745</v>
      </c>
      <c r="T86" s="27">
        <f t="shared" si="9"/>
        <v>336.2089048293</v>
      </c>
      <c r="U86" s="27">
        <f t="shared" si="9"/>
        <v>0</v>
      </c>
      <c r="V86" s="28">
        <f t="shared" si="9"/>
        <v>457.8046378139333</v>
      </c>
      <c r="W86" s="26">
        <f t="shared" si="9"/>
        <v>0</v>
      </c>
      <c r="X86" s="27">
        <f t="shared" si="9"/>
        <v>0</v>
      </c>
      <c r="Y86" s="27">
        <f t="shared" si="9"/>
        <v>0</v>
      </c>
      <c r="Z86" s="27">
        <f t="shared" si="9"/>
        <v>0</v>
      </c>
      <c r="AA86" s="28">
        <f t="shared" si="9"/>
        <v>0</v>
      </c>
      <c r="AB86" s="26">
        <f t="shared" si="9"/>
        <v>0</v>
      </c>
      <c r="AC86" s="27">
        <f t="shared" si="9"/>
        <v>0</v>
      </c>
      <c r="AD86" s="27">
        <f t="shared" si="9"/>
        <v>0</v>
      </c>
      <c r="AE86" s="27">
        <f t="shared" si="9"/>
        <v>0</v>
      </c>
      <c r="AF86" s="28">
        <f t="shared" si="9"/>
        <v>0</v>
      </c>
      <c r="AG86" s="26">
        <f t="shared" si="9"/>
        <v>0</v>
      </c>
      <c r="AH86" s="27">
        <f t="shared" si="9"/>
        <v>0</v>
      </c>
      <c r="AI86" s="27">
        <f aca="true" t="shared" si="10" ref="AI86:BK86">SUM(AI72:AI85)</f>
        <v>0</v>
      </c>
      <c r="AJ86" s="27">
        <f t="shared" si="10"/>
        <v>0</v>
      </c>
      <c r="AK86" s="28">
        <f t="shared" si="10"/>
        <v>0</v>
      </c>
      <c r="AL86" s="26">
        <f t="shared" si="10"/>
        <v>0</v>
      </c>
      <c r="AM86" s="27">
        <f t="shared" si="10"/>
        <v>0</v>
      </c>
      <c r="AN86" s="27">
        <f t="shared" si="10"/>
        <v>0</v>
      </c>
      <c r="AO86" s="27">
        <f t="shared" si="10"/>
        <v>0</v>
      </c>
      <c r="AP86" s="28">
        <f t="shared" si="10"/>
        <v>0</v>
      </c>
      <c r="AQ86" s="26">
        <f t="shared" si="10"/>
        <v>0</v>
      </c>
      <c r="AR86" s="27">
        <f t="shared" si="10"/>
        <v>0</v>
      </c>
      <c r="AS86" s="27">
        <f t="shared" si="10"/>
        <v>0</v>
      </c>
      <c r="AT86" s="27">
        <f t="shared" si="10"/>
        <v>0</v>
      </c>
      <c r="AU86" s="28">
        <f t="shared" si="10"/>
        <v>0</v>
      </c>
      <c r="AV86" s="26">
        <f t="shared" si="10"/>
        <v>1034.7053280595665</v>
      </c>
      <c r="AW86" s="27">
        <f t="shared" si="10"/>
        <v>9831.756352997836</v>
      </c>
      <c r="AX86" s="27">
        <f t="shared" si="10"/>
        <v>63.25354131956667</v>
      </c>
      <c r="AY86" s="27">
        <f t="shared" si="10"/>
        <v>0</v>
      </c>
      <c r="AZ86" s="28">
        <f t="shared" si="10"/>
        <v>5444.6635622386</v>
      </c>
      <c r="BA86" s="26">
        <f t="shared" si="10"/>
        <v>0</v>
      </c>
      <c r="BB86" s="27">
        <f t="shared" si="10"/>
        <v>0</v>
      </c>
      <c r="BC86" s="27">
        <f t="shared" si="10"/>
        <v>0</v>
      </c>
      <c r="BD86" s="27">
        <f t="shared" si="10"/>
        <v>0</v>
      </c>
      <c r="BE86" s="28">
        <f t="shared" si="10"/>
        <v>0</v>
      </c>
      <c r="BF86" s="26">
        <f t="shared" si="10"/>
        <v>660.5550671352333</v>
      </c>
      <c r="BG86" s="27">
        <f t="shared" si="10"/>
        <v>879.1001579759334</v>
      </c>
      <c r="BH86" s="27">
        <f t="shared" si="10"/>
        <v>165.58898524356664</v>
      </c>
      <c r="BI86" s="27">
        <f t="shared" si="10"/>
        <v>0</v>
      </c>
      <c r="BJ86" s="28">
        <f t="shared" si="10"/>
        <v>1128.8252907872331</v>
      </c>
      <c r="BK86" s="29">
        <f t="shared" si="10"/>
        <v>62671.23443264302</v>
      </c>
    </row>
    <row r="87" spans="1:63" s="30" customFormat="1" ht="14.25">
      <c r="A87" s="20"/>
      <c r="B87" s="8" t="s">
        <v>19</v>
      </c>
      <c r="C87" s="26">
        <f aca="true" t="shared" si="11" ref="C87:AH87">C86+C70+C67+C63+C15+C11</f>
        <v>0</v>
      </c>
      <c r="D87" s="27">
        <f t="shared" si="11"/>
        <v>2330.876112467967</v>
      </c>
      <c r="E87" s="27">
        <f t="shared" si="11"/>
        <v>0</v>
      </c>
      <c r="F87" s="27">
        <f t="shared" si="11"/>
        <v>0</v>
      </c>
      <c r="G87" s="28">
        <f t="shared" si="11"/>
        <v>0</v>
      </c>
      <c r="H87" s="26">
        <f t="shared" si="11"/>
        <v>779.1640723547667</v>
      </c>
      <c r="I87" s="27">
        <f t="shared" si="11"/>
        <v>62297.46529039144</v>
      </c>
      <c r="J87" s="27">
        <f t="shared" si="11"/>
        <v>4666.774962681932</v>
      </c>
      <c r="K87" s="27">
        <f t="shared" si="11"/>
        <v>0</v>
      </c>
      <c r="L87" s="28">
        <f t="shared" si="11"/>
        <v>4974.217356331106</v>
      </c>
      <c r="M87" s="26">
        <f t="shared" si="11"/>
        <v>0</v>
      </c>
      <c r="N87" s="27">
        <f t="shared" si="11"/>
        <v>0</v>
      </c>
      <c r="O87" s="27">
        <f t="shared" si="11"/>
        <v>0</v>
      </c>
      <c r="P87" s="27">
        <f t="shared" si="11"/>
        <v>0</v>
      </c>
      <c r="Q87" s="28">
        <f t="shared" si="11"/>
        <v>0</v>
      </c>
      <c r="R87" s="26">
        <f t="shared" si="11"/>
        <v>331.672592216</v>
      </c>
      <c r="S87" s="27">
        <f t="shared" si="11"/>
        <v>3004.716991147533</v>
      </c>
      <c r="T87" s="27">
        <f t="shared" si="11"/>
        <v>543.7458706248</v>
      </c>
      <c r="U87" s="27">
        <f t="shared" si="11"/>
        <v>0</v>
      </c>
      <c r="V87" s="28">
        <f t="shared" si="11"/>
        <v>701.5032184477001</v>
      </c>
      <c r="W87" s="26">
        <f t="shared" si="11"/>
        <v>0</v>
      </c>
      <c r="X87" s="27">
        <f t="shared" si="11"/>
        <v>0</v>
      </c>
      <c r="Y87" s="27">
        <f t="shared" si="11"/>
        <v>0</v>
      </c>
      <c r="Z87" s="27">
        <f t="shared" si="11"/>
        <v>0</v>
      </c>
      <c r="AA87" s="28">
        <f t="shared" si="11"/>
        <v>0</v>
      </c>
      <c r="AB87" s="26">
        <f t="shared" si="11"/>
        <v>0</v>
      </c>
      <c r="AC87" s="27">
        <f t="shared" si="11"/>
        <v>0</v>
      </c>
      <c r="AD87" s="27">
        <f t="shared" si="11"/>
        <v>0</v>
      </c>
      <c r="AE87" s="27">
        <f t="shared" si="11"/>
        <v>0</v>
      </c>
      <c r="AF87" s="28">
        <f t="shared" si="11"/>
        <v>0</v>
      </c>
      <c r="AG87" s="26">
        <f t="shared" si="11"/>
        <v>0</v>
      </c>
      <c r="AH87" s="27">
        <f t="shared" si="11"/>
        <v>0</v>
      </c>
      <c r="AI87" s="27">
        <f aca="true" t="shared" si="12" ref="AI87:BK87">AI86+AI70+AI67+AI63+AI15+AI11</f>
        <v>0</v>
      </c>
      <c r="AJ87" s="27">
        <f t="shared" si="12"/>
        <v>0</v>
      </c>
      <c r="AK87" s="28">
        <f t="shared" si="12"/>
        <v>0</v>
      </c>
      <c r="AL87" s="26">
        <f t="shared" si="12"/>
        <v>0</v>
      </c>
      <c r="AM87" s="27">
        <f t="shared" si="12"/>
        <v>0</v>
      </c>
      <c r="AN87" s="27">
        <f t="shared" si="12"/>
        <v>0</v>
      </c>
      <c r="AO87" s="27">
        <f t="shared" si="12"/>
        <v>0</v>
      </c>
      <c r="AP87" s="28">
        <f t="shared" si="12"/>
        <v>0</v>
      </c>
      <c r="AQ87" s="26">
        <f t="shared" si="12"/>
        <v>0</v>
      </c>
      <c r="AR87" s="27">
        <f t="shared" si="12"/>
        <v>0</v>
      </c>
      <c r="AS87" s="27">
        <f t="shared" si="12"/>
        <v>0</v>
      </c>
      <c r="AT87" s="27">
        <f t="shared" si="12"/>
        <v>0</v>
      </c>
      <c r="AU87" s="28">
        <f t="shared" si="12"/>
        <v>0</v>
      </c>
      <c r="AV87" s="26">
        <f t="shared" si="12"/>
        <v>1365.0931217893333</v>
      </c>
      <c r="AW87" s="27">
        <f t="shared" si="12"/>
        <v>14911.71074748923</v>
      </c>
      <c r="AX87" s="27">
        <f t="shared" si="12"/>
        <v>74.30066046096667</v>
      </c>
      <c r="AY87" s="27">
        <f t="shared" si="12"/>
        <v>0</v>
      </c>
      <c r="AZ87" s="28">
        <f t="shared" si="12"/>
        <v>7225.0308293536655</v>
      </c>
      <c r="BA87" s="26">
        <f t="shared" si="12"/>
        <v>0</v>
      </c>
      <c r="BB87" s="27">
        <f t="shared" si="12"/>
        <v>0</v>
      </c>
      <c r="BC87" s="27">
        <f t="shared" si="12"/>
        <v>0</v>
      </c>
      <c r="BD87" s="27">
        <f t="shared" si="12"/>
        <v>0</v>
      </c>
      <c r="BE87" s="28">
        <f t="shared" si="12"/>
        <v>0</v>
      </c>
      <c r="BF87" s="26">
        <f t="shared" si="12"/>
        <v>881.7249685883335</v>
      </c>
      <c r="BG87" s="27">
        <f t="shared" si="12"/>
        <v>1235.1775649151666</v>
      </c>
      <c r="BH87" s="27">
        <f t="shared" si="12"/>
        <v>197.9843714168333</v>
      </c>
      <c r="BI87" s="27">
        <f t="shared" si="12"/>
        <v>0</v>
      </c>
      <c r="BJ87" s="28">
        <f t="shared" si="12"/>
        <v>1535.7221365763667</v>
      </c>
      <c r="BK87" s="28">
        <f t="shared" si="12"/>
        <v>107056.88086725312</v>
      </c>
    </row>
    <row r="88" spans="3:63" ht="15" customHeight="1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</row>
    <row r="89" spans="1:63" s="25" customFormat="1" ht="15" customHeight="1">
      <c r="A89" s="20" t="s">
        <v>20</v>
      </c>
      <c r="B89" s="11" t="s">
        <v>21</v>
      </c>
      <c r="C89" s="32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4"/>
      <c r="BK89" s="35"/>
    </row>
    <row r="90" spans="1:63" s="25" customFormat="1" ht="14.25">
      <c r="A90" s="20" t="s">
        <v>7</v>
      </c>
      <c r="B90" s="36" t="s">
        <v>48</v>
      </c>
      <c r="C90" s="21"/>
      <c r="D90" s="22"/>
      <c r="E90" s="22"/>
      <c r="F90" s="22"/>
      <c r="G90" s="23"/>
      <c r="H90" s="21"/>
      <c r="I90" s="22"/>
      <c r="J90" s="22"/>
      <c r="K90" s="22"/>
      <c r="L90" s="23"/>
      <c r="M90" s="21"/>
      <c r="N90" s="22"/>
      <c r="O90" s="22"/>
      <c r="P90" s="22"/>
      <c r="Q90" s="23"/>
      <c r="R90" s="21"/>
      <c r="S90" s="22"/>
      <c r="T90" s="22"/>
      <c r="U90" s="22"/>
      <c r="V90" s="23"/>
      <c r="W90" s="21"/>
      <c r="X90" s="22"/>
      <c r="Y90" s="22"/>
      <c r="Z90" s="22"/>
      <c r="AA90" s="23"/>
      <c r="AB90" s="21"/>
      <c r="AC90" s="22"/>
      <c r="AD90" s="22"/>
      <c r="AE90" s="22"/>
      <c r="AF90" s="23"/>
      <c r="AG90" s="21"/>
      <c r="AH90" s="22"/>
      <c r="AI90" s="22"/>
      <c r="AJ90" s="22"/>
      <c r="AK90" s="23"/>
      <c r="AL90" s="21"/>
      <c r="AM90" s="22"/>
      <c r="AN90" s="22"/>
      <c r="AO90" s="22"/>
      <c r="AP90" s="23"/>
      <c r="AQ90" s="21"/>
      <c r="AR90" s="22"/>
      <c r="AS90" s="22"/>
      <c r="AT90" s="22"/>
      <c r="AU90" s="23"/>
      <c r="AV90" s="21"/>
      <c r="AW90" s="22"/>
      <c r="AX90" s="22"/>
      <c r="AY90" s="22"/>
      <c r="AZ90" s="23"/>
      <c r="BA90" s="21"/>
      <c r="BB90" s="22"/>
      <c r="BC90" s="22"/>
      <c r="BD90" s="22"/>
      <c r="BE90" s="23"/>
      <c r="BF90" s="21"/>
      <c r="BG90" s="22"/>
      <c r="BH90" s="22"/>
      <c r="BI90" s="22"/>
      <c r="BJ90" s="23"/>
      <c r="BK90" s="24"/>
    </row>
    <row r="91" spans="1:63" s="25" customFormat="1" ht="14.25">
      <c r="A91" s="20"/>
      <c r="B91" s="7" t="s">
        <v>154</v>
      </c>
      <c r="C91" s="21">
        <v>0</v>
      </c>
      <c r="D91" s="22">
        <v>18.142273385599996</v>
      </c>
      <c r="E91" s="22">
        <v>0</v>
      </c>
      <c r="F91" s="22">
        <v>0</v>
      </c>
      <c r="G91" s="23">
        <v>0</v>
      </c>
      <c r="H91" s="21">
        <v>514.6656007964333</v>
      </c>
      <c r="I91" s="22">
        <v>27.37287526403333</v>
      </c>
      <c r="J91" s="22">
        <v>0</v>
      </c>
      <c r="K91" s="22">
        <v>0</v>
      </c>
      <c r="L91" s="23">
        <v>48.81285385660001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348.8480695392</v>
      </c>
      <c r="S91" s="22">
        <v>9.718317981966667</v>
      </c>
      <c r="T91" s="22">
        <v>0</v>
      </c>
      <c r="U91" s="22">
        <v>0</v>
      </c>
      <c r="V91" s="23">
        <v>19.75210597063334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5255.335209218167</v>
      </c>
      <c r="AW91" s="22">
        <v>309.2792748837048</v>
      </c>
      <c r="AX91" s="22">
        <v>0</v>
      </c>
      <c r="AY91" s="22">
        <v>0</v>
      </c>
      <c r="AZ91" s="23">
        <v>511.19265403379995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4492.616960565035</v>
      </c>
      <c r="BG91" s="22">
        <v>197.24709811843329</v>
      </c>
      <c r="BH91" s="22">
        <v>0</v>
      </c>
      <c r="BI91" s="22">
        <v>0</v>
      </c>
      <c r="BJ91" s="23">
        <v>244.67204428033332</v>
      </c>
      <c r="BK91" s="24">
        <f>SUM(C91:BJ91)</f>
        <v>11997.655337893939</v>
      </c>
    </row>
    <row r="92" spans="1:63" s="30" customFormat="1" ht="14.25">
      <c r="A92" s="20"/>
      <c r="B92" s="8" t="s">
        <v>9</v>
      </c>
      <c r="C92" s="26">
        <f aca="true" t="shared" si="13" ref="C92:AH92">SUM(C91:C91)</f>
        <v>0</v>
      </c>
      <c r="D92" s="27">
        <f t="shared" si="13"/>
        <v>18.142273385599996</v>
      </c>
      <c r="E92" s="27">
        <f t="shared" si="13"/>
        <v>0</v>
      </c>
      <c r="F92" s="27">
        <f t="shared" si="13"/>
        <v>0</v>
      </c>
      <c r="G92" s="28">
        <f t="shared" si="13"/>
        <v>0</v>
      </c>
      <c r="H92" s="26">
        <f t="shared" si="13"/>
        <v>514.6656007964333</v>
      </c>
      <c r="I92" s="27">
        <f t="shared" si="13"/>
        <v>27.37287526403333</v>
      </c>
      <c r="J92" s="27">
        <f t="shared" si="13"/>
        <v>0</v>
      </c>
      <c r="K92" s="27">
        <f t="shared" si="13"/>
        <v>0</v>
      </c>
      <c r="L92" s="28">
        <f t="shared" si="13"/>
        <v>48.81285385660001</v>
      </c>
      <c r="M92" s="26">
        <f t="shared" si="13"/>
        <v>0</v>
      </c>
      <c r="N92" s="27">
        <f t="shared" si="13"/>
        <v>0</v>
      </c>
      <c r="O92" s="27">
        <f t="shared" si="13"/>
        <v>0</v>
      </c>
      <c r="P92" s="27">
        <f t="shared" si="13"/>
        <v>0</v>
      </c>
      <c r="Q92" s="28">
        <f t="shared" si="13"/>
        <v>0</v>
      </c>
      <c r="R92" s="26">
        <f t="shared" si="13"/>
        <v>348.8480695392</v>
      </c>
      <c r="S92" s="27">
        <f t="shared" si="13"/>
        <v>9.718317981966667</v>
      </c>
      <c r="T92" s="27">
        <f t="shared" si="13"/>
        <v>0</v>
      </c>
      <c r="U92" s="27">
        <f t="shared" si="13"/>
        <v>0</v>
      </c>
      <c r="V92" s="28">
        <f t="shared" si="13"/>
        <v>19.75210597063334</v>
      </c>
      <c r="W92" s="26">
        <f t="shared" si="13"/>
        <v>0</v>
      </c>
      <c r="X92" s="27">
        <f t="shared" si="13"/>
        <v>0</v>
      </c>
      <c r="Y92" s="27">
        <f t="shared" si="13"/>
        <v>0</v>
      </c>
      <c r="Z92" s="27">
        <f t="shared" si="13"/>
        <v>0</v>
      </c>
      <c r="AA92" s="28">
        <f t="shared" si="13"/>
        <v>0</v>
      </c>
      <c r="AB92" s="26">
        <f t="shared" si="13"/>
        <v>0</v>
      </c>
      <c r="AC92" s="27">
        <f t="shared" si="13"/>
        <v>0</v>
      </c>
      <c r="AD92" s="27">
        <f t="shared" si="13"/>
        <v>0</v>
      </c>
      <c r="AE92" s="27">
        <f t="shared" si="13"/>
        <v>0</v>
      </c>
      <c r="AF92" s="28">
        <f t="shared" si="13"/>
        <v>0</v>
      </c>
      <c r="AG92" s="26">
        <f t="shared" si="13"/>
        <v>0</v>
      </c>
      <c r="AH92" s="27">
        <f t="shared" si="13"/>
        <v>0</v>
      </c>
      <c r="AI92" s="27">
        <f aca="true" t="shared" si="14" ref="AI92:BK92">SUM(AI91:AI91)</f>
        <v>0</v>
      </c>
      <c r="AJ92" s="27">
        <f t="shared" si="14"/>
        <v>0</v>
      </c>
      <c r="AK92" s="28">
        <f t="shared" si="14"/>
        <v>0</v>
      </c>
      <c r="AL92" s="26">
        <f t="shared" si="14"/>
        <v>0</v>
      </c>
      <c r="AM92" s="27">
        <f t="shared" si="14"/>
        <v>0</v>
      </c>
      <c r="AN92" s="27">
        <f t="shared" si="14"/>
        <v>0</v>
      </c>
      <c r="AO92" s="27">
        <f t="shared" si="14"/>
        <v>0</v>
      </c>
      <c r="AP92" s="28">
        <f t="shared" si="14"/>
        <v>0</v>
      </c>
      <c r="AQ92" s="26">
        <f t="shared" si="14"/>
        <v>0</v>
      </c>
      <c r="AR92" s="27">
        <f t="shared" si="14"/>
        <v>0</v>
      </c>
      <c r="AS92" s="27">
        <f t="shared" si="14"/>
        <v>0</v>
      </c>
      <c r="AT92" s="27">
        <f t="shared" si="14"/>
        <v>0</v>
      </c>
      <c r="AU92" s="28">
        <f t="shared" si="14"/>
        <v>0</v>
      </c>
      <c r="AV92" s="26">
        <f t="shared" si="14"/>
        <v>5255.335209218167</v>
      </c>
      <c r="AW92" s="27">
        <f t="shared" si="14"/>
        <v>309.2792748837048</v>
      </c>
      <c r="AX92" s="27">
        <f t="shared" si="14"/>
        <v>0</v>
      </c>
      <c r="AY92" s="27">
        <f t="shared" si="14"/>
        <v>0</v>
      </c>
      <c r="AZ92" s="28">
        <f t="shared" si="14"/>
        <v>511.19265403379995</v>
      </c>
      <c r="BA92" s="26">
        <f t="shared" si="14"/>
        <v>0</v>
      </c>
      <c r="BB92" s="27">
        <f t="shared" si="14"/>
        <v>0</v>
      </c>
      <c r="BC92" s="27">
        <f t="shared" si="14"/>
        <v>0</v>
      </c>
      <c r="BD92" s="27">
        <f t="shared" si="14"/>
        <v>0</v>
      </c>
      <c r="BE92" s="28">
        <f t="shared" si="14"/>
        <v>0</v>
      </c>
      <c r="BF92" s="26">
        <f t="shared" si="14"/>
        <v>4492.616960565035</v>
      </c>
      <c r="BG92" s="27">
        <f t="shared" si="14"/>
        <v>197.24709811843329</v>
      </c>
      <c r="BH92" s="27">
        <f t="shared" si="14"/>
        <v>0</v>
      </c>
      <c r="BI92" s="27">
        <f t="shared" si="14"/>
        <v>0</v>
      </c>
      <c r="BJ92" s="28">
        <f t="shared" si="14"/>
        <v>244.67204428033332</v>
      </c>
      <c r="BK92" s="29">
        <f t="shared" si="14"/>
        <v>11997.655337893939</v>
      </c>
    </row>
    <row r="93" spans="3:63" ht="15" customHeight="1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</row>
    <row r="94" spans="1:63" s="25" customFormat="1" ht="14.25">
      <c r="A94" s="20" t="s">
        <v>10</v>
      </c>
      <c r="B94" s="12" t="s">
        <v>22</v>
      </c>
      <c r="C94" s="21"/>
      <c r="D94" s="22"/>
      <c r="E94" s="22"/>
      <c r="F94" s="22"/>
      <c r="G94" s="23"/>
      <c r="H94" s="21"/>
      <c r="I94" s="22"/>
      <c r="J94" s="22"/>
      <c r="K94" s="22"/>
      <c r="L94" s="23"/>
      <c r="M94" s="21"/>
      <c r="N94" s="22"/>
      <c r="O94" s="22"/>
      <c r="P94" s="22"/>
      <c r="Q94" s="23"/>
      <c r="R94" s="21"/>
      <c r="S94" s="22"/>
      <c r="T94" s="22"/>
      <c r="U94" s="22"/>
      <c r="V94" s="23"/>
      <c r="W94" s="21"/>
      <c r="X94" s="22"/>
      <c r="Y94" s="22"/>
      <c r="Z94" s="22"/>
      <c r="AA94" s="23"/>
      <c r="AB94" s="21"/>
      <c r="AC94" s="22"/>
      <c r="AD94" s="22"/>
      <c r="AE94" s="22"/>
      <c r="AF94" s="23"/>
      <c r="AG94" s="21"/>
      <c r="AH94" s="22"/>
      <c r="AI94" s="22"/>
      <c r="AJ94" s="22"/>
      <c r="AK94" s="23"/>
      <c r="AL94" s="21"/>
      <c r="AM94" s="22"/>
      <c r="AN94" s="22"/>
      <c r="AO94" s="22"/>
      <c r="AP94" s="23"/>
      <c r="AQ94" s="21"/>
      <c r="AR94" s="22"/>
      <c r="AS94" s="22"/>
      <c r="AT94" s="22"/>
      <c r="AU94" s="23"/>
      <c r="AV94" s="21"/>
      <c r="AW94" s="22"/>
      <c r="AX94" s="22"/>
      <c r="AY94" s="22"/>
      <c r="AZ94" s="23"/>
      <c r="BA94" s="21"/>
      <c r="BB94" s="22"/>
      <c r="BC94" s="22"/>
      <c r="BD94" s="22"/>
      <c r="BE94" s="23"/>
      <c r="BF94" s="21"/>
      <c r="BG94" s="22"/>
      <c r="BH94" s="22"/>
      <c r="BI94" s="22"/>
      <c r="BJ94" s="23"/>
      <c r="BK94" s="24"/>
    </row>
    <row r="95" spans="1:63" s="25" customFormat="1" ht="14.25">
      <c r="A95" s="20"/>
      <c r="B95" s="7" t="s">
        <v>155</v>
      </c>
      <c r="C95" s="21">
        <v>0</v>
      </c>
      <c r="D95" s="22">
        <v>0.015105</v>
      </c>
      <c r="E95" s="22">
        <v>0</v>
      </c>
      <c r="F95" s="22">
        <v>0</v>
      </c>
      <c r="G95" s="23">
        <v>0</v>
      </c>
      <c r="H95" s="21">
        <v>0.14177557119999992</v>
      </c>
      <c r="I95" s="22">
        <v>0.08368281199999997</v>
      </c>
      <c r="J95" s="22">
        <v>0</v>
      </c>
      <c r="K95" s="22">
        <v>0</v>
      </c>
      <c r="L95" s="23">
        <v>0.6856963159999999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0.077756803</v>
      </c>
      <c r="S95" s="22">
        <v>0.19776870899999996</v>
      </c>
      <c r="T95" s="22">
        <v>0</v>
      </c>
      <c r="U95" s="22">
        <v>0</v>
      </c>
      <c r="V95" s="23">
        <v>0.24086808500000004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2.9545752178000013</v>
      </c>
      <c r="AW95" s="22">
        <v>2.656459399985268</v>
      </c>
      <c r="AX95" s="22">
        <v>5.5983E-05</v>
      </c>
      <c r="AY95" s="22">
        <v>0</v>
      </c>
      <c r="AZ95" s="23">
        <v>12.880976741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1.5696076124333331</v>
      </c>
      <c r="BG95" s="22">
        <v>1.302790855</v>
      </c>
      <c r="BH95" s="22">
        <v>0</v>
      </c>
      <c r="BI95" s="22">
        <v>0</v>
      </c>
      <c r="BJ95" s="23">
        <v>3.005752702566667</v>
      </c>
      <c r="BK95" s="24">
        <f>SUM(C95:BJ95)</f>
        <v>25.81287180798527</v>
      </c>
    </row>
    <row r="96" spans="1:63" s="25" customFormat="1" ht="14.25">
      <c r="A96" s="20"/>
      <c r="B96" s="7" t="s">
        <v>156</v>
      </c>
      <c r="C96" s="21">
        <v>0</v>
      </c>
      <c r="D96" s="22">
        <v>3.7322479770333326</v>
      </c>
      <c r="E96" s="22">
        <v>0</v>
      </c>
      <c r="F96" s="22">
        <v>0</v>
      </c>
      <c r="G96" s="23">
        <v>0</v>
      </c>
      <c r="H96" s="21">
        <v>53.872101536866666</v>
      </c>
      <c r="I96" s="22">
        <v>3350.7411979726</v>
      </c>
      <c r="J96" s="22">
        <v>0.35376652416666665</v>
      </c>
      <c r="K96" s="22">
        <v>0</v>
      </c>
      <c r="L96" s="23">
        <v>2003.7937024133328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16.4068104783</v>
      </c>
      <c r="S96" s="22">
        <v>201.90097894840005</v>
      </c>
      <c r="T96" s="22">
        <v>0</v>
      </c>
      <c r="U96" s="22">
        <v>0</v>
      </c>
      <c r="V96" s="23">
        <v>146.89887958910003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316.4655923858666</v>
      </c>
      <c r="AW96" s="22">
        <v>1182.2808940602824</v>
      </c>
      <c r="AX96" s="22">
        <v>0.7373534080666666</v>
      </c>
      <c r="AY96" s="22">
        <v>0</v>
      </c>
      <c r="AZ96" s="23">
        <v>2571.893298220634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154.52764663409997</v>
      </c>
      <c r="BG96" s="22">
        <v>298.85469354933343</v>
      </c>
      <c r="BH96" s="22">
        <v>0.24166285480000005</v>
      </c>
      <c r="BI96" s="22">
        <v>0</v>
      </c>
      <c r="BJ96" s="23">
        <v>265.25253131909994</v>
      </c>
      <c r="BK96" s="24">
        <f>SUM(C96:BJ96)</f>
        <v>10567.953357871984</v>
      </c>
    </row>
    <row r="97" spans="1:63" s="25" customFormat="1" ht="14.25">
      <c r="A97" s="20"/>
      <c r="B97" s="7" t="s">
        <v>213</v>
      </c>
      <c r="C97" s="21">
        <v>0</v>
      </c>
      <c r="D97" s="22">
        <v>4.715969479966668</v>
      </c>
      <c r="E97" s="22">
        <v>0</v>
      </c>
      <c r="F97" s="22">
        <v>0</v>
      </c>
      <c r="G97" s="23">
        <v>0</v>
      </c>
      <c r="H97" s="21">
        <v>177.51325295180004</v>
      </c>
      <c r="I97" s="22">
        <v>22.273395428099995</v>
      </c>
      <c r="J97" s="22">
        <v>0.017205147733333336</v>
      </c>
      <c r="K97" s="22">
        <v>0</v>
      </c>
      <c r="L97" s="23">
        <v>176.73141820226675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79.75606512910001</v>
      </c>
      <c r="S97" s="22">
        <v>19.61844705853333</v>
      </c>
      <c r="T97" s="22">
        <v>0</v>
      </c>
      <c r="U97" s="22">
        <v>0</v>
      </c>
      <c r="V97" s="23">
        <v>75.61803544013333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1089.4847246523668</v>
      </c>
      <c r="AW97" s="22">
        <v>183.78126896605013</v>
      </c>
      <c r="AX97" s="22">
        <v>0.003648091266666666</v>
      </c>
      <c r="AY97" s="22">
        <v>0</v>
      </c>
      <c r="AZ97" s="23">
        <v>820.3306562287001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530.5714188110665</v>
      </c>
      <c r="BG97" s="22">
        <v>52.0812602156</v>
      </c>
      <c r="BH97" s="22">
        <v>0.0113714212</v>
      </c>
      <c r="BI97" s="22">
        <v>0</v>
      </c>
      <c r="BJ97" s="23">
        <v>142.7631286189</v>
      </c>
      <c r="BK97" s="24">
        <f>SUM(C97:BJ97)</f>
        <v>3375.2712658427836</v>
      </c>
    </row>
    <row r="98" spans="1:63" s="25" customFormat="1" ht="14.25">
      <c r="A98" s="20"/>
      <c r="B98" s="7" t="s">
        <v>157</v>
      </c>
      <c r="C98" s="21">
        <v>0</v>
      </c>
      <c r="D98" s="22">
        <v>0</v>
      </c>
      <c r="E98" s="22">
        <v>0</v>
      </c>
      <c r="F98" s="22">
        <v>0</v>
      </c>
      <c r="G98" s="23">
        <v>0</v>
      </c>
      <c r="H98" s="21">
        <v>0.049103279566666665</v>
      </c>
      <c r="I98" s="22">
        <v>0</v>
      </c>
      <c r="J98" s="22">
        <v>0</v>
      </c>
      <c r="K98" s="22">
        <v>0</v>
      </c>
      <c r="L98" s="23">
        <v>0.061209075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0.07005036916666667</v>
      </c>
      <c r="S98" s="22">
        <v>0</v>
      </c>
      <c r="T98" s="22">
        <v>0</v>
      </c>
      <c r="U98" s="22">
        <v>0</v>
      </c>
      <c r="V98" s="23">
        <v>0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3.058795672233334</v>
      </c>
      <c r="AW98" s="22">
        <v>3.0968571335047375</v>
      </c>
      <c r="AX98" s="22">
        <v>0</v>
      </c>
      <c r="AY98" s="22">
        <v>0</v>
      </c>
      <c r="AZ98" s="23">
        <v>33.71978638790001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1.7335852680000001</v>
      </c>
      <c r="BG98" s="22">
        <v>0.8773337333333333</v>
      </c>
      <c r="BH98" s="22">
        <v>0</v>
      </c>
      <c r="BI98" s="22">
        <v>0</v>
      </c>
      <c r="BJ98" s="23">
        <v>7.9660150307999995</v>
      </c>
      <c r="BK98" s="24">
        <f>SUM(C98:BJ98)</f>
        <v>50.63273594950474</v>
      </c>
    </row>
    <row r="99" spans="1:63" s="25" customFormat="1" ht="28.5">
      <c r="A99" s="20"/>
      <c r="B99" s="7" t="s">
        <v>220</v>
      </c>
      <c r="C99" s="21">
        <v>0</v>
      </c>
      <c r="D99" s="22">
        <v>0.496914</v>
      </c>
      <c r="E99" s="22">
        <v>0</v>
      </c>
      <c r="F99" s="22">
        <v>0</v>
      </c>
      <c r="G99" s="23">
        <v>0</v>
      </c>
      <c r="H99" s="21">
        <v>0.3925884407</v>
      </c>
      <c r="I99" s="22">
        <v>274.6987268539999</v>
      </c>
      <c r="J99" s="22">
        <v>0</v>
      </c>
      <c r="K99" s="22">
        <v>0</v>
      </c>
      <c r="L99" s="23">
        <v>31.543058234166672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0.09504485066666668</v>
      </c>
      <c r="S99" s="22">
        <v>3.8100430467666677</v>
      </c>
      <c r="T99" s="22">
        <v>5.0150706032666665</v>
      </c>
      <c r="U99" s="22">
        <v>0</v>
      </c>
      <c r="V99" s="23">
        <v>5.416480890666667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0.22350598116666667</v>
      </c>
      <c r="AW99" s="22">
        <v>79.3048023442599</v>
      </c>
      <c r="AX99" s="22">
        <v>0</v>
      </c>
      <c r="AY99" s="22">
        <v>0</v>
      </c>
      <c r="AZ99" s="23">
        <v>38.46668665953334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0.045617195666666666</v>
      </c>
      <c r="BG99" s="22">
        <v>0.39850204450000004</v>
      </c>
      <c r="BH99" s="22">
        <v>0</v>
      </c>
      <c r="BI99" s="22">
        <v>0</v>
      </c>
      <c r="BJ99" s="23">
        <v>0.03667089203333334</v>
      </c>
      <c r="BK99" s="24">
        <f aca="true" t="shared" si="15" ref="BK99:BK123">SUM(C99:BJ99)</f>
        <v>439.9437120373932</v>
      </c>
    </row>
    <row r="100" spans="1:63" s="25" customFormat="1" ht="14.25">
      <c r="A100" s="20"/>
      <c r="B100" s="7" t="s">
        <v>158</v>
      </c>
      <c r="C100" s="21">
        <v>0</v>
      </c>
      <c r="D100" s="22">
        <v>16.8933972916</v>
      </c>
      <c r="E100" s="22">
        <v>0</v>
      </c>
      <c r="F100" s="22">
        <v>0</v>
      </c>
      <c r="G100" s="23">
        <v>0</v>
      </c>
      <c r="H100" s="21">
        <v>378.40027798906664</v>
      </c>
      <c r="I100" s="22">
        <v>958.2801233968335</v>
      </c>
      <c r="J100" s="22">
        <v>0</v>
      </c>
      <c r="K100" s="22">
        <v>0</v>
      </c>
      <c r="L100" s="23">
        <v>335.0644430186333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215.0563081029</v>
      </c>
      <c r="S100" s="22">
        <v>141.3781382017334</v>
      </c>
      <c r="T100" s="22">
        <v>0.7971207059000001</v>
      </c>
      <c r="U100" s="22">
        <v>0</v>
      </c>
      <c r="V100" s="23">
        <v>90.63410742260001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3051.123923688597</v>
      </c>
      <c r="AW100" s="22">
        <v>515.9600144256503</v>
      </c>
      <c r="AX100" s="22">
        <v>0.01796380556666667</v>
      </c>
      <c r="AY100" s="22">
        <v>0</v>
      </c>
      <c r="AZ100" s="23">
        <v>2597.7625453463666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2128.6950058896346</v>
      </c>
      <c r="BG100" s="22">
        <v>129.10590917556667</v>
      </c>
      <c r="BH100" s="22">
        <v>0</v>
      </c>
      <c r="BI100" s="22">
        <v>0</v>
      </c>
      <c r="BJ100" s="23">
        <v>725.9564226516667</v>
      </c>
      <c r="BK100" s="24">
        <f>SUM(C100:BJ100)</f>
        <v>11285.125701112316</v>
      </c>
    </row>
    <row r="101" spans="1:63" s="25" customFormat="1" ht="14.25">
      <c r="A101" s="20"/>
      <c r="B101" s="7" t="s">
        <v>159</v>
      </c>
      <c r="C101" s="21">
        <v>0</v>
      </c>
      <c r="D101" s="22">
        <v>16.90933045233333</v>
      </c>
      <c r="E101" s="22">
        <v>0</v>
      </c>
      <c r="F101" s="22">
        <v>0</v>
      </c>
      <c r="G101" s="23">
        <v>0</v>
      </c>
      <c r="H101" s="21">
        <v>366.2274741607</v>
      </c>
      <c r="I101" s="22">
        <v>175.03405032426667</v>
      </c>
      <c r="J101" s="22">
        <v>0</v>
      </c>
      <c r="K101" s="22">
        <v>487.29675880720004</v>
      </c>
      <c r="L101" s="23">
        <v>213.60489739083332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206.6718308059</v>
      </c>
      <c r="S101" s="22">
        <v>49.96112813586665</v>
      </c>
      <c r="T101" s="22">
        <v>0.061504361</v>
      </c>
      <c r="U101" s="22">
        <v>0</v>
      </c>
      <c r="V101" s="23">
        <v>50.4749324468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4783.613783834295</v>
      </c>
      <c r="AW101" s="22">
        <v>364.66562683498404</v>
      </c>
      <c r="AX101" s="22">
        <v>0.6046884313666668</v>
      </c>
      <c r="AY101" s="22">
        <v>0</v>
      </c>
      <c r="AZ101" s="23">
        <v>2009.8033898585002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2900.2029179151323</v>
      </c>
      <c r="BG101" s="22">
        <v>99.9577242229</v>
      </c>
      <c r="BH101" s="22">
        <v>0.0016371787999999998</v>
      </c>
      <c r="BI101" s="22">
        <v>0</v>
      </c>
      <c r="BJ101" s="23">
        <v>575.7289627164334</v>
      </c>
      <c r="BK101" s="24">
        <f>SUM(C101:BJ101)</f>
        <v>12300.820637877312</v>
      </c>
    </row>
    <row r="102" spans="1:63" s="25" customFormat="1" ht="14.25">
      <c r="A102" s="20"/>
      <c r="B102" s="7" t="s">
        <v>160</v>
      </c>
      <c r="C102" s="21">
        <v>0</v>
      </c>
      <c r="D102" s="22">
        <v>0.6615073333333333</v>
      </c>
      <c r="E102" s="22">
        <v>0</v>
      </c>
      <c r="F102" s="22">
        <v>0</v>
      </c>
      <c r="G102" s="23">
        <v>0</v>
      </c>
      <c r="H102" s="21">
        <v>2.624366222533334</v>
      </c>
      <c r="I102" s="22">
        <v>0.8641084261666668</v>
      </c>
      <c r="J102" s="22">
        <v>0</v>
      </c>
      <c r="K102" s="22">
        <v>0</v>
      </c>
      <c r="L102" s="23">
        <v>7.7659452737666665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1.5931013452999998</v>
      </c>
      <c r="S102" s="22">
        <v>0.5186295311</v>
      </c>
      <c r="T102" s="22">
        <v>0</v>
      </c>
      <c r="U102" s="22">
        <v>0</v>
      </c>
      <c r="V102" s="23">
        <v>0.8505724839666667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35.61252329286666</v>
      </c>
      <c r="AW102" s="22">
        <v>13.658224823639321</v>
      </c>
      <c r="AX102" s="22">
        <v>0</v>
      </c>
      <c r="AY102" s="22">
        <v>0</v>
      </c>
      <c r="AZ102" s="23">
        <v>82.80369017463332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22.561486494833343</v>
      </c>
      <c r="BG102" s="22">
        <v>4.425020291666668</v>
      </c>
      <c r="BH102" s="22">
        <v>0</v>
      </c>
      <c r="BI102" s="22">
        <v>0</v>
      </c>
      <c r="BJ102" s="23">
        <v>27.27002327856666</v>
      </c>
      <c r="BK102" s="24">
        <f>SUM(C102:BJ102)</f>
        <v>201.20919897237263</v>
      </c>
    </row>
    <row r="103" spans="1:63" s="25" customFormat="1" ht="14.25">
      <c r="A103" s="20"/>
      <c r="B103" s="7" t="s">
        <v>215</v>
      </c>
      <c r="C103" s="21">
        <v>0</v>
      </c>
      <c r="D103" s="22">
        <v>0.4265819368666667</v>
      </c>
      <c r="E103" s="22">
        <v>0</v>
      </c>
      <c r="F103" s="22">
        <v>0</v>
      </c>
      <c r="G103" s="23">
        <v>0</v>
      </c>
      <c r="H103" s="21">
        <v>15.465439981166668</v>
      </c>
      <c r="I103" s="22">
        <v>9.154024696466667</v>
      </c>
      <c r="J103" s="22">
        <v>0</v>
      </c>
      <c r="K103" s="22">
        <v>0</v>
      </c>
      <c r="L103" s="23">
        <v>18.57673895783333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12.978192126266663</v>
      </c>
      <c r="S103" s="22">
        <v>5.022304807833333</v>
      </c>
      <c r="T103" s="22">
        <v>0.21328883583333333</v>
      </c>
      <c r="U103" s="22">
        <v>0</v>
      </c>
      <c r="V103" s="23">
        <v>10.687333734699997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85.63036499596666</v>
      </c>
      <c r="AW103" s="22">
        <v>46.69332172929609</v>
      </c>
      <c r="AX103" s="22">
        <v>0</v>
      </c>
      <c r="AY103" s="22">
        <v>0</v>
      </c>
      <c r="AZ103" s="23">
        <v>155.36578103976666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89.94250776239998</v>
      </c>
      <c r="BG103" s="22">
        <v>22.081403176533332</v>
      </c>
      <c r="BH103" s="22">
        <v>0.4239949666666667</v>
      </c>
      <c r="BI103" s="22">
        <v>0</v>
      </c>
      <c r="BJ103" s="23">
        <v>62.08892247566665</v>
      </c>
      <c r="BK103" s="24">
        <f>SUM(C103:BJ103)</f>
        <v>534.7502012232627</v>
      </c>
    </row>
    <row r="104" spans="1:63" s="25" customFormat="1" ht="14.25">
      <c r="A104" s="20"/>
      <c r="B104" s="7" t="s">
        <v>161</v>
      </c>
      <c r="C104" s="21">
        <v>0</v>
      </c>
      <c r="D104" s="22">
        <v>18.3152681371</v>
      </c>
      <c r="E104" s="22">
        <v>0</v>
      </c>
      <c r="F104" s="22">
        <v>0</v>
      </c>
      <c r="G104" s="23">
        <v>0</v>
      </c>
      <c r="H104" s="21">
        <v>635.8749290620334</v>
      </c>
      <c r="I104" s="22">
        <v>94.2032017006</v>
      </c>
      <c r="J104" s="22">
        <v>0</v>
      </c>
      <c r="K104" s="22">
        <v>0</v>
      </c>
      <c r="L104" s="23">
        <v>311.0566001456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260.10850497343336</v>
      </c>
      <c r="S104" s="22">
        <v>26.78772710686667</v>
      </c>
      <c r="T104" s="22">
        <v>0</v>
      </c>
      <c r="U104" s="22">
        <v>0</v>
      </c>
      <c r="V104" s="23">
        <v>88.73813180486668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5196.234024063229</v>
      </c>
      <c r="AW104" s="22">
        <v>413.8393866959557</v>
      </c>
      <c r="AX104" s="22">
        <v>0.05634460376666668</v>
      </c>
      <c r="AY104" s="22">
        <v>0</v>
      </c>
      <c r="AZ104" s="23">
        <v>1836.3357673435337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2656.663378903333</v>
      </c>
      <c r="BG104" s="22">
        <v>139.4970374082667</v>
      </c>
      <c r="BH104" s="22">
        <v>0.025337316599999993</v>
      </c>
      <c r="BI104" s="22">
        <v>0</v>
      </c>
      <c r="BJ104" s="23">
        <v>559.9507543106</v>
      </c>
      <c r="BK104" s="24">
        <f t="shared" si="15"/>
        <v>12237.686393575783</v>
      </c>
    </row>
    <row r="105" spans="1:63" s="25" customFormat="1" ht="14.25">
      <c r="A105" s="20"/>
      <c r="B105" s="7" t="s">
        <v>162</v>
      </c>
      <c r="C105" s="21">
        <v>0</v>
      </c>
      <c r="D105" s="22">
        <v>4.952945683133333</v>
      </c>
      <c r="E105" s="22">
        <v>0</v>
      </c>
      <c r="F105" s="22">
        <v>0</v>
      </c>
      <c r="G105" s="23">
        <v>0</v>
      </c>
      <c r="H105" s="21">
        <v>151.41642312383328</v>
      </c>
      <c r="I105" s="22">
        <v>88.58416067769997</v>
      </c>
      <c r="J105" s="22">
        <v>0</v>
      </c>
      <c r="K105" s="22">
        <v>0</v>
      </c>
      <c r="L105" s="23">
        <v>42.808598880666665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48.062172919333356</v>
      </c>
      <c r="S105" s="22">
        <v>20.60200665933334</v>
      </c>
      <c r="T105" s="22">
        <v>0</v>
      </c>
      <c r="U105" s="22">
        <v>0</v>
      </c>
      <c r="V105" s="23">
        <v>6.497138680233333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1561.577640142597</v>
      </c>
      <c r="AW105" s="22">
        <v>120.0629358042831</v>
      </c>
      <c r="AX105" s="22">
        <v>0.02499790836666667</v>
      </c>
      <c r="AY105" s="22">
        <v>0</v>
      </c>
      <c r="AZ105" s="23">
        <v>285.20867439986677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756.2850207037</v>
      </c>
      <c r="BG105" s="22">
        <v>37.04256475513333</v>
      </c>
      <c r="BH105" s="22">
        <v>0.07348183093333334</v>
      </c>
      <c r="BI105" s="22">
        <v>0</v>
      </c>
      <c r="BJ105" s="23">
        <v>40.65502238450001</v>
      </c>
      <c r="BK105" s="24">
        <f t="shared" si="15"/>
        <v>3163.8537845536134</v>
      </c>
    </row>
    <row r="106" spans="1:63" s="25" customFormat="1" ht="14.25">
      <c r="A106" s="20"/>
      <c r="B106" s="7" t="s">
        <v>179</v>
      </c>
      <c r="C106" s="21">
        <v>0</v>
      </c>
      <c r="D106" s="22">
        <v>6.853326596733334</v>
      </c>
      <c r="E106" s="22">
        <v>0</v>
      </c>
      <c r="F106" s="22">
        <v>0</v>
      </c>
      <c r="G106" s="23">
        <v>0</v>
      </c>
      <c r="H106" s="21">
        <v>10.738551232433334</v>
      </c>
      <c r="I106" s="22">
        <v>17.64360725016666</v>
      </c>
      <c r="J106" s="22">
        <v>0</v>
      </c>
      <c r="K106" s="22">
        <v>0</v>
      </c>
      <c r="L106" s="23">
        <v>110.9772580044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4.509943533</v>
      </c>
      <c r="S106" s="22">
        <v>0.3433295047666667</v>
      </c>
      <c r="T106" s="22">
        <v>0</v>
      </c>
      <c r="U106" s="22">
        <v>0</v>
      </c>
      <c r="V106" s="23">
        <v>1.3842493232000004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12.478654566066671</v>
      </c>
      <c r="AW106" s="22">
        <v>7.9083033294605</v>
      </c>
      <c r="AX106" s="22">
        <v>0</v>
      </c>
      <c r="AY106" s="22">
        <v>0</v>
      </c>
      <c r="AZ106" s="23">
        <v>44.34632990736665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3.887191298166665</v>
      </c>
      <c r="BG106" s="22">
        <v>4.644330625566666</v>
      </c>
      <c r="BH106" s="22">
        <v>0</v>
      </c>
      <c r="BI106" s="22">
        <v>0</v>
      </c>
      <c r="BJ106" s="23">
        <v>3.463052978566667</v>
      </c>
      <c r="BK106" s="24">
        <f>SUM(C106:BJ106)</f>
        <v>229.17812814989384</v>
      </c>
    </row>
    <row r="107" spans="1:63" s="25" customFormat="1" ht="14.25">
      <c r="A107" s="20"/>
      <c r="B107" s="7" t="s">
        <v>214</v>
      </c>
      <c r="C107" s="21">
        <v>0</v>
      </c>
      <c r="D107" s="22">
        <v>5.5465252675666665</v>
      </c>
      <c r="E107" s="22">
        <v>0</v>
      </c>
      <c r="F107" s="22">
        <v>0</v>
      </c>
      <c r="G107" s="23">
        <v>0</v>
      </c>
      <c r="H107" s="21">
        <v>74.54898018833332</v>
      </c>
      <c r="I107" s="22">
        <v>32.440587384400004</v>
      </c>
      <c r="J107" s="22">
        <v>0</v>
      </c>
      <c r="K107" s="22">
        <v>0</v>
      </c>
      <c r="L107" s="23">
        <v>101.59408846520002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68.61896999886667</v>
      </c>
      <c r="S107" s="22">
        <v>57.053415540499984</v>
      </c>
      <c r="T107" s="22">
        <v>0</v>
      </c>
      <c r="U107" s="22">
        <v>0</v>
      </c>
      <c r="V107" s="23">
        <v>48.954856132899984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760.9606594535658</v>
      </c>
      <c r="AW107" s="22">
        <v>231.82001197120815</v>
      </c>
      <c r="AX107" s="22">
        <v>0.6149039336</v>
      </c>
      <c r="AY107" s="22">
        <v>0</v>
      </c>
      <c r="AZ107" s="23">
        <v>1359.0881034096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626.2813631875666</v>
      </c>
      <c r="BG107" s="22">
        <v>77.23995993766667</v>
      </c>
      <c r="BH107" s="22">
        <v>2.1551705574</v>
      </c>
      <c r="BI107" s="22">
        <v>0</v>
      </c>
      <c r="BJ107" s="23">
        <v>472.5546577005001</v>
      </c>
      <c r="BK107" s="24">
        <f t="shared" si="15"/>
        <v>3919.4722531288744</v>
      </c>
    </row>
    <row r="108" spans="1:63" s="25" customFormat="1" ht="14.25">
      <c r="A108" s="20"/>
      <c r="B108" s="7" t="s">
        <v>163</v>
      </c>
      <c r="C108" s="21">
        <v>0</v>
      </c>
      <c r="D108" s="22">
        <v>4.4686886546333335</v>
      </c>
      <c r="E108" s="22">
        <v>0</v>
      </c>
      <c r="F108" s="22">
        <v>0</v>
      </c>
      <c r="G108" s="23">
        <v>0</v>
      </c>
      <c r="H108" s="21">
        <v>147.76641198119998</v>
      </c>
      <c r="I108" s="22">
        <v>51.71374186806666</v>
      </c>
      <c r="J108" s="22">
        <v>0</v>
      </c>
      <c r="K108" s="22">
        <v>0</v>
      </c>
      <c r="L108" s="23">
        <v>95.48286537673336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91.71311680676669</v>
      </c>
      <c r="S108" s="22">
        <v>8.618423790466665</v>
      </c>
      <c r="T108" s="22">
        <v>0</v>
      </c>
      <c r="U108" s="22">
        <v>0</v>
      </c>
      <c r="V108" s="23">
        <v>28.7438235464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2443.411792846808</v>
      </c>
      <c r="AW108" s="22">
        <v>238.09069642120653</v>
      </c>
      <c r="AX108" s="22">
        <v>0</v>
      </c>
      <c r="AY108" s="22">
        <v>0</v>
      </c>
      <c r="AZ108" s="23">
        <v>840.7114706552998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1650.038385993831</v>
      </c>
      <c r="BG108" s="22">
        <v>68.19972821736668</v>
      </c>
      <c r="BH108" s="22">
        <v>2.4785591161000005</v>
      </c>
      <c r="BI108" s="22">
        <v>0</v>
      </c>
      <c r="BJ108" s="23">
        <v>240.25815179839992</v>
      </c>
      <c r="BK108" s="24">
        <f t="shared" si="15"/>
        <v>5911.695857073279</v>
      </c>
    </row>
    <row r="109" spans="1:63" s="25" customFormat="1" ht="14.25">
      <c r="A109" s="20"/>
      <c r="B109" s="7" t="s">
        <v>164</v>
      </c>
      <c r="C109" s="21">
        <v>0</v>
      </c>
      <c r="D109" s="22">
        <v>1.2342758025000005</v>
      </c>
      <c r="E109" s="22">
        <v>0</v>
      </c>
      <c r="F109" s="22">
        <v>0</v>
      </c>
      <c r="G109" s="23">
        <v>0</v>
      </c>
      <c r="H109" s="21">
        <v>7.722138323666667</v>
      </c>
      <c r="I109" s="22">
        <v>0.8337299111333334</v>
      </c>
      <c r="J109" s="22">
        <v>0</v>
      </c>
      <c r="K109" s="22">
        <v>0</v>
      </c>
      <c r="L109" s="23">
        <v>5.8948513895333345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3.4667003999</v>
      </c>
      <c r="S109" s="22">
        <v>0.4746313132333335</v>
      </c>
      <c r="T109" s="22">
        <v>0</v>
      </c>
      <c r="U109" s="22">
        <v>0</v>
      </c>
      <c r="V109" s="23">
        <v>1.5749559976999998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61.073614658433335</v>
      </c>
      <c r="AW109" s="22">
        <v>10.098994203612047</v>
      </c>
      <c r="AX109" s="22">
        <v>0</v>
      </c>
      <c r="AY109" s="22">
        <v>0</v>
      </c>
      <c r="AZ109" s="23">
        <v>54.491590847366666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30.95862329643334</v>
      </c>
      <c r="BG109" s="22">
        <v>7.745271302833332</v>
      </c>
      <c r="BH109" s="22">
        <v>0</v>
      </c>
      <c r="BI109" s="22">
        <v>0</v>
      </c>
      <c r="BJ109" s="23">
        <v>12.369713301066664</v>
      </c>
      <c r="BK109" s="24">
        <f t="shared" si="15"/>
        <v>197.93909074741208</v>
      </c>
    </row>
    <row r="110" spans="1:63" s="25" customFormat="1" ht="14.25">
      <c r="A110" s="20"/>
      <c r="B110" s="7" t="s">
        <v>185</v>
      </c>
      <c r="C110" s="21">
        <v>0</v>
      </c>
      <c r="D110" s="22">
        <v>1.7762234676</v>
      </c>
      <c r="E110" s="22">
        <v>0</v>
      </c>
      <c r="F110" s="22">
        <v>0</v>
      </c>
      <c r="G110" s="23">
        <v>0</v>
      </c>
      <c r="H110" s="21">
        <v>32.46329185963332</v>
      </c>
      <c r="I110" s="22">
        <v>10.1537456957</v>
      </c>
      <c r="J110" s="22">
        <v>0</v>
      </c>
      <c r="K110" s="22">
        <v>0</v>
      </c>
      <c r="L110" s="23">
        <v>36.33510274806665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26.864131514500002</v>
      </c>
      <c r="S110" s="22">
        <v>8.682825824933335</v>
      </c>
      <c r="T110" s="22">
        <v>0</v>
      </c>
      <c r="U110" s="22">
        <v>0</v>
      </c>
      <c r="V110" s="23">
        <v>17.454289478599996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191.70362288363333</v>
      </c>
      <c r="AW110" s="22">
        <v>147.8076522462984</v>
      </c>
      <c r="AX110" s="22">
        <v>0.13353537969999998</v>
      </c>
      <c r="AY110" s="22">
        <v>0</v>
      </c>
      <c r="AZ110" s="23">
        <v>420.4177414617665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146.56221439956667</v>
      </c>
      <c r="BG110" s="22">
        <v>16.829970706166662</v>
      </c>
      <c r="BH110" s="22">
        <v>0</v>
      </c>
      <c r="BI110" s="22">
        <v>0</v>
      </c>
      <c r="BJ110" s="23">
        <v>121.07253814350003</v>
      </c>
      <c r="BK110" s="24">
        <f t="shared" si="15"/>
        <v>1178.256885809665</v>
      </c>
    </row>
    <row r="111" spans="1:63" s="25" customFormat="1" ht="14.25">
      <c r="A111" s="20"/>
      <c r="B111" s="7" t="s">
        <v>165</v>
      </c>
      <c r="C111" s="21">
        <v>0</v>
      </c>
      <c r="D111" s="22">
        <v>5.8811393509666665</v>
      </c>
      <c r="E111" s="22">
        <v>0</v>
      </c>
      <c r="F111" s="22">
        <v>0</v>
      </c>
      <c r="G111" s="23">
        <v>0</v>
      </c>
      <c r="H111" s="21">
        <v>37.60459858446666</v>
      </c>
      <c r="I111" s="22">
        <v>44.18202998706666</v>
      </c>
      <c r="J111" s="22">
        <v>0</v>
      </c>
      <c r="K111" s="22">
        <v>0</v>
      </c>
      <c r="L111" s="23">
        <v>119.57487777290002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25.226226955466675</v>
      </c>
      <c r="S111" s="22">
        <v>89.02045292540004</v>
      </c>
      <c r="T111" s="22">
        <v>0</v>
      </c>
      <c r="U111" s="22">
        <v>0</v>
      </c>
      <c r="V111" s="23">
        <v>66.06184459249998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718.3740921842</v>
      </c>
      <c r="AW111" s="22">
        <v>492.57728786090115</v>
      </c>
      <c r="AX111" s="22">
        <v>0</v>
      </c>
      <c r="AY111" s="22">
        <v>0</v>
      </c>
      <c r="AZ111" s="23">
        <v>2604.7174547448667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618.1051871651666</v>
      </c>
      <c r="BG111" s="22">
        <v>217.78076579280003</v>
      </c>
      <c r="BH111" s="22">
        <v>2.8446563701333343</v>
      </c>
      <c r="BI111" s="22">
        <v>0</v>
      </c>
      <c r="BJ111" s="23">
        <v>970.5718422163667</v>
      </c>
      <c r="BK111" s="24">
        <f t="shared" si="15"/>
        <v>6012.5224565032</v>
      </c>
    </row>
    <row r="112" spans="1:63" s="25" customFormat="1" ht="14.25">
      <c r="A112" s="20"/>
      <c r="B112" s="7" t="s">
        <v>166</v>
      </c>
      <c r="C112" s="21">
        <v>0</v>
      </c>
      <c r="D112" s="22">
        <v>1.101018147833333</v>
      </c>
      <c r="E112" s="22">
        <v>0</v>
      </c>
      <c r="F112" s="22">
        <v>0</v>
      </c>
      <c r="G112" s="23">
        <v>0</v>
      </c>
      <c r="H112" s="21">
        <v>50.508496784866665</v>
      </c>
      <c r="I112" s="22">
        <v>37.138657816666665</v>
      </c>
      <c r="J112" s="22">
        <v>0</v>
      </c>
      <c r="K112" s="22">
        <v>0</v>
      </c>
      <c r="L112" s="23">
        <v>79.13659152320002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20.293657084333333</v>
      </c>
      <c r="S112" s="22">
        <v>52.102529625666655</v>
      </c>
      <c r="T112" s="22">
        <v>0</v>
      </c>
      <c r="U112" s="22">
        <v>0</v>
      </c>
      <c r="V112" s="23">
        <v>13.375912367166668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77.87088749453333</v>
      </c>
      <c r="AW112" s="22">
        <v>41.632217831059975</v>
      </c>
      <c r="AX112" s="22">
        <v>0</v>
      </c>
      <c r="AY112" s="22">
        <v>0</v>
      </c>
      <c r="AZ112" s="23">
        <v>72.73761279296667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30.12450608276665</v>
      </c>
      <c r="BG112" s="22">
        <v>6.6526674277666675</v>
      </c>
      <c r="BH112" s="22">
        <v>0</v>
      </c>
      <c r="BI112" s="22">
        <v>0</v>
      </c>
      <c r="BJ112" s="23">
        <v>15.565958984166667</v>
      </c>
      <c r="BK112" s="24">
        <f t="shared" si="15"/>
        <v>498.2407139629933</v>
      </c>
    </row>
    <row r="113" spans="1:63" s="25" customFormat="1" ht="14.25">
      <c r="A113" s="20"/>
      <c r="B113" s="7" t="s">
        <v>190</v>
      </c>
      <c r="C113" s="21">
        <v>0</v>
      </c>
      <c r="D113" s="22">
        <v>0.6540216319666665</v>
      </c>
      <c r="E113" s="22">
        <v>0</v>
      </c>
      <c r="F113" s="22">
        <v>0</v>
      </c>
      <c r="G113" s="23">
        <v>0</v>
      </c>
      <c r="H113" s="21">
        <v>19.8217609947</v>
      </c>
      <c r="I113" s="22">
        <v>110.16744502403334</v>
      </c>
      <c r="J113" s="22">
        <v>0</v>
      </c>
      <c r="K113" s="22">
        <v>0</v>
      </c>
      <c r="L113" s="23">
        <v>138.9284992927333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11.142326182499998</v>
      </c>
      <c r="S113" s="22">
        <v>9.858844782599997</v>
      </c>
      <c r="T113" s="22">
        <v>0</v>
      </c>
      <c r="U113" s="22">
        <v>0</v>
      </c>
      <c r="V113" s="23">
        <v>16.092698623333334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9.923888874600001</v>
      </c>
      <c r="AW113" s="22">
        <v>14.134191465512314</v>
      </c>
      <c r="AX113" s="22">
        <v>6.409576324666666</v>
      </c>
      <c r="AY113" s="22">
        <v>0</v>
      </c>
      <c r="AZ113" s="23">
        <v>21.77605699466666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6.136519122299999</v>
      </c>
      <c r="BG113" s="22">
        <v>7.393885124066665</v>
      </c>
      <c r="BH113" s="22">
        <v>0</v>
      </c>
      <c r="BI113" s="22">
        <v>0</v>
      </c>
      <c r="BJ113" s="23">
        <v>3.692786672799999</v>
      </c>
      <c r="BK113" s="24">
        <f t="shared" si="15"/>
        <v>376.13250111047887</v>
      </c>
    </row>
    <row r="114" spans="1:63" s="25" customFormat="1" ht="14.25">
      <c r="A114" s="20"/>
      <c r="B114" s="7" t="s">
        <v>186</v>
      </c>
      <c r="C114" s="21">
        <v>0</v>
      </c>
      <c r="D114" s="22">
        <v>0.9673307994666666</v>
      </c>
      <c r="E114" s="22">
        <v>0</v>
      </c>
      <c r="F114" s="22">
        <v>0</v>
      </c>
      <c r="G114" s="23">
        <v>0</v>
      </c>
      <c r="H114" s="21">
        <v>39.82330097723333</v>
      </c>
      <c r="I114" s="22">
        <v>49.494952706799985</v>
      </c>
      <c r="J114" s="22">
        <v>0</v>
      </c>
      <c r="K114" s="22">
        <v>0</v>
      </c>
      <c r="L114" s="23">
        <v>56.77801399733333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30.033352290933323</v>
      </c>
      <c r="S114" s="22">
        <v>0.5850770918333332</v>
      </c>
      <c r="T114" s="22">
        <v>0.2501320832000001</v>
      </c>
      <c r="U114" s="22">
        <v>0</v>
      </c>
      <c r="V114" s="23">
        <v>12.446172433566668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24.703346738699995</v>
      </c>
      <c r="AW114" s="22">
        <v>11.08404403985212</v>
      </c>
      <c r="AX114" s="22">
        <v>0</v>
      </c>
      <c r="AY114" s="22">
        <v>0</v>
      </c>
      <c r="AZ114" s="23">
        <v>38.811224462199995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20.012465421433333</v>
      </c>
      <c r="BG114" s="22">
        <v>7.962832247700002</v>
      </c>
      <c r="BH114" s="22">
        <v>0</v>
      </c>
      <c r="BI114" s="22">
        <v>0</v>
      </c>
      <c r="BJ114" s="23">
        <v>11.699321010900002</v>
      </c>
      <c r="BK114" s="24">
        <f t="shared" si="15"/>
        <v>304.6515663011521</v>
      </c>
    </row>
    <row r="115" spans="1:63" s="25" customFormat="1" ht="14.25">
      <c r="A115" s="20"/>
      <c r="B115" s="7" t="s">
        <v>191</v>
      </c>
      <c r="C115" s="21">
        <v>0</v>
      </c>
      <c r="D115" s="22">
        <v>0.6321463925999997</v>
      </c>
      <c r="E115" s="22">
        <v>0</v>
      </c>
      <c r="F115" s="22">
        <v>0</v>
      </c>
      <c r="G115" s="23">
        <v>0</v>
      </c>
      <c r="H115" s="21">
        <v>13.1188970045</v>
      </c>
      <c r="I115" s="22">
        <v>15.733717595233333</v>
      </c>
      <c r="J115" s="22">
        <v>0</v>
      </c>
      <c r="K115" s="22">
        <v>0</v>
      </c>
      <c r="L115" s="23">
        <v>22.6369039849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6.560238727533333</v>
      </c>
      <c r="S115" s="22">
        <v>0.6392844518666666</v>
      </c>
      <c r="T115" s="22">
        <v>0</v>
      </c>
      <c r="U115" s="22">
        <v>0</v>
      </c>
      <c r="V115" s="23">
        <v>3.7659974334666666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8.141747354266666</v>
      </c>
      <c r="AW115" s="22">
        <v>15.517359013951317</v>
      </c>
      <c r="AX115" s="22">
        <v>0</v>
      </c>
      <c r="AY115" s="22">
        <v>0</v>
      </c>
      <c r="AZ115" s="23">
        <v>12.806492239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2.8274903949000003</v>
      </c>
      <c r="BG115" s="22">
        <v>1.1108850308666667</v>
      </c>
      <c r="BH115" s="22">
        <v>0</v>
      </c>
      <c r="BI115" s="22">
        <v>0</v>
      </c>
      <c r="BJ115" s="23">
        <v>1.6854519573666666</v>
      </c>
      <c r="BK115" s="24">
        <f t="shared" si="15"/>
        <v>105.17661158045131</v>
      </c>
    </row>
    <row r="116" spans="1:63" s="25" customFormat="1" ht="14.25">
      <c r="A116" s="20"/>
      <c r="B116" s="7" t="s">
        <v>167</v>
      </c>
      <c r="C116" s="21">
        <v>0</v>
      </c>
      <c r="D116" s="22">
        <v>5.278999570866667</v>
      </c>
      <c r="E116" s="22">
        <v>0</v>
      </c>
      <c r="F116" s="22">
        <v>0</v>
      </c>
      <c r="G116" s="23">
        <v>0</v>
      </c>
      <c r="H116" s="21">
        <v>436.60610391933324</v>
      </c>
      <c r="I116" s="22">
        <v>80.08913733983333</v>
      </c>
      <c r="J116" s="22">
        <v>0</v>
      </c>
      <c r="K116" s="22">
        <v>0</v>
      </c>
      <c r="L116" s="23">
        <v>346.0903412339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235.39974233779995</v>
      </c>
      <c r="S116" s="22">
        <v>25.587682588733333</v>
      </c>
      <c r="T116" s="22">
        <v>0</v>
      </c>
      <c r="U116" s="22">
        <v>0</v>
      </c>
      <c r="V116" s="23">
        <v>52.33043814923334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1345.5790402589007</v>
      </c>
      <c r="AW116" s="22">
        <v>214.26513471461686</v>
      </c>
      <c r="AX116" s="22">
        <v>0.10576465329999997</v>
      </c>
      <c r="AY116" s="22">
        <v>0</v>
      </c>
      <c r="AZ116" s="23">
        <v>1376.7278633619999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603.4518777951004</v>
      </c>
      <c r="BG116" s="22">
        <v>51.524235904533334</v>
      </c>
      <c r="BH116" s="22">
        <v>0.047547367866666655</v>
      </c>
      <c r="BI116" s="22">
        <v>0</v>
      </c>
      <c r="BJ116" s="23">
        <v>174.64350213396673</v>
      </c>
      <c r="BK116" s="24">
        <f t="shared" si="15"/>
        <v>4947.7274113299845</v>
      </c>
    </row>
    <row r="117" spans="1:63" s="25" customFormat="1" ht="14.25">
      <c r="A117" s="20"/>
      <c r="B117" s="7" t="s">
        <v>168</v>
      </c>
      <c r="C117" s="21">
        <v>0</v>
      </c>
      <c r="D117" s="22">
        <v>2.4716906354333332</v>
      </c>
      <c r="E117" s="22">
        <v>0</v>
      </c>
      <c r="F117" s="22">
        <v>0</v>
      </c>
      <c r="G117" s="23">
        <v>0</v>
      </c>
      <c r="H117" s="21">
        <v>66.64944320233333</v>
      </c>
      <c r="I117" s="22">
        <v>2.0664267629666657</v>
      </c>
      <c r="J117" s="22">
        <v>0</v>
      </c>
      <c r="K117" s="22">
        <v>0</v>
      </c>
      <c r="L117" s="23">
        <v>23.126819272766667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29.14863481510001</v>
      </c>
      <c r="S117" s="22">
        <v>6.113297656</v>
      </c>
      <c r="T117" s="22">
        <v>0</v>
      </c>
      <c r="U117" s="22">
        <v>0</v>
      </c>
      <c r="V117" s="23">
        <v>12.549293363599999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844.5452247720345</v>
      </c>
      <c r="AW117" s="22">
        <v>53.98699402140351</v>
      </c>
      <c r="AX117" s="22">
        <v>0</v>
      </c>
      <c r="AY117" s="22">
        <v>0</v>
      </c>
      <c r="AZ117" s="23">
        <v>220.8029643166667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380.4594433074331</v>
      </c>
      <c r="BG117" s="22">
        <v>25.42413421153333</v>
      </c>
      <c r="BH117" s="22">
        <v>0</v>
      </c>
      <c r="BI117" s="22">
        <v>0</v>
      </c>
      <c r="BJ117" s="23">
        <v>53.46047575743333</v>
      </c>
      <c r="BK117" s="24">
        <f t="shared" si="15"/>
        <v>1720.8048420947046</v>
      </c>
    </row>
    <row r="118" spans="1:63" s="25" customFormat="1" ht="14.25">
      <c r="A118" s="20"/>
      <c r="B118" s="7" t="s">
        <v>169</v>
      </c>
      <c r="C118" s="21">
        <v>0</v>
      </c>
      <c r="D118" s="22">
        <v>1.1430186127</v>
      </c>
      <c r="E118" s="22">
        <v>0</v>
      </c>
      <c r="F118" s="22">
        <v>0</v>
      </c>
      <c r="G118" s="23">
        <v>0</v>
      </c>
      <c r="H118" s="21">
        <v>3.8468667467666675</v>
      </c>
      <c r="I118" s="22">
        <v>0.058336863899999994</v>
      </c>
      <c r="J118" s="22">
        <v>0</v>
      </c>
      <c r="K118" s="22">
        <v>0</v>
      </c>
      <c r="L118" s="23">
        <v>3.551994511066667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1.3294360229999995</v>
      </c>
      <c r="S118" s="22">
        <v>0.7059996361666667</v>
      </c>
      <c r="T118" s="22">
        <v>0</v>
      </c>
      <c r="U118" s="22">
        <v>0</v>
      </c>
      <c r="V118" s="23">
        <v>0.49493390156666667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13.856453854366672</v>
      </c>
      <c r="AW118" s="22">
        <v>0.19253288657528736</v>
      </c>
      <c r="AX118" s="22">
        <v>0</v>
      </c>
      <c r="AY118" s="22">
        <v>0</v>
      </c>
      <c r="AZ118" s="23">
        <v>2.607932407566667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4.933326608366666</v>
      </c>
      <c r="BG118" s="22">
        <v>0.029480831000000002</v>
      </c>
      <c r="BH118" s="22">
        <v>0</v>
      </c>
      <c r="BI118" s="22">
        <v>0</v>
      </c>
      <c r="BJ118" s="23">
        <v>0.5352279850666667</v>
      </c>
      <c r="BK118" s="24">
        <f t="shared" si="15"/>
        <v>33.285540868108626</v>
      </c>
    </row>
    <row r="119" spans="1:63" s="25" customFormat="1" ht="14.25">
      <c r="A119" s="20"/>
      <c r="B119" s="7" t="s">
        <v>170</v>
      </c>
      <c r="C119" s="21">
        <v>0</v>
      </c>
      <c r="D119" s="22">
        <v>3.399090835933333</v>
      </c>
      <c r="E119" s="22">
        <v>0</v>
      </c>
      <c r="F119" s="22">
        <v>0</v>
      </c>
      <c r="G119" s="23">
        <v>0</v>
      </c>
      <c r="H119" s="21">
        <v>32.918944716000006</v>
      </c>
      <c r="I119" s="22">
        <v>0</v>
      </c>
      <c r="J119" s="22">
        <v>0</v>
      </c>
      <c r="K119" s="22">
        <v>0</v>
      </c>
      <c r="L119" s="23">
        <v>12.338550487599997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22.80478490606666</v>
      </c>
      <c r="S119" s="22">
        <v>0</v>
      </c>
      <c r="T119" s="22">
        <v>0</v>
      </c>
      <c r="U119" s="22">
        <v>0</v>
      </c>
      <c r="V119" s="23">
        <v>1.9360209157000003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1027.4052038484206</v>
      </c>
      <c r="AW119" s="22">
        <v>0.022254760533333334</v>
      </c>
      <c r="AX119" s="22">
        <v>0</v>
      </c>
      <c r="AY119" s="22">
        <v>0</v>
      </c>
      <c r="AZ119" s="23">
        <v>250.92053145403332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820.3473213302666</v>
      </c>
      <c r="BG119" s="22">
        <v>0.053788330833333314</v>
      </c>
      <c r="BH119" s="22">
        <v>0</v>
      </c>
      <c r="BI119" s="22">
        <v>0</v>
      </c>
      <c r="BJ119" s="23">
        <v>151.33014457523342</v>
      </c>
      <c r="BK119" s="24">
        <f t="shared" si="15"/>
        <v>2323.476636160621</v>
      </c>
    </row>
    <row r="120" spans="1:63" s="25" customFormat="1" ht="14.25">
      <c r="A120" s="20"/>
      <c r="B120" s="7" t="s">
        <v>171</v>
      </c>
      <c r="C120" s="21">
        <v>0</v>
      </c>
      <c r="D120" s="22">
        <v>24.37684165110001</v>
      </c>
      <c r="E120" s="22">
        <v>0</v>
      </c>
      <c r="F120" s="22">
        <v>0</v>
      </c>
      <c r="G120" s="23">
        <v>0</v>
      </c>
      <c r="H120" s="21">
        <v>1782.423076985567</v>
      </c>
      <c r="I120" s="22">
        <v>162.18560460719993</v>
      </c>
      <c r="J120" s="22">
        <v>0</v>
      </c>
      <c r="K120" s="22">
        <v>0</v>
      </c>
      <c r="L120" s="23">
        <v>792.2623506334002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1127.5143904889</v>
      </c>
      <c r="S120" s="22">
        <v>30.414323609233342</v>
      </c>
      <c r="T120" s="22">
        <v>0</v>
      </c>
      <c r="U120" s="22">
        <v>0</v>
      </c>
      <c r="V120" s="23">
        <v>181.52227330953335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7310.346169907001</v>
      </c>
      <c r="AW120" s="22">
        <v>351.96056307487834</v>
      </c>
      <c r="AX120" s="22">
        <v>0.45734063346666676</v>
      </c>
      <c r="AY120" s="22">
        <v>0</v>
      </c>
      <c r="AZ120" s="23">
        <v>2120.1339893853337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5229.7369109103975</v>
      </c>
      <c r="BG120" s="22">
        <v>158.83305852456664</v>
      </c>
      <c r="BH120" s="22">
        <v>0.026869590299999996</v>
      </c>
      <c r="BI120" s="22">
        <v>0</v>
      </c>
      <c r="BJ120" s="23">
        <v>662.4217149462667</v>
      </c>
      <c r="BK120" s="24">
        <f t="shared" si="15"/>
        <v>19934.615478257143</v>
      </c>
    </row>
    <row r="121" spans="1:63" s="25" customFormat="1" ht="14.25">
      <c r="A121" s="20"/>
      <c r="B121" s="7" t="s">
        <v>172</v>
      </c>
      <c r="C121" s="21">
        <v>0</v>
      </c>
      <c r="D121" s="22">
        <v>4.362734045966665</v>
      </c>
      <c r="E121" s="22">
        <v>0</v>
      </c>
      <c r="F121" s="22">
        <v>0</v>
      </c>
      <c r="G121" s="23">
        <v>0</v>
      </c>
      <c r="H121" s="21">
        <v>200.2263405679333</v>
      </c>
      <c r="I121" s="22">
        <v>31.93695983676667</v>
      </c>
      <c r="J121" s="22">
        <v>0</v>
      </c>
      <c r="K121" s="22">
        <v>0</v>
      </c>
      <c r="L121" s="23">
        <v>76.72263278959998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90.44370041129997</v>
      </c>
      <c r="S121" s="22">
        <v>21.961661325366656</v>
      </c>
      <c r="T121" s="22">
        <v>0</v>
      </c>
      <c r="U121" s="22">
        <v>0</v>
      </c>
      <c r="V121" s="23">
        <v>11.308087437833336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2035.134860340633</v>
      </c>
      <c r="AW121" s="22">
        <v>84.73956447639962</v>
      </c>
      <c r="AX121" s="22">
        <v>0</v>
      </c>
      <c r="AY121" s="22">
        <v>0</v>
      </c>
      <c r="AZ121" s="23">
        <v>552.8229443908666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1181.6969143999663</v>
      </c>
      <c r="BG121" s="22">
        <v>24.194903618466665</v>
      </c>
      <c r="BH121" s="22">
        <v>0.015774721466666662</v>
      </c>
      <c r="BI121" s="22">
        <v>0</v>
      </c>
      <c r="BJ121" s="23">
        <v>128.2832588414333</v>
      </c>
      <c r="BK121" s="24">
        <f t="shared" si="15"/>
        <v>4443.8503372039995</v>
      </c>
    </row>
    <row r="122" spans="1:63" s="25" customFormat="1" ht="14.25">
      <c r="A122" s="20"/>
      <c r="B122" s="7" t="s">
        <v>173</v>
      </c>
      <c r="C122" s="21">
        <v>0</v>
      </c>
      <c r="D122" s="22">
        <v>0.11939268946666666</v>
      </c>
      <c r="E122" s="22">
        <v>0</v>
      </c>
      <c r="F122" s="22">
        <v>0</v>
      </c>
      <c r="G122" s="23">
        <v>0</v>
      </c>
      <c r="H122" s="21">
        <v>61.154754701333324</v>
      </c>
      <c r="I122" s="22">
        <v>39.96783671846667</v>
      </c>
      <c r="J122" s="22">
        <v>0</v>
      </c>
      <c r="K122" s="22">
        <v>0</v>
      </c>
      <c r="L122" s="23">
        <v>63.835155535933346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32.44804531489999</v>
      </c>
      <c r="S122" s="22">
        <v>11.082783378166667</v>
      </c>
      <c r="T122" s="22">
        <v>0</v>
      </c>
      <c r="U122" s="22">
        <v>0</v>
      </c>
      <c r="V122" s="23">
        <v>8.552781793533333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17.276310063733334</v>
      </c>
      <c r="AW122" s="22">
        <v>5.669669890070264</v>
      </c>
      <c r="AX122" s="22">
        <v>0</v>
      </c>
      <c r="AY122" s="22">
        <v>0</v>
      </c>
      <c r="AZ122" s="23">
        <v>24.986789196033335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7.129189865233334</v>
      </c>
      <c r="BG122" s="22">
        <v>0.23393131986666665</v>
      </c>
      <c r="BH122" s="22">
        <v>0</v>
      </c>
      <c r="BI122" s="22">
        <v>0</v>
      </c>
      <c r="BJ122" s="23">
        <v>2.839990268333333</v>
      </c>
      <c r="BK122" s="24">
        <f t="shared" si="15"/>
        <v>275.2966307350703</v>
      </c>
    </row>
    <row r="123" spans="1:63" s="25" customFormat="1" ht="14.25">
      <c r="A123" s="20"/>
      <c r="B123" s="7" t="s">
        <v>194</v>
      </c>
      <c r="C123" s="21">
        <v>0</v>
      </c>
      <c r="D123" s="22">
        <v>3.8356075</v>
      </c>
      <c r="E123" s="22">
        <v>0</v>
      </c>
      <c r="F123" s="22">
        <v>0</v>
      </c>
      <c r="G123" s="23">
        <v>0</v>
      </c>
      <c r="H123" s="21">
        <v>95.32082373143335</v>
      </c>
      <c r="I123" s="22">
        <v>13.594182433300002</v>
      </c>
      <c r="J123" s="22">
        <v>0</v>
      </c>
      <c r="K123" s="22">
        <v>0</v>
      </c>
      <c r="L123" s="23">
        <v>75.67096935976666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52.082173673800014</v>
      </c>
      <c r="S123" s="22">
        <v>1.463476480466667</v>
      </c>
      <c r="T123" s="22">
        <v>0</v>
      </c>
      <c r="U123" s="22">
        <v>0</v>
      </c>
      <c r="V123" s="23">
        <v>9.321420333066667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80.76946066446669</v>
      </c>
      <c r="AW123" s="22">
        <v>82.8534188295063</v>
      </c>
      <c r="AX123" s="22">
        <v>0.09225232416666669</v>
      </c>
      <c r="AY123" s="22">
        <v>0</v>
      </c>
      <c r="AZ123" s="23">
        <v>84.99575716249998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37.2489700926</v>
      </c>
      <c r="BG123" s="22">
        <v>2.2125005381</v>
      </c>
      <c r="BH123" s="22">
        <v>0</v>
      </c>
      <c r="BI123" s="22">
        <v>0</v>
      </c>
      <c r="BJ123" s="23">
        <v>15.61853980203333</v>
      </c>
      <c r="BK123" s="24">
        <f t="shared" si="15"/>
        <v>555.0795529252063</v>
      </c>
    </row>
    <row r="124" spans="1:63" s="30" customFormat="1" ht="14.25">
      <c r="A124" s="20"/>
      <c r="B124" s="8" t="s">
        <v>12</v>
      </c>
      <c r="C124" s="26">
        <f aca="true" t="shared" si="16" ref="C124:AH124">SUM(C95:C123)</f>
        <v>0</v>
      </c>
      <c r="D124" s="27">
        <f t="shared" si="16"/>
        <v>141.22133894470005</v>
      </c>
      <c r="E124" s="27">
        <f t="shared" si="16"/>
        <v>0</v>
      </c>
      <c r="F124" s="27">
        <f t="shared" si="16"/>
        <v>0</v>
      </c>
      <c r="G124" s="28">
        <f t="shared" si="16"/>
        <v>0</v>
      </c>
      <c r="H124" s="26">
        <f t="shared" si="16"/>
        <v>4895.2405148212</v>
      </c>
      <c r="I124" s="27">
        <f t="shared" si="16"/>
        <v>5673.317372090435</v>
      </c>
      <c r="J124" s="27">
        <f t="shared" si="16"/>
        <v>0.37097167189999997</v>
      </c>
      <c r="K124" s="27">
        <f t="shared" si="16"/>
        <v>487.29675880720004</v>
      </c>
      <c r="L124" s="28">
        <f t="shared" si="16"/>
        <v>5302.630174287133</v>
      </c>
      <c r="M124" s="26">
        <f t="shared" si="16"/>
        <v>0</v>
      </c>
      <c r="N124" s="27">
        <f t="shared" si="16"/>
        <v>0</v>
      </c>
      <c r="O124" s="27">
        <f t="shared" si="16"/>
        <v>0</v>
      </c>
      <c r="P124" s="27">
        <f t="shared" si="16"/>
        <v>0</v>
      </c>
      <c r="Q124" s="28">
        <f t="shared" si="16"/>
        <v>0</v>
      </c>
      <c r="R124" s="26">
        <f t="shared" si="16"/>
        <v>2720.4754093680335</v>
      </c>
      <c r="S124" s="27">
        <f t="shared" si="16"/>
        <v>794.5052117308333</v>
      </c>
      <c r="T124" s="27">
        <f t="shared" si="16"/>
        <v>6.337116589200001</v>
      </c>
      <c r="U124" s="27">
        <f t="shared" si="16"/>
        <v>0</v>
      </c>
      <c r="V124" s="28">
        <f t="shared" si="16"/>
        <v>963.9265297109666</v>
      </c>
      <c r="W124" s="26">
        <f t="shared" si="16"/>
        <v>0</v>
      </c>
      <c r="X124" s="27">
        <f t="shared" si="16"/>
        <v>0</v>
      </c>
      <c r="Y124" s="27">
        <f t="shared" si="16"/>
        <v>0</v>
      </c>
      <c r="Z124" s="27">
        <f t="shared" si="16"/>
        <v>0</v>
      </c>
      <c r="AA124" s="28">
        <f t="shared" si="16"/>
        <v>0</v>
      </c>
      <c r="AB124" s="26">
        <f t="shared" si="16"/>
        <v>0</v>
      </c>
      <c r="AC124" s="27">
        <f t="shared" si="16"/>
        <v>0</v>
      </c>
      <c r="AD124" s="27">
        <f t="shared" si="16"/>
        <v>0</v>
      </c>
      <c r="AE124" s="27">
        <f t="shared" si="16"/>
        <v>0</v>
      </c>
      <c r="AF124" s="28">
        <f t="shared" si="16"/>
        <v>0</v>
      </c>
      <c r="AG124" s="26">
        <f t="shared" si="16"/>
        <v>0</v>
      </c>
      <c r="AH124" s="27">
        <f t="shared" si="16"/>
        <v>0</v>
      </c>
      <c r="AI124" s="27">
        <f aca="true" t="shared" si="17" ref="AI124:BK124">SUM(AI95:AI123)</f>
        <v>0</v>
      </c>
      <c r="AJ124" s="27">
        <f t="shared" si="17"/>
        <v>0</v>
      </c>
      <c r="AK124" s="28">
        <f t="shared" si="17"/>
        <v>0</v>
      </c>
      <c r="AL124" s="26">
        <f t="shared" si="17"/>
        <v>0</v>
      </c>
      <c r="AM124" s="27">
        <f t="shared" si="17"/>
        <v>0</v>
      </c>
      <c r="AN124" s="27">
        <f t="shared" si="17"/>
        <v>0</v>
      </c>
      <c r="AO124" s="27">
        <f t="shared" si="17"/>
        <v>0</v>
      </c>
      <c r="AP124" s="28">
        <f t="shared" si="17"/>
        <v>0</v>
      </c>
      <c r="AQ124" s="26">
        <f t="shared" si="17"/>
        <v>0</v>
      </c>
      <c r="AR124" s="27">
        <f t="shared" si="17"/>
        <v>0</v>
      </c>
      <c r="AS124" s="27">
        <f t="shared" si="17"/>
        <v>0</v>
      </c>
      <c r="AT124" s="27">
        <f t="shared" si="17"/>
        <v>0</v>
      </c>
      <c r="AU124" s="28">
        <f t="shared" si="17"/>
        <v>0</v>
      </c>
      <c r="AV124" s="26">
        <f t="shared" si="17"/>
        <v>33109.53448469134</v>
      </c>
      <c r="AW124" s="27">
        <f t="shared" si="17"/>
        <v>4930.360683254938</v>
      </c>
      <c r="AX124" s="27">
        <f t="shared" si="17"/>
        <v>9.2584254803</v>
      </c>
      <c r="AY124" s="27">
        <f t="shared" si="17"/>
        <v>0</v>
      </c>
      <c r="AZ124" s="28">
        <f t="shared" si="17"/>
        <v>20548.474101590535</v>
      </c>
      <c r="BA124" s="26">
        <f t="shared" si="17"/>
        <v>0</v>
      </c>
      <c r="BB124" s="27">
        <f t="shared" si="17"/>
        <v>0</v>
      </c>
      <c r="BC124" s="27">
        <f t="shared" si="17"/>
        <v>0</v>
      </c>
      <c r="BD124" s="27">
        <f t="shared" si="17"/>
        <v>0</v>
      </c>
      <c r="BE124" s="28">
        <f t="shared" si="17"/>
        <v>0</v>
      </c>
      <c r="BF124" s="26">
        <f t="shared" si="17"/>
        <v>20642.736093861797</v>
      </c>
      <c r="BG124" s="27">
        <f t="shared" si="17"/>
        <v>1463.6905691195334</v>
      </c>
      <c r="BH124" s="27">
        <f t="shared" si="17"/>
        <v>8.346063292266669</v>
      </c>
      <c r="BI124" s="27">
        <f t="shared" si="17"/>
        <v>0</v>
      </c>
      <c r="BJ124" s="28">
        <f t="shared" si="17"/>
        <v>5452.740535454233</v>
      </c>
      <c r="BK124" s="29">
        <f t="shared" si="17"/>
        <v>107150.46235476653</v>
      </c>
    </row>
    <row r="125" spans="1:63" s="30" customFormat="1" ht="14.25">
      <c r="A125" s="20"/>
      <c r="B125" s="8" t="s">
        <v>23</v>
      </c>
      <c r="C125" s="26">
        <f aca="true" t="shared" si="18" ref="C125:AH125">C124+C92</f>
        <v>0</v>
      </c>
      <c r="D125" s="27">
        <f t="shared" si="18"/>
        <v>159.36361233030004</v>
      </c>
      <c r="E125" s="27">
        <f t="shared" si="18"/>
        <v>0</v>
      </c>
      <c r="F125" s="27">
        <f t="shared" si="18"/>
        <v>0</v>
      </c>
      <c r="G125" s="28">
        <f t="shared" si="18"/>
        <v>0</v>
      </c>
      <c r="H125" s="26">
        <f t="shared" si="18"/>
        <v>5409.906115617633</v>
      </c>
      <c r="I125" s="27">
        <f t="shared" si="18"/>
        <v>5700.690247354469</v>
      </c>
      <c r="J125" s="27">
        <f t="shared" si="18"/>
        <v>0.37097167189999997</v>
      </c>
      <c r="K125" s="27">
        <f t="shared" si="18"/>
        <v>487.29675880720004</v>
      </c>
      <c r="L125" s="28">
        <f t="shared" si="18"/>
        <v>5351.443028143733</v>
      </c>
      <c r="M125" s="26">
        <f t="shared" si="18"/>
        <v>0</v>
      </c>
      <c r="N125" s="27">
        <f t="shared" si="18"/>
        <v>0</v>
      </c>
      <c r="O125" s="27">
        <f t="shared" si="18"/>
        <v>0</v>
      </c>
      <c r="P125" s="27">
        <f t="shared" si="18"/>
        <v>0</v>
      </c>
      <c r="Q125" s="28">
        <f t="shared" si="18"/>
        <v>0</v>
      </c>
      <c r="R125" s="26">
        <f t="shared" si="18"/>
        <v>3069.3234789072335</v>
      </c>
      <c r="S125" s="27">
        <f t="shared" si="18"/>
        <v>804.2235297128</v>
      </c>
      <c r="T125" s="27">
        <f t="shared" si="18"/>
        <v>6.337116589200001</v>
      </c>
      <c r="U125" s="27">
        <f t="shared" si="18"/>
        <v>0</v>
      </c>
      <c r="V125" s="28">
        <f t="shared" si="18"/>
        <v>983.6786356816</v>
      </c>
      <c r="W125" s="26">
        <f t="shared" si="18"/>
        <v>0</v>
      </c>
      <c r="X125" s="27">
        <f t="shared" si="18"/>
        <v>0</v>
      </c>
      <c r="Y125" s="27">
        <f t="shared" si="18"/>
        <v>0</v>
      </c>
      <c r="Z125" s="27">
        <f t="shared" si="18"/>
        <v>0</v>
      </c>
      <c r="AA125" s="28">
        <f t="shared" si="18"/>
        <v>0</v>
      </c>
      <c r="AB125" s="26">
        <f t="shared" si="18"/>
        <v>0</v>
      </c>
      <c r="AC125" s="27">
        <f t="shared" si="18"/>
        <v>0</v>
      </c>
      <c r="AD125" s="27">
        <f t="shared" si="18"/>
        <v>0</v>
      </c>
      <c r="AE125" s="27">
        <f t="shared" si="18"/>
        <v>0</v>
      </c>
      <c r="AF125" s="28">
        <f t="shared" si="18"/>
        <v>0</v>
      </c>
      <c r="AG125" s="26">
        <f t="shared" si="18"/>
        <v>0</v>
      </c>
      <c r="AH125" s="27">
        <f t="shared" si="18"/>
        <v>0</v>
      </c>
      <c r="AI125" s="27">
        <f aca="true" t="shared" si="19" ref="AI125:BK125">AI124+AI92</f>
        <v>0</v>
      </c>
      <c r="AJ125" s="27">
        <f t="shared" si="19"/>
        <v>0</v>
      </c>
      <c r="AK125" s="28">
        <f t="shared" si="19"/>
        <v>0</v>
      </c>
      <c r="AL125" s="26">
        <f t="shared" si="19"/>
        <v>0</v>
      </c>
      <c r="AM125" s="27">
        <f t="shared" si="19"/>
        <v>0</v>
      </c>
      <c r="AN125" s="27">
        <f t="shared" si="19"/>
        <v>0</v>
      </c>
      <c r="AO125" s="27">
        <f t="shared" si="19"/>
        <v>0</v>
      </c>
      <c r="AP125" s="28">
        <f t="shared" si="19"/>
        <v>0</v>
      </c>
      <c r="AQ125" s="26">
        <f t="shared" si="19"/>
        <v>0</v>
      </c>
      <c r="AR125" s="27">
        <f t="shared" si="19"/>
        <v>0</v>
      </c>
      <c r="AS125" s="27">
        <f t="shared" si="19"/>
        <v>0</v>
      </c>
      <c r="AT125" s="27">
        <f t="shared" si="19"/>
        <v>0</v>
      </c>
      <c r="AU125" s="28">
        <f t="shared" si="19"/>
        <v>0</v>
      </c>
      <c r="AV125" s="26">
        <f t="shared" si="19"/>
        <v>38364.86969390951</v>
      </c>
      <c r="AW125" s="27">
        <f t="shared" si="19"/>
        <v>5239.639958138642</v>
      </c>
      <c r="AX125" s="27">
        <f t="shared" si="19"/>
        <v>9.2584254803</v>
      </c>
      <c r="AY125" s="27">
        <f t="shared" si="19"/>
        <v>0</v>
      </c>
      <c r="AZ125" s="28">
        <f t="shared" si="19"/>
        <v>21059.666755624334</v>
      </c>
      <c r="BA125" s="26">
        <f t="shared" si="19"/>
        <v>0</v>
      </c>
      <c r="BB125" s="27">
        <f t="shared" si="19"/>
        <v>0</v>
      </c>
      <c r="BC125" s="27">
        <f t="shared" si="19"/>
        <v>0</v>
      </c>
      <c r="BD125" s="27">
        <f t="shared" si="19"/>
        <v>0</v>
      </c>
      <c r="BE125" s="28">
        <f t="shared" si="19"/>
        <v>0</v>
      </c>
      <c r="BF125" s="26">
        <f t="shared" si="19"/>
        <v>25135.353054426832</v>
      </c>
      <c r="BG125" s="27">
        <f t="shared" si="19"/>
        <v>1660.9376672379667</v>
      </c>
      <c r="BH125" s="27">
        <f t="shared" si="19"/>
        <v>8.346063292266669</v>
      </c>
      <c r="BI125" s="27">
        <f t="shared" si="19"/>
        <v>0</v>
      </c>
      <c r="BJ125" s="28">
        <f t="shared" si="19"/>
        <v>5697.412579734567</v>
      </c>
      <c r="BK125" s="28">
        <f t="shared" si="19"/>
        <v>119148.11769266047</v>
      </c>
    </row>
    <row r="126" spans="3:63" ht="15" customHeight="1"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</row>
    <row r="127" spans="1:63" s="25" customFormat="1" ht="14.25">
      <c r="A127" s="20" t="s">
        <v>24</v>
      </c>
      <c r="B127" s="12" t="s">
        <v>25</v>
      </c>
      <c r="C127" s="21"/>
      <c r="D127" s="22"/>
      <c r="E127" s="22"/>
      <c r="F127" s="22"/>
      <c r="G127" s="23"/>
      <c r="H127" s="21"/>
      <c r="I127" s="22"/>
      <c r="J127" s="22"/>
      <c r="K127" s="22"/>
      <c r="L127" s="23"/>
      <c r="M127" s="21"/>
      <c r="N127" s="22"/>
      <c r="O127" s="22"/>
      <c r="P127" s="22"/>
      <c r="Q127" s="23"/>
      <c r="R127" s="21"/>
      <c r="S127" s="22"/>
      <c r="T127" s="22"/>
      <c r="U127" s="22"/>
      <c r="V127" s="23"/>
      <c r="W127" s="21"/>
      <c r="X127" s="22"/>
      <c r="Y127" s="22"/>
      <c r="Z127" s="22"/>
      <c r="AA127" s="23"/>
      <c r="AB127" s="21"/>
      <c r="AC127" s="22"/>
      <c r="AD127" s="22"/>
      <c r="AE127" s="22"/>
      <c r="AF127" s="23"/>
      <c r="AG127" s="21"/>
      <c r="AH127" s="22"/>
      <c r="AI127" s="22"/>
      <c r="AJ127" s="22"/>
      <c r="AK127" s="23"/>
      <c r="AL127" s="21"/>
      <c r="AM127" s="22"/>
      <c r="AN127" s="22"/>
      <c r="AO127" s="22"/>
      <c r="AP127" s="23"/>
      <c r="AQ127" s="21"/>
      <c r="AR127" s="22"/>
      <c r="AS127" s="22"/>
      <c r="AT127" s="22"/>
      <c r="AU127" s="23"/>
      <c r="AV127" s="21"/>
      <c r="AW127" s="22"/>
      <c r="AX127" s="22"/>
      <c r="AY127" s="22"/>
      <c r="AZ127" s="23"/>
      <c r="BA127" s="21"/>
      <c r="BB127" s="22"/>
      <c r="BC127" s="22"/>
      <c r="BD127" s="22"/>
      <c r="BE127" s="23"/>
      <c r="BF127" s="21"/>
      <c r="BG127" s="22"/>
      <c r="BH127" s="22"/>
      <c r="BI127" s="22"/>
      <c r="BJ127" s="23"/>
      <c r="BK127" s="24"/>
    </row>
    <row r="128" spans="1:63" s="25" customFormat="1" ht="14.25">
      <c r="A128" s="20" t="s">
        <v>7</v>
      </c>
      <c r="B128" s="8" t="s">
        <v>26</v>
      </c>
      <c r="C128" s="21"/>
      <c r="D128" s="22"/>
      <c r="E128" s="22"/>
      <c r="F128" s="22"/>
      <c r="G128" s="23"/>
      <c r="H128" s="21"/>
      <c r="I128" s="22"/>
      <c r="J128" s="22"/>
      <c r="K128" s="22"/>
      <c r="L128" s="23"/>
      <c r="M128" s="21"/>
      <c r="N128" s="22"/>
      <c r="O128" s="22"/>
      <c r="P128" s="22"/>
      <c r="Q128" s="23"/>
      <c r="R128" s="21"/>
      <c r="S128" s="22"/>
      <c r="T128" s="22"/>
      <c r="U128" s="22"/>
      <c r="V128" s="23"/>
      <c r="W128" s="21"/>
      <c r="X128" s="22"/>
      <c r="Y128" s="22"/>
      <c r="Z128" s="22"/>
      <c r="AA128" s="23"/>
      <c r="AB128" s="21"/>
      <c r="AC128" s="22"/>
      <c r="AD128" s="22"/>
      <c r="AE128" s="22"/>
      <c r="AF128" s="23"/>
      <c r="AG128" s="21"/>
      <c r="AH128" s="22"/>
      <c r="AI128" s="22"/>
      <c r="AJ128" s="22"/>
      <c r="AK128" s="23"/>
      <c r="AL128" s="21"/>
      <c r="AM128" s="22"/>
      <c r="AN128" s="22"/>
      <c r="AO128" s="22"/>
      <c r="AP128" s="23"/>
      <c r="AQ128" s="21"/>
      <c r="AR128" s="22"/>
      <c r="AS128" s="22"/>
      <c r="AT128" s="22"/>
      <c r="AU128" s="23"/>
      <c r="AV128" s="21"/>
      <c r="AW128" s="22"/>
      <c r="AX128" s="22"/>
      <c r="AY128" s="22"/>
      <c r="AZ128" s="23"/>
      <c r="BA128" s="21"/>
      <c r="BB128" s="22"/>
      <c r="BC128" s="22"/>
      <c r="BD128" s="22"/>
      <c r="BE128" s="23"/>
      <c r="BF128" s="21"/>
      <c r="BG128" s="22"/>
      <c r="BH128" s="22"/>
      <c r="BI128" s="22"/>
      <c r="BJ128" s="23"/>
      <c r="BK128" s="24"/>
    </row>
    <row r="129" spans="1:63" s="25" customFormat="1" ht="14.25">
      <c r="A129" s="20"/>
      <c r="B129" s="13" t="s">
        <v>174</v>
      </c>
      <c r="C129" s="21">
        <v>0</v>
      </c>
      <c r="D129" s="22">
        <v>0.022941379999999987</v>
      </c>
      <c r="E129" s="22">
        <v>0</v>
      </c>
      <c r="F129" s="22">
        <v>0</v>
      </c>
      <c r="G129" s="23">
        <v>0</v>
      </c>
      <c r="H129" s="21">
        <v>0.0803647395</v>
      </c>
      <c r="I129" s="22">
        <v>0.099459945</v>
      </c>
      <c r="J129" s="22">
        <v>0.001961510999999999</v>
      </c>
      <c r="K129" s="22">
        <v>0</v>
      </c>
      <c r="L129" s="23">
        <v>0.1610179507666667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0.04192744699999999</v>
      </c>
      <c r="S129" s="22">
        <v>0.10446293799999995</v>
      </c>
      <c r="T129" s="22">
        <v>0</v>
      </c>
      <c r="U129" s="22">
        <v>0</v>
      </c>
      <c r="V129" s="23">
        <v>0.050066934999999986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1.5444707343666666</v>
      </c>
      <c r="AW129" s="22">
        <v>0.6030098740381306</v>
      </c>
      <c r="AX129" s="22">
        <v>0.0001249540000000001</v>
      </c>
      <c r="AY129" s="22">
        <v>0</v>
      </c>
      <c r="AZ129" s="23">
        <v>4.068579366666666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0.9946442510333333</v>
      </c>
      <c r="BG129" s="22">
        <v>0.20634261699999998</v>
      </c>
      <c r="BH129" s="22">
        <v>0.004887836000000001</v>
      </c>
      <c r="BI129" s="22">
        <v>0</v>
      </c>
      <c r="BJ129" s="23">
        <v>1.3429744607000007</v>
      </c>
      <c r="BK129" s="24">
        <f>SUM(C129:BJ129)</f>
        <v>9.327236940071462</v>
      </c>
    </row>
    <row r="130" spans="1:63" s="25" customFormat="1" ht="14.25">
      <c r="A130" s="20"/>
      <c r="B130" s="13" t="s">
        <v>175</v>
      </c>
      <c r="C130" s="21">
        <v>0</v>
      </c>
      <c r="D130" s="22">
        <v>4.689533811533333</v>
      </c>
      <c r="E130" s="22">
        <v>0</v>
      </c>
      <c r="F130" s="22">
        <v>0</v>
      </c>
      <c r="G130" s="23">
        <v>0</v>
      </c>
      <c r="H130" s="21">
        <v>53.4454198704</v>
      </c>
      <c r="I130" s="22">
        <v>14.86200509353333</v>
      </c>
      <c r="J130" s="22">
        <v>0</v>
      </c>
      <c r="K130" s="22">
        <v>0</v>
      </c>
      <c r="L130" s="23">
        <v>69.96790062346668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27.205407859833336</v>
      </c>
      <c r="S130" s="22">
        <v>13.229641046100003</v>
      </c>
      <c r="T130" s="22">
        <v>0</v>
      </c>
      <c r="U130" s="22">
        <v>0</v>
      </c>
      <c r="V130" s="23">
        <v>19.498907607066666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784.3496020359003</v>
      </c>
      <c r="AW130" s="22">
        <v>154.1942763897974</v>
      </c>
      <c r="AX130" s="22">
        <v>0.026698325500000005</v>
      </c>
      <c r="AY130" s="22">
        <v>0</v>
      </c>
      <c r="AZ130" s="23">
        <v>1047.1636516007002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530.3966221387668</v>
      </c>
      <c r="BG130" s="22">
        <v>38.96261460463333</v>
      </c>
      <c r="BH130" s="22">
        <v>0</v>
      </c>
      <c r="BI130" s="22">
        <v>0</v>
      </c>
      <c r="BJ130" s="23">
        <v>376.4382923276667</v>
      </c>
      <c r="BK130" s="24">
        <f>SUM(C130:BJ130)</f>
        <v>3134.430573334898</v>
      </c>
    </row>
    <row r="131" spans="1:63" s="30" customFormat="1" ht="14.25">
      <c r="A131" s="20"/>
      <c r="B131" s="8" t="s">
        <v>27</v>
      </c>
      <c r="C131" s="26">
        <f>SUM(C129:C130)</f>
        <v>0</v>
      </c>
      <c r="D131" s="26">
        <f aca="true" t="shared" si="20" ref="D131:BK131">SUM(D129:D130)</f>
        <v>4.712475191533333</v>
      </c>
      <c r="E131" s="26">
        <f t="shared" si="20"/>
        <v>0</v>
      </c>
      <c r="F131" s="26">
        <f t="shared" si="20"/>
        <v>0</v>
      </c>
      <c r="G131" s="26">
        <f t="shared" si="20"/>
        <v>0</v>
      </c>
      <c r="H131" s="26">
        <f t="shared" si="20"/>
        <v>53.5257846099</v>
      </c>
      <c r="I131" s="26">
        <f t="shared" si="20"/>
        <v>14.96146503853333</v>
      </c>
      <c r="J131" s="26">
        <f t="shared" si="20"/>
        <v>0.001961510999999999</v>
      </c>
      <c r="K131" s="26">
        <f t="shared" si="20"/>
        <v>0</v>
      </c>
      <c r="L131" s="26">
        <f t="shared" si="20"/>
        <v>70.12891857423334</v>
      </c>
      <c r="M131" s="26">
        <f t="shared" si="20"/>
        <v>0</v>
      </c>
      <c r="N131" s="26">
        <f t="shared" si="20"/>
        <v>0</v>
      </c>
      <c r="O131" s="26">
        <f t="shared" si="20"/>
        <v>0</v>
      </c>
      <c r="P131" s="26">
        <f t="shared" si="20"/>
        <v>0</v>
      </c>
      <c r="Q131" s="26">
        <f t="shared" si="20"/>
        <v>0</v>
      </c>
      <c r="R131" s="26">
        <f t="shared" si="20"/>
        <v>27.247335306833335</v>
      </c>
      <c r="S131" s="26">
        <f t="shared" si="20"/>
        <v>13.334103984100002</v>
      </c>
      <c r="T131" s="26">
        <f t="shared" si="20"/>
        <v>0</v>
      </c>
      <c r="U131" s="26">
        <f t="shared" si="20"/>
        <v>0</v>
      </c>
      <c r="V131" s="26">
        <f t="shared" si="20"/>
        <v>19.548974542066667</v>
      </c>
      <c r="W131" s="26">
        <f t="shared" si="20"/>
        <v>0</v>
      </c>
      <c r="X131" s="26">
        <f t="shared" si="20"/>
        <v>0</v>
      </c>
      <c r="Y131" s="26">
        <f t="shared" si="20"/>
        <v>0</v>
      </c>
      <c r="Z131" s="26">
        <f t="shared" si="20"/>
        <v>0</v>
      </c>
      <c r="AA131" s="26">
        <f t="shared" si="20"/>
        <v>0</v>
      </c>
      <c r="AB131" s="26">
        <f t="shared" si="20"/>
        <v>0</v>
      </c>
      <c r="AC131" s="26">
        <f t="shared" si="20"/>
        <v>0</v>
      </c>
      <c r="AD131" s="26">
        <f t="shared" si="20"/>
        <v>0</v>
      </c>
      <c r="AE131" s="26">
        <f t="shared" si="20"/>
        <v>0</v>
      </c>
      <c r="AF131" s="26">
        <f t="shared" si="20"/>
        <v>0</v>
      </c>
      <c r="AG131" s="26">
        <f t="shared" si="20"/>
        <v>0</v>
      </c>
      <c r="AH131" s="26">
        <f t="shared" si="20"/>
        <v>0</v>
      </c>
      <c r="AI131" s="26">
        <f t="shared" si="20"/>
        <v>0</v>
      </c>
      <c r="AJ131" s="26">
        <f t="shared" si="20"/>
        <v>0</v>
      </c>
      <c r="AK131" s="26">
        <f t="shared" si="20"/>
        <v>0</v>
      </c>
      <c r="AL131" s="26">
        <f t="shared" si="20"/>
        <v>0</v>
      </c>
      <c r="AM131" s="26">
        <f t="shared" si="20"/>
        <v>0</v>
      </c>
      <c r="AN131" s="26">
        <f t="shared" si="20"/>
        <v>0</v>
      </c>
      <c r="AO131" s="26">
        <f t="shared" si="20"/>
        <v>0</v>
      </c>
      <c r="AP131" s="26">
        <f t="shared" si="20"/>
        <v>0</v>
      </c>
      <c r="AQ131" s="26">
        <f t="shared" si="20"/>
        <v>0</v>
      </c>
      <c r="AR131" s="26">
        <f t="shared" si="20"/>
        <v>0</v>
      </c>
      <c r="AS131" s="26">
        <f t="shared" si="20"/>
        <v>0</v>
      </c>
      <c r="AT131" s="26">
        <f t="shared" si="20"/>
        <v>0</v>
      </c>
      <c r="AU131" s="26">
        <f t="shared" si="20"/>
        <v>0</v>
      </c>
      <c r="AV131" s="26">
        <f t="shared" si="20"/>
        <v>785.8940727702669</v>
      </c>
      <c r="AW131" s="26">
        <f t="shared" si="20"/>
        <v>154.79728626383553</v>
      </c>
      <c r="AX131" s="26">
        <f t="shared" si="20"/>
        <v>0.026823279500000005</v>
      </c>
      <c r="AY131" s="26">
        <f t="shared" si="20"/>
        <v>0</v>
      </c>
      <c r="AZ131" s="26">
        <f t="shared" si="20"/>
        <v>1051.2322309673668</v>
      </c>
      <c r="BA131" s="26">
        <f t="shared" si="20"/>
        <v>0</v>
      </c>
      <c r="BB131" s="26">
        <f t="shared" si="20"/>
        <v>0</v>
      </c>
      <c r="BC131" s="26">
        <f t="shared" si="20"/>
        <v>0</v>
      </c>
      <c r="BD131" s="26">
        <f t="shared" si="20"/>
        <v>0</v>
      </c>
      <c r="BE131" s="26">
        <f t="shared" si="20"/>
        <v>0</v>
      </c>
      <c r="BF131" s="26">
        <f t="shared" si="20"/>
        <v>531.3912663898002</v>
      </c>
      <c r="BG131" s="26">
        <f t="shared" si="20"/>
        <v>39.16895722163333</v>
      </c>
      <c r="BH131" s="26">
        <f t="shared" si="20"/>
        <v>0.004887836000000001</v>
      </c>
      <c r="BI131" s="26">
        <f t="shared" si="20"/>
        <v>0</v>
      </c>
      <c r="BJ131" s="26">
        <f t="shared" si="20"/>
        <v>377.78126678836674</v>
      </c>
      <c r="BK131" s="26">
        <f t="shared" si="20"/>
        <v>3143.7578102749694</v>
      </c>
    </row>
    <row r="132" spans="3:63" ht="15" customHeight="1"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</row>
    <row r="133" spans="1:63" s="25" customFormat="1" ht="14.25">
      <c r="A133" s="20" t="s">
        <v>38</v>
      </c>
      <c r="B133" s="10" t="s">
        <v>39</v>
      </c>
      <c r="C133" s="3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4"/>
    </row>
    <row r="134" spans="1:63" s="25" customFormat="1" ht="14.25">
      <c r="A134" s="20" t="s">
        <v>7</v>
      </c>
      <c r="B134" s="14" t="s">
        <v>40</v>
      </c>
      <c r="C134" s="3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4"/>
    </row>
    <row r="135" spans="1:63" s="25" customFormat="1" ht="14.25">
      <c r="A135" s="20"/>
      <c r="B135" s="7" t="s">
        <v>198</v>
      </c>
      <c r="C135" s="21">
        <v>0</v>
      </c>
      <c r="D135" s="22">
        <v>0.9845648464084791</v>
      </c>
      <c r="E135" s="22">
        <v>0</v>
      </c>
      <c r="F135" s="22">
        <v>0</v>
      </c>
      <c r="G135" s="23">
        <v>0</v>
      </c>
      <c r="H135" s="21">
        <v>584.2158999999999</v>
      </c>
      <c r="I135" s="22">
        <v>2586.953809575313</v>
      </c>
      <c r="J135" s="22">
        <v>0.0011</v>
      </c>
      <c r="K135" s="22">
        <v>0</v>
      </c>
      <c r="L135" s="23">
        <v>2827.8268000000007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300.08050000000003</v>
      </c>
      <c r="S135" s="22">
        <v>88.88579999999999</v>
      </c>
      <c r="T135" s="22">
        <v>0.0059</v>
      </c>
      <c r="U135" s="22">
        <v>0</v>
      </c>
      <c r="V135" s="23">
        <v>485.9381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0</v>
      </c>
      <c r="AW135" s="22">
        <v>0</v>
      </c>
      <c r="AX135" s="22">
        <v>0</v>
      </c>
      <c r="AY135" s="22">
        <v>0</v>
      </c>
      <c r="AZ135" s="23">
        <v>0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0</v>
      </c>
      <c r="BG135" s="22">
        <v>0</v>
      </c>
      <c r="BH135" s="22">
        <v>0</v>
      </c>
      <c r="BI135" s="22">
        <v>0</v>
      </c>
      <c r="BJ135" s="23">
        <v>0</v>
      </c>
      <c r="BK135" s="24">
        <f>SUM(C135:BJ135)</f>
        <v>6874.892474421723</v>
      </c>
    </row>
    <row r="136" spans="1:63" s="30" customFormat="1" ht="14.25">
      <c r="A136" s="20"/>
      <c r="B136" s="8" t="s">
        <v>9</v>
      </c>
      <c r="C136" s="26">
        <f>SUM(C135)</f>
        <v>0</v>
      </c>
      <c r="D136" s="26">
        <f aca="true" t="shared" si="21" ref="D136:BJ136">SUM(D135)</f>
        <v>0.9845648464084791</v>
      </c>
      <c r="E136" s="26">
        <f t="shared" si="21"/>
        <v>0</v>
      </c>
      <c r="F136" s="26">
        <f t="shared" si="21"/>
        <v>0</v>
      </c>
      <c r="G136" s="26">
        <f t="shared" si="21"/>
        <v>0</v>
      </c>
      <c r="H136" s="26">
        <f t="shared" si="21"/>
        <v>584.2158999999999</v>
      </c>
      <c r="I136" s="26">
        <f t="shared" si="21"/>
        <v>2586.953809575313</v>
      </c>
      <c r="J136" s="26">
        <f t="shared" si="21"/>
        <v>0.0011</v>
      </c>
      <c r="K136" s="26">
        <f t="shared" si="21"/>
        <v>0</v>
      </c>
      <c r="L136" s="26">
        <f t="shared" si="21"/>
        <v>2827.8268000000007</v>
      </c>
      <c r="M136" s="26">
        <f t="shared" si="21"/>
        <v>0</v>
      </c>
      <c r="N136" s="26">
        <f t="shared" si="21"/>
        <v>0</v>
      </c>
      <c r="O136" s="26">
        <f t="shared" si="21"/>
        <v>0</v>
      </c>
      <c r="P136" s="26">
        <f t="shared" si="21"/>
        <v>0</v>
      </c>
      <c r="Q136" s="26">
        <f t="shared" si="21"/>
        <v>0</v>
      </c>
      <c r="R136" s="26">
        <f t="shared" si="21"/>
        <v>300.08050000000003</v>
      </c>
      <c r="S136" s="26">
        <f t="shared" si="21"/>
        <v>88.88579999999999</v>
      </c>
      <c r="T136" s="26">
        <f t="shared" si="21"/>
        <v>0.0059</v>
      </c>
      <c r="U136" s="26">
        <f t="shared" si="21"/>
        <v>0</v>
      </c>
      <c r="V136" s="26">
        <f t="shared" si="21"/>
        <v>485.9381</v>
      </c>
      <c r="W136" s="26">
        <f t="shared" si="21"/>
        <v>0</v>
      </c>
      <c r="X136" s="26">
        <f t="shared" si="21"/>
        <v>0</v>
      </c>
      <c r="Y136" s="26">
        <f t="shared" si="21"/>
        <v>0</v>
      </c>
      <c r="Z136" s="26">
        <f t="shared" si="21"/>
        <v>0</v>
      </c>
      <c r="AA136" s="26">
        <f t="shared" si="21"/>
        <v>0</v>
      </c>
      <c r="AB136" s="26">
        <f t="shared" si="21"/>
        <v>0</v>
      </c>
      <c r="AC136" s="26">
        <f t="shared" si="21"/>
        <v>0</v>
      </c>
      <c r="AD136" s="26">
        <f t="shared" si="21"/>
        <v>0</v>
      </c>
      <c r="AE136" s="26">
        <f t="shared" si="21"/>
        <v>0</v>
      </c>
      <c r="AF136" s="26">
        <f t="shared" si="21"/>
        <v>0</v>
      </c>
      <c r="AG136" s="26">
        <f t="shared" si="21"/>
        <v>0</v>
      </c>
      <c r="AH136" s="26">
        <f t="shared" si="21"/>
        <v>0</v>
      </c>
      <c r="AI136" s="26">
        <f t="shared" si="21"/>
        <v>0</v>
      </c>
      <c r="AJ136" s="26">
        <f t="shared" si="21"/>
        <v>0</v>
      </c>
      <c r="AK136" s="26">
        <f t="shared" si="21"/>
        <v>0</v>
      </c>
      <c r="AL136" s="26">
        <f t="shared" si="21"/>
        <v>0</v>
      </c>
      <c r="AM136" s="26">
        <f t="shared" si="21"/>
        <v>0</v>
      </c>
      <c r="AN136" s="26">
        <f t="shared" si="21"/>
        <v>0</v>
      </c>
      <c r="AO136" s="26">
        <f t="shared" si="21"/>
        <v>0</v>
      </c>
      <c r="AP136" s="26">
        <f t="shared" si="21"/>
        <v>0</v>
      </c>
      <c r="AQ136" s="26">
        <f t="shared" si="21"/>
        <v>0</v>
      </c>
      <c r="AR136" s="26">
        <f t="shared" si="21"/>
        <v>0</v>
      </c>
      <c r="AS136" s="26">
        <f t="shared" si="21"/>
        <v>0</v>
      </c>
      <c r="AT136" s="26">
        <f t="shared" si="21"/>
        <v>0</v>
      </c>
      <c r="AU136" s="26">
        <f t="shared" si="21"/>
        <v>0</v>
      </c>
      <c r="AV136" s="26">
        <f t="shared" si="21"/>
        <v>0</v>
      </c>
      <c r="AW136" s="26">
        <f t="shared" si="21"/>
        <v>0</v>
      </c>
      <c r="AX136" s="26">
        <f t="shared" si="21"/>
        <v>0</v>
      </c>
      <c r="AY136" s="26">
        <f t="shared" si="21"/>
        <v>0</v>
      </c>
      <c r="AZ136" s="26">
        <f t="shared" si="21"/>
        <v>0</v>
      </c>
      <c r="BA136" s="26">
        <f t="shared" si="21"/>
        <v>0</v>
      </c>
      <c r="BB136" s="26">
        <f t="shared" si="21"/>
        <v>0</v>
      </c>
      <c r="BC136" s="26">
        <f t="shared" si="21"/>
        <v>0</v>
      </c>
      <c r="BD136" s="26">
        <f t="shared" si="21"/>
        <v>0</v>
      </c>
      <c r="BE136" s="26">
        <f t="shared" si="21"/>
        <v>0</v>
      </c>
      <c r="BF136" s="26">
        <f t="shared" si="21"/>
        <v>0</v>
      </c>
      <c r="BG136" s="26">
        <f t="shared" si="21"/>
        <v>0</v>
      </c>
      <c r="BH136" s="26">
        <f t="shared" si="21"/>
        <v>0</v>
      </c>
      <c r="BI136" s="26">
        <f t="shared" si="21"/>
        <v>0</v>
      </c>
      <c r="BJ136" s="26">
        <f t="shared" si="21"/>
        <v>0</v>
      </c>
      <c r="BK136" s="29">
        <f>SUM(BK135)</f>
        <v>6874.892474421723</v>
      </c>
    </row>
    <row r="137" spans="1:63" s="25" customFormat="1" ht="14.25">
      <c r="A137" s="20" t="s">
        <v>10</v>
      </c>
      <c r="B137" s="5" t="s">
        <v>41</v>
      </c>
      <c r="C137" s="32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4"/>
    </row>
    <row r="138" spans="1:63" s="25" customFormat="1" ht="14.25">
      <c r="A138" s="20"/>
      <c r="B138" s="7" t="s">
        <v>199</v>
      </c>
      <c r="C138" s="21">
        <v>0</v>
      </c>
      <c r="D138" s="22">
        <v>5.232321656125824</v>
      </c>
      <c r="E138" s="22">
        <v>0</v>
      </c>
      <c r="F138" s="22">
        <v>0</v>
      </c>
      <c r="G138" s="23">
        <v>0</v>
      </c>
      <c r="H138" s="21">
        <v>1.2812999999999999</v>
      </c>
      <c r="I138" s="22">
        <v>38.255117736665184</v>
      </c>
      <c r="J138" s="22">
        <v>0</v>
      </c>
      <c r="K138" s="22">
        <v>0</v>
      </c>
      <c r="L138" s="23">
        <v>1.7613999999999999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0.7281</v>
      </c>
      <c r="S138" s="22">
        <v>26.726</v>
      </c>
      <c r="T138" s="22">
        <v>0</v>
      </c>
      <c r="U138" s="22">
        <v>0</v>
      </c>
      <c r="V138" s="23">
        <v>0.42589999999999995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</v>
      </c>
      <c r="AM138" s="22">
        <v>0</v>
      </c>
      <c r="AN138" s="22">
        <v>0</v>
      </c>
      <c r="AO138" s="22">
        <v>0</v>
      </c>
      <c r="AP138" s="23">
        <v>0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0</v>
      </c>
      <c r="AW138" s="22">
        <v>0</v>
      </c>
      <c r="AX138" s="22">
        <v>0</v>
      </c>
      <c r="AY138" s="22">
        <v>0</v>
      </c>
      <c r="AZ138" s="23">
        <v>0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0</v>
      </c>
      <c r="BG138" s="22">
        <v>0</v>
      </c>
      <c r="BH138" s="22">
        <v>0</v>
      </c>
      <c r="BI138" s="22">
        <v>0</v>
      </c>
      <c r="BJ138" s="23">
        <v>0</v>
      </c>
      <c r="BK138" s="24">
        <f aca="true" t="shared" si="22" ref="BK138:BK161">SUM(C138:BJ138)</f>
        <v>74.41013939279101</v>
      </c>
    </row>
    <row r="139" spans="1:63" s="25" customFormat="1" ht="14.25">
      <c r="A139" s="20"/>
      <c r="B139" s="7" t="s">
        <v>200</v>
      </c>
      <c r="C139" s="21">
        <v>0</v>
      </c>
      <c r="D139" s="22">
        <v>12.907777811692641</v>
      </c>
      <c r="E139" s="22">
        <v>0</v>
      </c>
      <c r="F139" s="22">
        <v>0</v>
      </c>
      <c r="G139" s="23">
        <v>0</v>
      </c>
      <c r="H139" s="21">
        <v>4.295400000000001</v>
      </c>
      <c r="I139" s="22">
        <v>149.50201837046865</v>
      </c>
      <c r="J139" s="22">
        <v>0</v>
      </c>
      <c r="K139" s="22">
        <v>0</v>
      </c>
      <c r="L139" s="23">
        <v>3.8616999999999995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2.4290000000000003</v>
      </c>
      <c r="S139" s="22">
        <v>0.0892</v>
      </c>
      <c r="T139" s="22">
        <v>0</v>
      </c>
      <c r="U139" s="22">
        <v>0</v>
      </c>
      <c r="V139" s="23">
        <v>0.9229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0</v>
      </c>
      <c r="AC139" s="22">
        <v>0</v>
      </c>
      <c r="AD139" s="22">
        <v>0</v>
      </c>
      <c r="AE139" s="22">
        <v>0</v>
      </c>
      <c r="AF139" s="23">
        <v>0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</v>
      </c>
      <c r="AM139" s="22">
        <v>0</v>
      </c>
      <c r="AN139" s="22">
        <v>0</v>
      </c>
      <c r="AO139" s="22">
        <v>0</v>
      </c>
      <c r="AP139" s="23">
        <v>0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0</v>
      </c>
      <c r="AW139" s="22">
        <v>0</v>
      </c>
      <c r="AX139" s="22">
        <v>0</v>
      </c>
      <c r="AY139" s="22">
        <v>0</v>
      </c>
      <c r="AZ139" s="23">
        <v>0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0</v>
      </c>
      <c r="BG139" s="22">
        <v>0</v>
      </c>
      <c r="BH139" s="22">
        <v>0</v>
      </c>
      <c r="BI139" s="22">
        <v>0</v>
      </c>
      <c r="BJ139" s="23">
        <v>0</v>
      </c>
      <c r="BK139" s="24">
        <f>SUM(C139:BJ139)</f>
        <v>174.0079961821613</v>
      </c>
    </row>
    <row r="140" spans="1:63" s="25" customFormat="1" ht="14.25">
      <c r="A140" s="20"/>
      <c r="B140" s="7" t="s">
        <v>201</v>
      </c>
      <c r="C140" s="21">
        <v>0</v>
      </c>
      <c r="D140" s="22">
        <v>2.953694781808667</v>
      </c>
      <c r="E140" s="22">
        <v>0</v>
      </c>
      <c r="F140" s="22">
        <v>0</v>
      </c>
      <c r="G140" s="23">
        <v>0</v>
      </c>
      <c r="H140" s="21">
        <v>3.0646</v>
      </c>
      <c r="I140" s="22">
        <v>15.25594074002134</v>
      </c>
      <c r="J140" s="22">
        <v>0</v>
      </c>
      <c r="K140" s="22">
        <v>0</v>
      </c>
      <c r="L140" s="23">
        <v>7.8575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1.6872999999999998</v>
      </c>
      <c r="S140" s="22">
        <v>0.045200000000000004</v>
      </c>
      <c r="T140" s="22">
        <v>0</v>
      </c>
      <c r="U140" s="22">
        <v>0</v>
      </c>
      <c r="V140" s="23">
        <v>1.0302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0</v>
      </c>
      <c r="AW140" s="22">
        <v>0</v>
      </c>
      <c r="AX140" s="22">
        <v>0</v>
      </c>
      <c r="AY140" s="22">
        <v>0</v>
      </c>
      <c r="AZ140" s="23">
        <v>0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0</v>
      </c>
      <c r="BG140" s="22">
        <v>0</v>
      </c>
      <c r="BH140" s="22">
        <v>0</v>
      </c>
      <c r="BI140" s="22">
        <v>0</v>
      </c>
      <c r="BJ140" s="23">
        <v>0</v>
      </c>
      <c r="BK140" s="24">
        <f>SUM(C140:BJ140)</f>
        <v>31.89443552183001</v>
      </c>
    </row>
    <row r="141" spans="1:63" s="25" customFormat="1" ht="14.25">
      <c r="A141" s="20"/>
      <c r="B141" s="7" t="s">
        <v>195</v>
      </c>
      <c r="C141" s="21">
        <v>0</v>
      </c>
      <c r="D141" s="22">
        <v>0.5032634787577289</v>
      </c>
      <c r="E141" s="22">
        <v>0</v>
      </c>
      <c r="F141" s="22">
        <v>0</v>
      </c>
      <c r="G141" s="23">
        <v>0</v>
      </c>
      <c r="H141" s="21">
        <v>1.1218</v>
      </c>
      <c r="I141" s="22">
        <v>1.44519446592572</v>
      </c>
      <c r="J141" s="22">
        <v>0.0049</v>
      </c>
      <c r="K141" s="22">
        <v>0</v>
      </c>
      <c r="L141" s="23">
        <v>10.489511068148552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0.6179000000000001</v>
      </c>
      <c r="S141" s="22">
        <v>0.0314</v>
      </c>
      <c r="T141" s="22">
        <v>0</v>
      </c>
      <c r="U141" s="22">
        <v>0</v>
      </c>
      <c r="V141" s="23">
        <v>0.2127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0</v>
      </c>
      <c r="AW141" s="22">
        <v>0</v>
      </c>
      <c r="AX141" s="22">
        <v>0</v>
      </c>
      <c r="AY141" s="22">
        <v>0</v>
      </c>
      <c r="AZ141" s="23">
        <v>0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0</v>
      </c>
      <c r="BG141" s="22">
        <v>0</v>
      </c>
      <c r="BH141" s="22">
        <v>0</v>
      </c>
      <c r="BI141" s="22">
        <v>0</v>
      </c>
      <c r="BJ141" s="23">
        <v>0</v>
      </c>
      <c r="BK141" s="24">
        <f>SUM(C141:BJ141)</f>
        <v>14.426669012832</v>
      </c>
    </row>
    <row r="142" spans="1:63" s="25" customFormat="1" ht="14.25">
      <c r="A142" s="20"/>
      <c r="B142" s="7" t="s">
        <v>180</v>
      </c>
      <c r="C142" s="21">
        <v>0</v>
      </c>
      <c r="D142" s="22">
        <v>4.280928203011414</v>
      </c>
      <c r="E142" s="22">
        <v>0</v>
      </c>
      <c r="F142" s="22">
        <v>0</v>
      </c>
      <c r="G142" s="23">
        <v>0</v>
      </c>
      <c r="H142" s="21">
        <v>4.6148</v>
      </c>
      <c r="I142" s="22">
        <v>11.832706187298596</v>
      </c>
      <c r="J142" s="22">
        <v>0</v>
      </c>
      <c r="K142" s="22">
        <v>0</v>
      </c>
      <c r="L142" s="23">
        <v>24.507999999999996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2.1973000000000003</v>
      </c>
      <c r="S142" s="22">
        <v>0.0093</v>
      </c>
      <c r="T142" s="22">
        <v>0</v>
      </c>
      <c r="U142" s="22">
        <v>0</v>
      </c>
      <c r="V142" s="23">
        <v>3.1143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0</v>
      </c>
      <c r="AW142" s="22">
        <v>0</v>
      </c>
      <c r="AX142" s="22">
        <v>0</v>
      </c>
      <c r="AY142" s="22">
        <v>0</v>
      </c>
      <c r="AZ142" s="23">
        <v>0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0</v>
      </c>
      <c r="BG142" s="22">
        <v>0</v>
      </c>
      <c r="BH142" s="22">
        <v>0</v>
      </c>
      <c r="BI142" s="22">
        <v>0</v>
      </c>
      <c r="BJ142" s="23">
        <v>0</v>
      </c>
      <c r="BK142" s="24">
        <f t="shared" si="22"/>
        <v>50.55733439031001</v>
      </c>
    </row>
    <row r="143" spans="1:63" s="25" customFormat="1" ht="14.25">
      <c r="A143" s="20"/>
      <c r="B143" s="7" t="s">
        <v>202</v>
      </c>
      <c r="C143" s="21">
        <v>0</v>
      </c>
      <c r="D143" s="22">
        <v>0.3107035218974698</v>
      </c>
      <c r="E143" s="22">
        <v>0</v>
      </c>
      <c r="F143" s="22">
        <v>0</v>
      </c>
      <c r="G143" s="23">
        <v>0</v>
      </c>
      <c r="H143" s="21">
        <v>3.4669999999999996</v>
      </c>
      <c r="I143" s="22">
        <v>51.404073582668524</v>
      </c>
      <c r="J143" s="22">
        <v>0</v>
      </c>
      <c r="K143" s="22">
        <v>0</v>
      </c>
      <c r="L143" s="23">
        <v>4.767199999999999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1.3000999999999998</v>
      </c>
      <c r="S143" s="22">
        <v>0</v>
      </c>
      <c r="T143" s="22">
        <v>0</v>
      </c>
      <c r="U143" s="22">
        <v>0</v>
      </c>
      <c r="V143" s="23">
        <v>1.4808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0</v>
      </c>
      <c r="AW143" s="22">
        <v>0</v>
      </c>
      <c r="AX143" s="22">
        <v>0</v>
      </c>
      <c r="AY143" s="22">
        <v>0</v>
      </c>
      <c r="AZ143" s="23">
        <v>0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0</v>
      </c>
      <c r="BG143" s="22">
        <v>0</v>
      </c>
      <c r="BH143" s="22">
        <v>0</v>
      </c>
      <c r="BI143" s="22">
        <v>0</v>
      </c>
      <c r="BJ143" s="23">
        <v>0</v>
      </c>
      <c r="BK143" s="24">
        <f t="shared" si="22"/>
        <v>62.729877104566</v>
      </c>
    </row>
    <row r="144" spans="1:63" s="25" customFormat="1" ht="14.25">
      <c r="A144" s="20"/>
      <c r="B144" s="7" t="s">
        <v>203</v>
      </c>
      <c r="C144" s="21">
        <v>0</v>
      </c>
      <c r="D144" s="22">
        <v>64.72727970093298</v>
      </c>
      <c r="E144" s="22">
        <v>0</v>
      </c>
      <c r="F144" s="22">
        <v>0</v>
      </c>
      <c r="G144" s="23">
        <v>0</v>
      </c>
      <c r="H144" s="21">
        <v>149.3914</v>
      </c>
      <c r="I144" s="22">
        <v>9219.993185758904</v>
      </c>
      <c r="J144" s="22">
        <v>213.0801</v>
      </c>
      <c r="K144" s="22">
        <v>0</v>
      </c>
      <c r="L144" s="23">
        <v>542.4137000000001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112.67569999999999</v>
      </c>
      <c r="S144" s="22">
        <v>27.0894</v>
      </c>
      <c r="T144" s="22">
        <v>0</v>
      </c>
      <c r="U144" s="22">
        <v>0</v>
      </c>
      <c r="V144" s="23">
        <v>162.43370000000002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0</v>
      </c>
      <c r="AW144" s="22">
        <v>0</v>
      </c>
      <c r="AX144" s="22">
        <v>0</v>
      </c>
      <c r="AY144" s="22">
        <v>0</v>
      </c>
      <c r="AZ144" s="23">
        <v>0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0</v>
      </c>
      <c r="BG144" s="22">
        <v>0</v>
      </c>
      <c r="BH144" s="22">
        <v>0</v>
      </c>
      <c r="BI144" s="22">
        <v>0</v>
      </c>
      <c r="BJ144" s="23">
        <v>0</v>
      </c>
      <c r="BK144" s="24">
        <f>SUM(C144:BJ144)</f>
        <v>10491.804465459836</v>
      </c>
    </row>
    <row r="145" spans="1:63" s="25" customFormat="1" ht="14.25">
      <c r="A145" s="20"/>
      <c r="B145" s="7" t="s">
        <v>49</v>
      </c>
      <c r="C145" s="21">
        <v>0</v>
      </c>
      <c r="D145" s="22">
        <v>0.7243492541859553</v>
      </c>
      <c r="E145" s="22">
        <v>0</v>
      </c>
      <c r="F145" s="22">
        <v>0</v>
      </c>
      <c r="G145" s="23">
        <v>0</v>
      </c>
      <c r="H145" s="21">
        <v>363.85440000000006</v>
      </c>
      <c r="I145" s="22">
        <v>16672.188909718963</v>
      </c>
      <c r="J145" s="22">
        <v>0.0177</v>
      </c>
      <c r="K145" s="22">
        <v>0</v>
      </c>
      <c r="L145" s="23">
        <v>1230.7785000000003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153.40250000000003</v>
      </c>
      <c r="S145" s="22">
        <v>141.8636</v>
      </c>
      <c r="T145" s="22">
        <v>0</v>
      </c>
      <c r="U145" s="22">
        <v>0</v>
      </c>
      <c r="V145" s="23">
        <v>264.3886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0</v>
      </c>
      <c r="AW145" s="22">
        <v>0</v>
      </c>
      <c r="AX145" s="22">
        <v>0</v>
      </c>
      <c r="AY145" s="22">
        <v>0</v>
      </c>
      <c r="AZ145" s="23">
        <v>0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0</v>
      </c>
      <c r="BG145" s="22">
        <v>0</v>
      </c>
      <c r="BH145" s="22">
        <v>0</v>
      </c>
      <c r="BI145" s="22">
        <v>0</v>
      </c>
      <c r="BJ145" s="23">
        <v>0</v>
      </c>
      <c r="BK145" s="24">
        <f>SUM(C145:BJ145)</f>
        <v>18827.21855897315</v>
      </c>
    </row>
    <row r="146" spans="1:63" s="25" customFormat="1" ht="14.25">
      <c r="A146" s="20"/>
      <c r="B146" s="7" t="s">
        <v>204</v>
      </c>
      <c r="C146" s="21">
        <v>0</v>
      </c>
      <c r="D146" s="22">
        <v>0.758677285333333</v>
      </c>
      <c r="E146" s="22">
        <v>0</v>
      </c>
      <c r="F146" s="22">
        <v>0</v>
      </c>
      <c r="G146" s="23">
        <v>0</v>
      </c>
      <c r="H146" s="21">
        <v>6.317300000000001</v>
      </c>
      <c r="I146" s="22">
        <v>59.36529412512</v>
      </c>
      <c r="J146" s="22">
        <v>0</v>
      </c>
      <c r="K146" s="22">
        <v>0</v>
      </c>
      <c r="L146" s="23">
        <v>12.883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2.6330999999999998</v>
      </c>
      <c r="S146" s="22">
        <v>0.4564</v>
      </c>
      <c r="T146" s="22">
        <v>0</v>
      </c>
      <c r="U146" s="22">
        <v>0</v>
      </c>
      <c r="V146" s="23">
        <v>3.2539000000000002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0</v>
      </c>
      <c r="AW146" s="22">
        <v>0</v>
      </c>
      <c r="AX146" s="22">
        <v>0</v>
      </c>
      <c r="AY146" s="22">
        <v>0</v>
      </c>
      <c r="AZ146" s="23">
        <v>0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0</v>
      </c>
      <c r="BG146" s="22">
        <v>0</v>
      </c>
      <c r="BH146" s="22">
        <v>0</v>
      </c>
      <c r="BI146" s="22">
        <v>0</v>
      </c>
      <c r="BJ146" s="23">
        <v>0</v>
      </c>
      <c r="BK146" s="24">
        <f>SUM(C146:BJ146)</f>
        <v>85.66767141045334</v>
      </c>
    </row>
    <row r="147" spans="1:63" s="25" customFormat="1" ht="14.25">
      <c r="A147" s="20"/>
      <c r="B147" s="7" t="s">
        <v>205</v>
      </c>
      <c r="C147" s="21">
        <v>0</v>
      </c>
      <c r="D147" s="22">
        <v>1.5352950609455502</v>
      </c>
      <c r="E147" s="22">
        <v>0</v>
      </c>
      <c r="F147" s="22">
        <v>0</v>
      </c>
      <c r="G147" s="23">
        <v>0</v>
      </c>
      <c r="H147" s="21">
        <v>7.365899999999999</v>
      </c>
      <c r="I147" s="22">
        <v>23.207910737296803</v>
      </c>
      <c r="J147" s="22">
        <v>0</v>
      </c>
      <c r="K147" s="22">
        <v>0</v>
      </c>
      <c r="L147" s="23">
        <v>12.4929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3.3122</v>
      </c>
      <c r="S147" s="22">
        <v>0.041800000000000004</v>
      </c>
      <c r="T147" s="22">
        <v>0</v>
      </c>
      <c r="U147" s="22">
        <v>0</v>
      </c>
      <c r="V147" s="23">
        <v>2.0749000000000004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0</v>
      </c>
      <c r="AW147" s="22">
        <v>0</v>
      </c>
      <c r="AX147" s="22">
        <v>0</v>
      </c>
      <c r="AY147" s="22">
        <v>0</v>
      </c>
      <c r="AZ147" s="23">
        <v>0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0</v>
      </c>
      <c r="BG147" s="22">
        <v>0</v>
      </c>
      <c r="BH147" s="22">
        <v>0</v>
      </c>
      <c r="BI147" s="22">
        <v>0</v>
      </c>
      <c r="BJ147" s="23">
        <v>0</v>
      </c>
      <c r="BK147" s="24">
        <f>SUM(C147:BJ147)</f>
        <v>50.03090579824235</v>
      </c>
    </row>
    <row r="148" spans="1:63" s="25" customFormat="1" ht="14.25">
      <c r="A148" s="20"/>
      <c r="B148" s="7" t="s">
        <v>206</v>
      </c>
      <c r="C148" s="21">
        <v>0</v>
      </c>
      <c r="D148" s="22">
        <v>4.627679733459576</v>
      </c>
      <c r="E148" s="22">
        <v>0</v>
      </c>
      <c r="F148" s="22">
        <v>0</v>
      </c>
      <c r="G148" s="23">
        <v>0</v>
      </c>
      <c r="H148" s="21">
        <v>159.29289999999997</v>
      </c>
      <c r="I148" s="22">
        <v>1418.0837779441708</v>
      </c>
      <c r="J148" s="22">
        <v>0</v>
      </c>
      <c r="K148" s="22">
        <v>0</v>
      </c>
      <c r="L148" s="23">
        <v>771.6571999999999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94.14020000000001</v>
      </c>
      <c r="S148" s="22">
        <v>18.090100000000003</v>
      </c>
      <c r="T148" s="22">
        <v>0</v>
      </c>
      <c r="U148" s="22">
        <v>0</v>
      </c>
      <c r="V148" s="23">
        <v>110.50940000000001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0</v>
      </c>
      <c r="AW148" s="22">
        <v>0</v>
      </c>
      <c r="AX148" s="22">
        <v>0</v>
      </c>
      <c r="AY148" s="22">
        <v>0</v>
      </c>
      <c r="AZ148" s="23">
        <v>0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0</v>
      </c>
      <c r="BG148" s="22">
        <v>0</v>
      </c>
      <c r="BH148" s="22">
        <v>0</v>
      </c>
      <c r="BI148" s="22">
        <v>0</v>
      </c>
      <c r="BJ148" s="23">
        <v>0</v>
      </c>
      <c r="BK148" s="24">
        <f t="shared" si="22"/>
        <v>2576.40125767763</v>
      </c>
    </row>
    <row r="149" spans="1:63" s="25" customFormat="1" ht="14.25">
      <c r="A149" s="20"/>
      <c r="B149" s="7" t="s">
        <v>207</v>
      </c>
      <c r="C149" s="21">
        <v>0</v>
      </c>
      <c r="D149" s="22">
        <v>0.5691743980777617</v>
      </c>
      <c r="E149" s="22">
        <v>0</v>
      </c>
      <c r="F149" s="22">
        <v>0</v>
      </c>
      <c r="G149" s="23">
        <v>0</v>
      </c>
      <c r="H149" s="21">
        <v>185.3546</v>
      </c>
      <c r="I149" s="22">
        <v>867.5884769185883</v>
      </c>
      <c r="J149" s="22">
        <v>0.015</v>
      </c>
      <c r="K149" s="22">
        <v>0</v>
      </c>
      <c r="L149" s="23">
        <v>2435.3326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107.0305</v>
      </c>
      <c r="S149" s="22">
        <v>62.914</v>
      </c>
      <c r="T149" s="22">
        <v>0</v>
      </c>
      <c r="U149" s="22">
        <v>0</v>
      </c>
      <c r="V149" s="23">
        <v>522.3239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0</v>
      </c>
      <c r="AW149" s="22">
        <v>0</v>
      </c>
      <c r="AX149" s="22">
        <v>0</v>
      </c>
      <c r="AY149" s="22">
        <v>0</v>
      </c>
      <c r="AZ149" s="23">
        <v>0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0</v>
      </c>
      <c r="BG149" s="22">
        <v>0</v>
      </c>
      <c r="BH149" s="22">
        <v>0</v>
      </c>
      <c r="BI149" s="22">
        <v>0</v>
      </c>
      <c r="BJ149" s="23">
        <v>0</v>
      </c>
      <c r="BK149" s="24">
        <f t="shared" si="22"/>
        <v>4181.128251316666</v>
      </c>
    </row>
    <row r="150" spans="1:63" s="25" customFormat="1" ht="14.25">
      <c r="A150" s="20"/>
      <c r="B150" s="7" t="s">
        <v>208</v>
      </c>
      <c r="C150" s="21">
        <v>0</v>
      </c>
      <c r="D150" s="22">
        <v>3.5051604353615615</v>
      </c>
      <c r="E150" s="22">
        <v>0</v>
      </c>
      <c r="F150" s="22">
        <v>0</v>
      </c>
      <c r="G150" s="23">
        <v>0</v>
      </c>
      <c r="H150" s="21">
        <v>570.7284000000001</v>
      </c>
      <c r="I150" s="22">
        <v>2935.958676280237</v>
      </c>
      <c r="J150" s="22">
        <v>0.4997</v>
      </c>
      <c r="K150" s="22">
        <v>0</v>
      </c>
      <c r="L150" s="23">
        <v>2967.4505999999997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419.94780000000003</v>
      </c>
      <c r="S150" s="22">
        <v>183.9699</v>
      </c>
      <c r="T150" s="22">
        <v>0</v>
      </c>
      <c r="U150" s="22">
        <v>0</v>
      </c>
      <c r="V150" s="23">
        <v>573.9159000000001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0</v>
      </c>
      <c r="AW150" s="22">
        <v>0</v>
      </c>
      <c r="AX150" s="22">
        <v>0</v>
      </c>
      <c r="AY150" s="22">
        <v>0</v>
      </c>
      <c r="AZ150" s="23">
        <v>0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0</v>
      </c>
      <c r="BG150" s="22">
        <v>0</v>
      </c>
      <c r="BH150" s="22">
        <v>0</v>
      </c>
      <c r="BI150" s="22">
        <v>0</v>
      </c>
      <c r="BJ150" s="23">
        <v>0</v>
      </c>
      <c r="BK150" s="24">
        <f t="shared" si="22"/>
        <v>7655.976136715598</v>
      </c>
    </row>
    <row r="151" spans="1:63" s="25" customFormat="1" ht="14.25">
      <c r="A151" s="20"/>
      <c r="B151" s="7" t="s">
        <v>209</v>
      </c>
      <c r="C151" s="21">
        <v>0</v>
      </c>
      <c r="D151" s="22">
        <v>0.4699902753755181</v>
      </c>
      <c r="E151" s="22">
        <v>0</v>
      </c>
      <c r="F151" s="22">
        <v>0</v>
      </c>
      <c r="G151" s="23">
        <v>0</v>
      </c>
      <c r="H151" s="21">
        <v>33.3654</v>
      </c>
      <c r="I151" s="22">
        <v>215.68378675129776</v>
      </c>
      <c r="J151" s="22">
        <v>0.0011</v>
      </c>
      <c r="K151" s="22">
        <v>0</v>
      </c>
      <c r="L151" s="23">
        <v>186.31840000000003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20.037599999999998</v>
      </c>
      <c r="S151" s="22">
        <v>1.8602999999999998</v>
      </c>
      <c r="T151" s="22">
        <v>0</v>
      </c>
      <c r="U151" s="22">
        <v>0</v>
      </c>
      <c r="V151" s="23">
        <v>22.516500000000004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0</v>
      </c>
      <c r="AW151" s="22">
        <v>0</v>
      </c>
      <c r="AX151" s="22">
        <v>0</v>
      </c>
      <c r="AY151" s="22">
        <v>0</v>
      </c>
      <c r="AZ151" s="23">
        <v>0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0</v>
      </c>
      <c r="BG151" s="22">
        <v>0</v>
      </c>
      <c r="BH151" s="22">
        <v>0</v>
      </c>
      <c r="BI151" s="22">
        <v>0</v>
      </c>
      <c r="BJ151" s="23">
        <v>0</v>
      </c>
      <c r="BK151" s="24">
        <f t="shared" si="22"/>
        <v>480.2530770266733</v>
      </c>
    </row>
    <row r="152" spans="1:63" s="25" customFormat="1" ht="14.25">
      <c r="A152" s="20"/>
      <c r="B152" s="7" t="s">
        <v>181</v>
      </c>
      <c r="C152" s="21">
        <v>0</v>
      </c>
      <c r="D152" s="22">
        <v>20.17474981885478</v>
      </c>
      <c r="E152" s="22">
        <v>0</v>
      </c>
      <c r="F152" s="22">
        <v>0</v>
      </c>
      <c r="G152" s="23">
        <v>0</v>
      </c>
      <c r="H152" s="21">
        <v>25.993199999999998</v>
      </c>
      <c r="I152" s="22">
        <v>142.16428176803515</v>
      </c>
      <c r="J152" s="22">
        <v>0</v>
      </c>
      <c r="K152" s="22">
        <v>0</v>
      </c>
      <c r="L152" s="23">
        <v>272.1582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12.263200000000001</v>
      </c>
      <c r="S152" s="22">
        <v>0.13090000000000002</v>
      </c>
      <c r="T152" s="22">
        <v>0</v>
      </c>
      <c r="U152" s="22">
        <v>0</v>
      </c>
      <c r="V152" s="23">
        <v>14.541000000000002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0</v>
      </c>
      <c r="AW152" s="22">
        <v>0</v>
      </c>
      <c r="AX152" s="22">
        <v>0</v>
      </c>
      <c r="AY152" s="22">
        <v>0</v>
      </c>
      <c r="AZ152" s="23">
        <v>0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0</v>
      </c>
      <c r="BG152" s="22">
        <v>0</v>
      </c>
      <c r="BH152" s="22">
        <v>0</v>
      </c>
      <c r="BI152" s="22">
        <v>0</v>
      </c>
      <c r="BJ152" s="23">
        <v>0</v>
      </c>
      <c r="BK152" s="24">
        <f t="shared" si="22"/>
        <v>487.4255315868899</v>
      </c>
    </row>
    <row r="153" spans="1:63" s="25" customFormat="1" ht="14.25">
      <c r="A153" s="20"/>
      <c r="B153" s="7" t="s">
        <v>210</v>
      </c>
      <c r="C153" s="21">
        <v>0</v>
      </c>
      <c r="D153" s="22">
        <v>0.47074697802663795</v>
      </c>
      <c r="E153" s="22">
        <v>0</v>
      </c>
      <c r="F153" s="22">
        <v>0</v>
      </c>
      <c r="G153" s="23">
        <v>0</v>
      </c>
      <c r="H153" s="21">
        <v>2.3443</v>
      </c>
      <c r="I153" s="22">
        <v>0.28132043282836117</v>
      </c>
      <c r="J153" s="22">
        <v>0</v>
      </c>
      <c r="K153" s="22">
        <v>0</v>
      </c>
      <c r="L153" s="23">
        <v>7.254700000000001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1.6776999999999997</v>
      </c>
      <c r="S153" s="22">
        <v>0.005999999999999999</v>
      </c>
      <c r="T153" s="22">
        <v>0</v>
      </c>
      <c r="U153" s="22">
        <v>0</v>
      </c>
      <c r="V153" s="23">
        <v>1.5592000000000001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0</v>
      </c>
      <c r="AW153" s="22">
        <v>0</v>
      </c>
      <c r="AX153" s="22">
        <v>0</v>
      </c>
      <c r="AY153" s="22">
        <v>0</v>
      </c>
      <c r="AZ153" s="23">
        <v>0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0</v>
      </c>
      <c r="BG153" s="22">
        <v>0</v>
      </c>
      <c r="BH153" s="22">
        <v>0</v>
      </c>
      <c r="BI153" s="22">
        <v>0</v>
      </c>
      <c r="BJ153" s="23">
        <v>0</v>
      </c>
      <c r="BK153" s="24">
        <f t="shared" si="22"/>
        <v>13.593967410855</v>
      </c>
    </row>
    <row r="154" spans="1:63" s="25" customFormat="1" ht="14.25">
      <c r="A154" s="20"/>
      <c r="B154" s="7" t="s">
        <v>196</v>
      </c>
      <c r="C154" s="21">
        <v>0</v>
      </c>
      <c r="D154" s="22">
        <v>2.36365285215433</v>
      </c>
      <c r="E154" s="22">
        <v>0</v>
      </c>
      <c r="F154" s="22">
        <v>0</v>
      </c>
      <c r="G154" s="23">
        <v>0</v>
      </c>
      <c r="H154" s="21">
        <v>0.4757999999999999</v>
      </c>
      <c r="I154" s="22">
        <v>17.679265422258013</v>
      </c>
      <c r="J154" s="22">
        <v>0</v>
      </c>
      <c r="K154" s="22">
        <v>0</v>
      </c>
      <c r="L154" s="23">
        <v>0.27299999999999996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0.23520000000000002</v>
      </c>
      <c r="S154" s="22">
        <v>0.0037</v>
      </c>
      <c r="T154" s="22">
        <v>0</v>
      </c>
      <c r="U154" s="22">
        <v>0</v>
      </c>
      <c r="V154" s="23">
        <v>0.0241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0</v>
      </c>
      <c r="AW154" s="22">
        <v>0</v>
      </c>
      <c r="AX154" s="22">
        <v>0</v>
      </c>
      <c r="AY154" s="22">
        <v>0</v>
      </c>
      <c r="AZ154" s="23">
        <v>0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0</v>
      </c>
      <c r="BG154" s="22">
        <v>0</v>
      </c>
      <c r="BH154" s="22">
        <v>0</v>
      </c>
      <c r="BI154" s="22">
        <v>0</v>
      </c>
      <c r="BJ154" s="23">
        <v>0</v>
      </c>
      <c r="BK154" s="24">
        <f t="shared" si="22"/>
        <v>21.05471827441234</v>
      </c>
    </row>
    <row r="155" spans="1:63" s="25" customFormat="1" ht="14.25">
      <c r="A155" s="20"/>
      <c r="B155" s="7" t="s">
        <v>184</v>
      </c>
      <c r="C155" s="21">
        <v>0</v>
      </c>
      <c r="D155" s="22">
        <v>14.714115633454018</v>
      </c>
      <c r="E155" s="22">
        <v>0</v>
      </c>
      <c r="F155" s="22">
        <v>0</v>
      </c>
      <c r="G155" s="23">
        <v>0</v>
      </c>
      <c r="H155" s="21">
        <v>62.643</v>
      </c>
      <c r="I155" s="22">
        <v>740.7199899179764</v>
      </c>
      <c r="J155" s="22">
        <v>0</v>
      </c>
      <c r="K155" s="22">
        <v>0</v>
      </c>
      <c r="L155" s="23">
        <v>92.4432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57.9064</v>
      </c>
      <c r="S155" s="22">
        <v>2.4160999999999997</v>
      </c>
      <c r="T155" s="22">
        <v>0</v>
      </c>
      <c r="U155" s="22">
        <v>0</v>
      </c>
      <c r="V155" s="23">
        <v>41.27409999999998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0</v>
      </c>
      <c r="AW155" s="22">
        <v>0</v>
      </c>
      <c r="AX155" s="22">
        <v>0</v>
      </c>
      <c r="AY155" s="22">
        <v>0</v>
      </c>
      <c r="AZ155" s="23">
        <v>0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0</v>
      </c>
      <c r="BG155" s="22">
        <v>0</v>
      </c>
      <c r="BH155" s="22">
        <v>0</v>
      </c>
      <c r="BI155" s="22">
        <v>0</v>
      </c>
      <c r="BJ155" s="23">
        <v>0</v>
      </c>
      <c r="BK155" s="24">
        <f t="shared" si="22"/>
        <v>1012.1169055514304</v>
      </c>
    </row>
    <row r="156" spans="1:63" s="25" customFormat="1" ht="14.25">
      <c r="A156" s="20"/>
      <c r="B156" s="7" t="s">
        <v>188</v>
      </c>
      <c r="C156" s="21">
        <v>0</v>
      </c>
      <c r="D156" s="22">
        <v>0.507764403730183</v>
      </c>
      <c r="E156" s="22">
        <v>0</v>
      </c>
      <c r="F156" s="22">
        <v>0</v>
      </c>
      <c r="G156" s="23">
        <v>0</v>
      </c>
      <c r="H156" s="21">
        <v>0.984</v>
      </c>
      <c r="I156" s="22">
        <v>1639.6052267261207</v>
      </c>
      <c r="J156" s="22">
        <v>0.529</v>
      </c>
      <c r="K156" s="22">
        <v>0</v>
      </c>
      <c r="L156" s="23">
        <v>157.72849999999997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0.2927</v>
      </c>
      <c r="S156" s="22">
        <v>0.0548</v>
      </c>
      <c r="T156" s="22">
        <v>0</v>
      </c>
      <c r="U156" s="22">
        <v>0</v>
      </c>
      <c r="V156" s="23">
        <v>4.2807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0</v>
      </c>
      <c r="AW156" s="22">
        <v>0</v>
      </c>
      <c r="AX156" s="22">
        <v>0</v>
      </c>
      <c r="AY156" s="22">
        <v>0</v>
      </c>
      <c r="AZ156" s="23">
        <v>0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0</v>
      </c>
      <c r="BG156" s="22">
        <v>0</v>
      </c>
      <c r="BH156" s="22">
        <v>0</v>
      </c>
      <c r="BI156" s="22">
        <v>0</v>
      </c>
      <c r="BJ156" s="23">
        <v>0</v>
      </c>
      <c r="BK156" s="24">
        <f t="shared" si="22"/>
        <v>1803.9826911298508</v>
      </c>
    </row>
    <row r="157" spans="1:63" s="25" customFormat="1" ht="14.25">
      <c r="A157" s="20"/>
      <c r="B157" s="7" t="s">
        <v>197</v>
      </c>
      <c r="C157" s="21">
        <v>0</v>
      </c>
      <c r="D157" s="22">
        <v>153.62142888821833</v>
      </c>
      <c r="E157" s="22">
        <v>0</v>
      </c>
      <c r="F157" s="22">
        <v>0</v>
      </c>
      <c r="G157" s="23">
        <v>0</v>
      </c>
      <c r="H157" s="21">
        <v>0.3225</v>
      </c>
      <c r="I157" s="22">
        <v>4977.322021332989</v>
      </c>
      <c r="J157" s="22">
        <v>26.6423</v>
      </c>
      <c r="K157" s="22">
        <v>0</v>
      </c>
      <c r="L157" s="23">
        <v>242.9095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0.2690000000000001</v>
      </c>
      <c r="S157" s="22">
        <v>55.549</v>
      </c>
      <c r="T157" s="22">
        <v>0</v>
      </c>
      <c r="U157" s="22">
        <v>0</v>
      </c>
      <c r="V157" s="23">
        <v>24.073400000000003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0</v>
      </c>
      <c r="AW157" s="22">
        <v>0</v>
      </c>
      <c r="AX157" s="22">
        <v>0</v>
      </c>
      <c r="AY157" s="22">
        <v>0</v>
      </c>
      <c r="AZ157" s="23">
        <v>0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0</v>
      </c>
      <c r="BG157" s="22">
        <v>0</v>
      </c>
      <c r="BH157" s="22">
        <v>0</v>
      </c>
      <c r="BI157" s="22">
        <v>0</v>
      </c>
      <c r="BJ157" s="23">
        <v>0</v>
      </c>
      <c r="BK157" s="24">
        <f t="shared" si="22"/>
        <v>5480.709150221208</v>
      </c>
    </row>
    <row r="158" spans="1:63" s="25" customFormat="1" ht="14.25">
      <c r="A158" s="20"/>
      <c r="B158" s="7" t="s">
        <v>193</v>
      </c>
      <c r="C158" s="21">
        <v>0</v>
      </c>
      <c r="D158" s="22">
        <v>0.42115493132783816</v>
      </c>
      <c r="E158" s="22">
        <v>0</v>
      </c>
      <c r="F158" s="22">
        <v>0</v>
      </c>
      <c r="G158" s="23">
        <v>0</v>
      </c>
      <c r="H158" s="21">
        <v>2.7429000000000006</v>
      </c>
      <c r="I158" s="22">
        <v>0.14065563102549497</v>
      </c>
      <c r="J158" s="22">
        <v>0</v>
      </c>
      <c r="K158" s="22">
        <v>0</v>
      </c>
      <c r="L158" s="23">
        <v>1.8849000000000002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1.9061</v>
      </c>
      <c r="S158" s="22">
        <v>0</v>
      </c>
      <c r="T158" s="22">
        <v>0</v>
      </c>
      <c r="U158" s="22">
        <v>0</v>
      </c>
      <c r="V158" s="23">
        <v>1.1131000000000002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0</v>
      </c>
      <c r="AW158" s="22">
        <v>0</v>
      </c>
      <c r="AX158" s="22">
        <v>0</v>
      </c>
      <c r="AY158" s="22">
        <v>0</v>
      </c>
      <c r="AZ158" s="23">
        <v>0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0</v>
      </c>
      <c r="BG158" s="22">
        <v>0</v>
      </c>
      <c r="BH158" s="22">
        <v>0</v>
      </c>
      <c r="BI158" s="22">
        <v>0</v>
      </c>
      <c r="BJ158" s="23">
        <v>0</v>
      </c>
      <c r="BK158" s="24">
        <f t="shared" si="22"/>
        <v>8.208810562353335</v>
      </c>
    </row>
    <row r="159" spans="1:63" s="25" customFormat="1" ht="14.25">
      <c r="A159" s="20"/>
      <c r="B159" s="7" t="s">
        <v>211</v>
      </c>
      <c r="C159" s="21">
        <v>0</v>
      </c>
      <c r="D159" s="22">
        <v>3.7786038533187822</v>
      </c>
      <c r="E159" s="22">
        <v>0</v>
      </c>
      <c r="F159" s="22">
        <v>0</v>
      </c>
      <c r="G159" s="23">
        <v>0</v>
      </c>
      <c r="H159" s="21">
        <v>14.281299999999998</v>
      </c>
      <c r="I159" s="22">
        <v>28.164916185715885</v>
      </c>
      <c r="J159" s="22">
        <v>0</v>
      </c>
      <c r="K159" s="22">
        <v>0</v>
      </c>
      <c r="L159" s="23">
        <v>18.399299999999997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8.9584</v>
      </c>
      <c r="S159" s="22">
        <v>0.053000000000000005</v>
      </c>
      <c r="T159" s="22">
        <v>0</v>
      </c>
      <c r="U159" s="22">
        <v>0</v>
      </c>
      <c r="V159" s="23">
        <v>14.2223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0</v>
      </c>
      <c r="AW159" s="22">
        <v>0</v>
      </c>
      <c r="AX159" s="22">
        <v>0</v>
      </c>
      <c r="AY159" s="22">
        <v>0</v>
      </c>
      <c r="AZ159" s="23">
        <v>0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0</v>
      </c>
      <c r="BG159" s="22">
        <v>0</v>
      </c>
      <c r="BH159" s="22">
        <v>0</v>
      </c>
      <c r="BI159" s="22">
        <v>0</v>
      </c>
      <c r="BJ159" s="23">
        <v>0</v>
      </c>
      <c r="BK159" s="24">
        <f t="shared" si="22"/>
        <v>87.85782003903466</v>
      </c>
    </row>
    <row r="160" spans="1:63" s="25" customFormat="1" ht="14.25">
      <c r="A160" s="20"/>
      <c r="B160" s="7" t="s">
        <v>216</v>
      </c>
      <c r="C160" s="21">
        <v>0</v>
      </c>
      <c r="D160" s="22">
        <v>0.4706348305306667</v>
      </c>
      <c r="E160" s="22">
        <v>0</v>
      </c>
      <c r="F160" s="22">
        <v>0</v>
      </c>
      <c r="G160" s="23">
        <v>0</v>
      </c>
      <c r="H160" s="21">
        <v>6.0611</v>
      </c>
      <c r="I160" s="22">
        <v>14.340302728901337</v>
      </c>
      <c r="J160" s="22">
        <v>0</v>
      </c>
      <c r="K160" s="22">
        <v>0</v>
      </c>
      <c r="L160" s="23">
        <v>10.1705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3.7516000000000003</v>
      </c>
      <c r="S160" s="22">
        <v>0.1969</v>
      </c>
      <c r="T160" s="22">
        <v>0</v>
      </c>
      <c r="U160" s="22">
        <v>0</v>
      </c>
      <c r="V160" s="23">
        <v>1.3212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0</v>
      </c>
      <c r="AW160" s="22">
        <v>0</v>
      </c>
      <c r="AX160" s="22">
        <v>0</v>
      </c>
      <c r="AY160" s="22">
        <v>0</v>
      </c>
      <c r="AZ160" s="23">
        <v>0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0</v>
      </c>
      <c r="BG160" s="22">
        <v>0</v>
      </c>
      <c r="BH160" s="22">
        <v>0</v>
      </c>
      <c r="BI160" s="22">
        <v>0</v>
      </c>
      <c r="BJ160" s="23">
        <v>0</v>
      </c>
      <c r="BK160" s="24">
        <f t="shared" si="22"/>
        <v>36.312237559432</v>
      </c>
    </row>
    <row r="161" spans="1:63" s="25" customFormat="1" ht="14.25">
      <c r="A161" s="20"/>
      <c r="B161" s="7" t="s">
        <v>218</v>
      </c>
      <c r="C161" s="21">
        <v>0</v>
      </c>
      <c r="D161" s="22">
        <v>0.5040308523806213</v>
      </c>
      <c r="E161" s="22">
        <v>0</v>
      </c>
      <c r="F161" s="22">
        <v>0</v>
      </c>
      <c r="G161" s="23">
        <v>0</v>
      </c>
      <c r="H161" s="21">
        <v>13.122499999999997</v>
      </c>
      <c r="I161" s="22">
        <v>197.80680721172666</v>
      </c>
      <c r="J161" s="22">
        <v>0</v>
      </c>
      <c r="K161" s="22">
        <v>0</v>
      </c>
      <c r="L161" s="23">
        <v>76.18509999999999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6.9436</v>
      </c>
      <c r="S161" s="22">
        <v>0.6125999999999999</v>
      </c>
      <c r="T161" s="22">
        <v>0</v>
      </c>
      <c r="U161" s="22">
        <v>0</v>
      </c>
      <c r="V161" s="23">
        <v>10.7638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0</v>
      </c>
      <c r="AW161" s="22">
        <v>0</v>
      </c>
      <c r="AX161" s="22">
        <v>0</v>
      </c>
      <c r="AY161" s="22">
        <v>0</v>
      </c>
      <c r="AZ161" s="23">
        <v>0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0</v>
      </c>
      <c r="BG161" s="22">
        <v>0</v>
      </c>
      <c r="BH161" s="22">
        <v>0</v>
      </c>
      <c r="BI161" s="22">
        <v>0</v>
      </c>
      <c r="BJ161" s="23">
        <v>0</v>
      </c>
      <c r="BK161" s="24">
        <f t="shared" si="22"/>
        <v>305.9384380641073</v>
      </c>
    </row>
    <row r="162" spans="1:63" s="30" customFormat="1" ht="14.25">
      <c r="A162" s="20"/>
      <c r="B162" s="8" t="s">
        <v>12</v>
      </c>
      <c r="C162" s="26">
        <f aca="true" t="shared" si="23" ref="C162:AH162">SUM(C138:C161)</f>
        <v>0</v>
      </c>
      <c r="D162" s="27">
        <f t="shared" si="23"/>
        <v>300.1331786389622</v>
      </c>
      <c r="E162" s="27">
        <f t="shared" si="23"/>
        <v>0</v>
      </c>
      <c r="F162" s="27">
        <f t="shared" si="23"/>
        <v>0</v>
      </c>
      <c r="G162" s="28">
        <f t="shared" si="23"/>
        <v>0</v>
      </c>
      <c r="H162" s="26">
        <f t="shared" si="23"/>
        <v>1622.4857999999997</v>
      </c>
      <c r="I162" s="27">
        <f t="shared" si="23"/>
        <v>39437.9898566752</v>
      </c>
      <c r="J162" s="27">
        <f t="shared" si="23"/>
        <v>240.78979999999996</v>
      </c>
      <c r="K162" s="27">
        <f t="shared" si="23"/>
        <v>0</v>
      </c>
      <c r="L162" s="28">
        <f t="shared" si="23"/>
        <v>9091.979111068145</v>
      </c>
      <c r="M162" s="26">
        <f t="shared" si="23"/>
        <v>0</v>
      </c>
      <c r="N162" s="27">
        <f t="shared" si="23"/>
        <v>0</v>
      </c>
      <c r="O162" s="27">
        <f t="shared" si="23"/>
        <v>0</v>
      </c>
      <c r="P162" s="27">
        <f t="shared" si="23"/>
        <v>0</v>
      </c>
      <c r="Q162" s="28">
        <f t="shared" si="23"/>
        <v>0</v>
      </c>
      <c r="R162" s="26">
        <f t="shared" si="23"/>
        <v>1016.3432</v>
      </c>
      <c r="S162" s="27">
        <f t="shared" si="23"/>
        <v>522.2096</v>
      </c>
      <c r="T162" s="27">
        <f t="shared" si="23"/>
        <v>0</v>
      </c>
      <c r="U162" s="27">
        <f t="shared" si="23"/>
        <v>0</v>
      </c>
      <c r="V162" s="28">
        <f t="shared" si="23"/>
        <v>1781.7765000000002</v>
      </c>
      <c r="W162" s="26">
        <f t="shared" si="23"/>
        <v>0</v>
      </c>
      <c r="X162" s="27">
        <f t="shared" si="23"/>
        <v>0</v>
      </c>
      <c r="Y162" s="27">
        <f t="shared" si="23"/>
        <v>0</v>
      </c>
      <c r="Z162" s="27">
        <f t="shared" si="23"/>
        <v>0</v>
      </c>
      <c r="AA162" s="28">
        <f t="shared" si="23"/>
        <v>0</v>
      </c>
      <c r="AB162" s="26">
        <f t="shared" si="23"/>
        <v>0</v>
      </c>
      <c r="AC162" s="27">
        <f t="shared" si="23"/>
        <v>0</v>
      </c>
      <c r="AD162" s="27">
        <f t="shared" si="23"/>
        <v>0</v>
      </c>
      <c r="AE162" s="27">
        <f t="shared" si="23"/>
        <v>0</v>
      </c>
      <c r="AF162" s="28">
        <f t="shared" si="23"/>
        <v>0</v>
      </c>
      <c r="AG162" s="26">
        <f t="shared" si="23"/>
        <v>0</v>
      </c>
      <c r="AH162" s="27">
        <f t="shared" si="23"/>
        <v>0</v>
      </c>
      <c r="AI162" s="27">
        <f aca="true" t="shared" si="24" ref="AI162:BK162">SUM(AI138:AI161)</f>
        <v>0</v>
      </c>
      <c r="AJ162" s="27">
        <f t="shared" si="24"/>
        <v>0</v>
      </c>
      <c r="AK162" s="28">
        <f t="shared" si="24"/>
        <v>0</v>
      </c>
      <c r="AL162" s="26">
        <f t="shared" si="24"/>
        <v>0</v>
      </c>
      <c r="AM162" s="27">
        <f t="shared" si="24"/>
        <v>0</v>
      </c>
      <c r="AN162" s="27">
        <f t="shared" si="24"/>
        <v>0</v>
      </c>
      <c r="AO162" s="27">
        <f t="shared" si="24"/>
        <v>0</v>
      </c>
      <c r="AP162" s="28">
        <f t="shared" si="24"/>
        <v>0</v>
      </c>
      <c r="AQ162" s="26">
        <f t="shared" si="24"/>
        <v>0</v>
      </c>
      <c r="AR162" s="27">
        <f t="shared" si="24"/>
        <v>0</v>
      </c>
      <c r="AS162" s="27">
        <f t="shared" si="24"/>
        <v>0</v>
      </c>
      <c r="AT162" s="27">
        <f t="shared" si="24"/>
        <v>0</v>
      </c>
      <c r="AU162" s="28">
        <f t="shared" si="24"/>
        <v>0</v>
      </c>
      <c r="AV162" s="26">
        <f t="shared" si="24"/>
        <v>0</v>
      </c>
      <c r="AW162" s="27">
        <f t="shared" si="24"/>
        <v>0</v>
      </c>
      <c r="AX162" s="27">
        <f t="shared" si="24"/>
        <v>0</v>
      </c>
      <c r="AY162" s="27">
        <f t="shared" si="24"/>
        <v>0</v>
      </c>
      <c r="AZ162" s="28">
        <f t="shared" si="24"/>
        <v>0</v>
      </c>
      <c r="BA162" s="26">
        <f t="shared" si="24"/>
        <v>0</v>
      </c>
      <c r="BB162" s="27">
        <f t="shared" si="24"/>
        <v>0</v>
      </c>
      <c r="BC162" s="27">
        <f t="shared" si="24"/>
        <v>0</v>
      </c>
      <c r="BD162" s="27">
        <f t="shared" si="24"/>
        <v>0</v>
      </c>
      <c r="BE162" s="28">
        <f t="shared" si="24"/>
        <v>0</v>
      </c>
      <c r="BF162" s="26">
        <f t="shared" si="24"/>
        <v>0</v>
      </c>
      <c r="BG162" s="27">
        <f t="shared" si="24"/>
        <v>0</v>
      </c>
      <c r="BH162" s="27">
        <f t="shared" si="24"/>
        <v>0</v>
      </c>
      <c r="BI162" s="27">
        <f t="shared" si="24"/>
        <v>0</v>
      </c>
      <c r="BJ162" s="28">
        <f t="shared" si="24"/>
        <v>0</v>
      </c>
      <c r="BK162" s="28">
        <f t="shared" si="24"/>
        <v>54013.707046382304</v>
      </c>
    </row>
    <row r="163" spans="1:64" s="30" customFormat="1" ht="14.25">
      <c r="A163" s="20"/>
      <c r="B163" s="9" t="s">
        <v>23</v>
      </c>
      <c r="C163" s="26">
        <f aca="true" t="shared" si="25" ref="C163:AH163">C162+C136</f>
        <v>0</v>
      </c>
      <c r="D163" s="27">
        <f t="shared" si="25"/>
        <v>301.1177434853707</v>
      </c>
      <c r="E163" s="27">
        <f t="shared" si="25"/>
        <v>0</v>
      </c>
      <c r="F163" s="27">
        <f t="shared" si="25"/>
        <v>0</v>
      </c>
      <c r="G163" s="28">
        <f t="shared" si="25"/>
        <v>0</v>
      </c>
      <c r="H163" s="26">
        <f t="shared" si="25"/>
        <v>2206.7016999999996</v>
      </c>
      <c r="I163" s="27">
        <f t="shared" si="25"/>
        <v>42024.94366625052</v>
      </c>
      <c r="J163" s="27">
        <f t="shared" si="25"/>
        <v>240.79089999999997</v>
      </c>
      <c r="K163" s="27">
        <f t="shared" si="25"/>
        <v>0</v>
      </c>
      <c r="L163" s="28">
        <f t="shared" si="25"/>
        <v>11919.805911068146</v>
      </c>
      <c r="M163" s="26">
        <f t="shared" si="25"/>
        <v>0</v>
      </c>
      <c r="N163" s="27">
        <f t="shared" si="25"/>
        <v>0</v>
      </c>
      <c r="O163" s="27">
        <f t="shared" si="25"/>
        <v>0</v>
      </c>
      <c r="P163" s="27">
        <f t="shared" si="25"/>
        <v>0</v>
      </c>
      <c r="Q163" s="28">
        <f t="shared" si="25"/>
        <v>0</v>
      </c>
      <c r="R163" s="26">
        <f t="shared" si="25"/>
        <v>1316.4237</v>
      </c>
      <c r="S163" s="27">
        <f t="shared" si="25"/>
        <v>611.0954</v>
      </c>
      <c r="T163" s="27">
        <f t="shared" si="25"/>
        <v>0.0059</v>
      </c>
      <c r="U163" s="27">
        <f t="shared" si="25"/>
        <v>0</v>
      </c>
      <c r="V163" s="28">
        <f t="shared" si="25"/>
        <v>2267.7146000000002</v>
      </c>
      <c r="W163" s="26">
        <f t="shared" si="25"/>
        <v>0</v>
      </c>
      <c r="X163" s="27">
        <f t="shared" si="25"/>
        <v>0</v>
      </c>
      <c r="Y163" s="27">
        <f t="shared" si="25"/>
        <v>0</v>
      </c>
      <c r="Z163" s="27">
        <f t="shared" si="25"/>
        <v>0</v>
      </c>
      <c r="AA163" s="28">
        <f t="shared" si="25"/>
        <v>0</v>
      </c>
      <c r="AB163" s="26">
        <f t="shared" si="25"/>
        <v>0</v>
      </c>
      <c r="AC163" s="27">
        <f t="shared" si="25"/>
        <v>0</v>
      </c>
      <c r="AD163" s="27">
        <f t="shared" si="25"/>
        <v>0</v>
      </c>
      <c r="AE163" s="27">
        <f t="shared" si="25"/>
        <v>0</v>
      </c>
      <c r="AF163" s="28">
        <f t="shared" si="25"/>
        <v>0</v>
      </c>
      <c r="AG163" s="26">
        <f t="shared" si="25"/>
        <v>0</v>
      </c>
      <c r="AH163" s="27">
        <f t="shared" si="25"/>
        <v>0</v>
      </c>
      <c r="AI163" s="27">
        <f aca="true" t="shared" si="26" ref="AI163:BK163">AI162+AI136</f>
        <v>0</v>
      </c>
      <c r="AJ163" s="27">
        <f t="shared" si="26"/>
        <v>0</v>
      </c>
      <c r="AK163" s="28">
        <f t="shared" si="26"/>
        <v>0</v>
      </c>
      <c r="AL163" s="26">
        <f t="shared" si="26"/>
        <v>0</v>
      </c>
      <c r="AM163" s="27">
        <f t="shared" si="26"/>
        <v>0</v>
      </c>
      <c r="AN163" s="27">
        <f t="shared" si="26"/>
        <v>0</v>
      </c>
      <c r="AO163" s="27">
        <f t="shared" si="26"/>
        <v>0</v>
      </c>
      <c r="AP163" s="28">
        <f t="shared" si="26"/>
        <v>0</v>
      </c>
      <c r="AQ163" s="26">
        <f t="shared" si="26"/>
        <v>0</v>
      </c>
      <c r="AR163" s="27">
        <f t="shared" si="26"/>
        <v>0</v>
      </c>
      <c r="AS163" s="27">
        <f t="shared" si="26"/>
        <v>0</v>
      </c>
      <c r="AT163" s="27">
        <f t="shared" si="26"/>
        <v>0</v>
      </c>
      <c r="AU163" s="28">
        <f t="shared" si="26"/>
        <v>0</v>
      </c>
      <c r="AV163" s="26">
        <f t="shared" si="26"/>
        <v>0</v>
      </c>
      <c r="AW163" s="27">
        <f t="shared" si="26"/>
        <v>0</v>
      </c>
      <c r="AX163" s="27">
        <f t="shared" si="26"/>
        <v>0</v>
      </c>
      <c r="AY163" s="27">
        <f t="shared" si="26"/>
        <v>0</v>
      </c>
      <c r="AZ163" s="28">
        <f t="shared" si="26"/>
        <v>0</v>
      </c>
      <c r="BA163" s="26">
        <f t="shared" si="26"/>
        <v>0</v>
      </c>
      <c r="BB163" s="27">
        <f t="shared" si="26"/>
        <v>0</v>
      </c>
      <c r="BC163" s="27">
        <f t="shared" si="26"/>
        <v>0</v>
      </c>
      <c r="BD163" s="27">
        <f t="shared" si="26"/>
        <v>0</v>
      </c>
      <c r="BE163" s="28">
        <f t="shared" si="26"/>
        <v>0</v>
      </c>
      <c r="BF163" s="26">
        <f t="shared" si="26"/>
        <v>0</v>
      </c>
      <c r="BG163" s="27">
        <f t="shared" si="26"/>
        <v>0</v>
      </c>
      <c r="BH163" s="27">
        <f t="shared" si="26"/>
        <v>0</v>
      </c>
      <c r="BI163" s="27">
        <f t="shared" si="26"/>
        <v>0</v>
      </c>
      <c r="BJ163" s="28">
        <f t="shared" si="26"/>
        <v>0</v>
      </c>
      <c r="BK163" s="28">
        <f t="shared" si="26"/>
        <v>60888.599520804026</v>
      </c>
      <c r="BL163" s="44"/>
    </row>
    <row r="164" spans="1:63" s="25" customFormat="1" ht="14.25">
      <c r="A164" s="20"/>
      <c r="B164" s="9"/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4"/>
    </row>
    <row r="165" spans="1:63" s="25" customFormat="1" ht="14.25">
      <c r="A165" s="20" t="s">
        <v>42</v>
      </c>
      <c r="B165" s="10" t="s">
        <v>43</v>
      </c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4"/>
    </row>
    <row r="166" spans="1:63" s="25" customFormat="1" ht="14.25">
      <c r="A166" s="20" t="s">
        <v>7</v>
      </c>
      <c r="B166" s="14" t="s">
        <v>44</v>
      </c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4"/>
    </row>
    <row r="167" spans="1:63" s="41" customFormat="1" ht="14.25">
      <c r="A167" s="37"/>
      <c r="B167" s="13" t="s">
        <v>33</v>
      </c>
      <c r="C167" s="38">
        <v>0</v>
      </c>
      <c r="D167" s="39">
        <v>0</v>
      </c>
      <c r="E167" s="39">
        <v>0</v>
      </c>
      <c r="F167" s="39">
        <v>0</v>
      </c>
      <c r="G167" s="40">
        <v>0</v>
      </c>
      <c r="H167" s="38">
        <v>0</v>
      </c>
      <c r="I167" s="39">
        <v>0</v>
      </c>
      <c r="J167" s="39">
        <v>0</v>
      </c>
      <c r="K167" s="39">
        <v>0</v>
      </c>
      <c r="L167" s="40">
        <v>0</v>
      </c>
      <c r="M167" s="38">
        <v>0</v>
      </c>
      <c r="N167" s="39">
        <v>0</v>
      </c>
      <c r="O167" s="39">
        <v>0</v>
      </c>
      <c r="P167" s="39">
        <v>0</v>
      </c>
      <c r="Q167" s="40">
        <v>0</v>
      </c>
      <c r="R167" s="38">
        <v>0</v>
      </c>
      <c r="S167" s="39">
        <v>0</v>
      </c>
      <c r="T167" s="39">
        <v>0</v>
      </c>
      <c r="U167" s="39">
        <v>0</v>
      </c>
      <c r="V167" s="40">
        <v>0</v>
      </c>
      <c r="W167" s="38">
        <v>0</v>
      </c>
      <c r="X167" s="39">
        <v>0</v>
      </c>
      <c r="Y167" s="39">
        <v>0</v>
      </c>
      <c r="Z167" s="39">
        <v>0</v>
      </c>
      <c r="AA167" s="40">
        <v>0</v>
      </c>
      <c r="AB167" s="38">
        <v>0</v>
      </c>
      <c r="AC167" s="39">
        <v>0</v>
      </c>
      <c r="AD167" s="39">
        <v>0</v>
      </c>
      <c r="AE167" s="39">
        <v>0</v>
      </c>
      <c r="AF167" s="40">
        <v>0</v>
      </c>
      <c r="AG167" s="38">
        <v>0</v>
      </c>
      <c r="AH167" s="39">
        <v>0</v>
      </c>
      <c r="AI167" s="39">
        <v>0</v>
      </c>
      <c r="AJ167" s="39">
        <v>0</v>
      </c>
      <c r="AK167" s="40">
        <v>0</v>
      </c>
      <c r="AL167" s="38">
        <v>0</v>
      </c>
      <c r="AM167" s="39">
        <v>0</v>
      </c>
      <c r="AN167" s="39">
        <v>0</v>
      </c>
      <c r="AO167" s="39">
        <v>0</v>
      </c>
      <c r="AP167" s="40">
        <v>0</v>
      </c>
      <c r="AQ167" s="38">
        <v>0</v>
      </c>
      <c r="AR167" s="39">
        <v>0</v>
      </c>
      <c r="AS167" s="39">
        <v>0</v>
      </c>
      <c r="AT167" s="39">
        <v>0</v>
      </c>
      <c r="AU167" s="40">
        <v>0</v>
      </c>
      <c r="AV167" s="38">
        <v>0</v>
      </c>
      <c r="AW167" s="39">
        <v>0</v>
      </c>
      <c r="AX167" s="39">
        <v>0</v>
      </c>
      <c r="AY167" s="39">
        <v>0</v>
      </c>
      <c r="AZ167" s="40">
        <v>0</v>
      </c>
      <c r="BA167" s="38">
        <v>0</v>
      </c>
      <c r="BB167" s="39">
        <v>0</v>
      </c>
      <c r="BC167" s="39">
        <v>0</v>
      </c>
      <c r="BD167" s="39">
        <v>0</v>
      </c>
      <c r="BE167" s="40">
        <v>0</v>
      </c>
      <c r="BF167" s="38">
        <v>0</v>
      </c>
      <c r="BG167" s="39">
        <v>0</v>
      </c>
      <c r="BH167" s="39">
        <v>0</v>
      </c>
      <c r="BI167" s="39">
        <v>0</v>
      </c>
      <c r="BJ167" s="40">
        <v>0</v>
      </c>
      <c r="BK167" s="38">
        <v>0</v>
      </c>
    </row>
    <row r="168" spans="1:63" s="30" customFormat="1" ht="14.25">
      <c r="A168" s="20"/>
      <c r="B168" s="9" t="s">
        <v>27</v>
      </c>
      <c r="C168" s="26">
        <v>0</v>
      </c>
      <c r="D168" s="27">
        <v>0</v>
      </c>
      <c r="E168" s="27">
        <v>0</v>
      </c>
      <c r="F168" s="27">
        <v>0</v>
      </c>
      <c r="G168" s="28">
        <v>0</v>
      </c>
      <c r="H168" s="26">
        <v>0</v>
      </c>
      <c r="I168" s="27">
        <v>0</v>
      </c>
      <c r="J168" s="27">
        <v>0</v>
      </c>
      <c r="K168" s="27">
        <v>0</v>
      </c>
      <c r="L168" s="28">
        <v>0</v>
      </c>
      <c r="M168" s="26">
        <v>0</v>
      </c>
      <c r="N168" s="27">
        <v>0</v>
      </c>
      <c r="O168" s="27">
        <v>0</v>
      </c>
      <c r="P168" s="27">
        <v>0</v>
      </c>
      <c r="Q168" s="28">
        <v>0</v>
      </c>
      <c r="R168" s="26">
        <v>0</v>
      </c>
      <c r="S168" s="27">
        <v>0</v>
      </c>
      <c r="T168" s="27">
        <v>0</v>
      </c>
      <c r="U168" s="27">
        <v>0</v>
      </c>
      <c r="V168" s="28">
        <v>0</v>
      </c>
      <c r="W168" s="26">
        <v>0</v>
      </c>
      <c r="X168" s="27">
        <v>0</v>
      </c>
      <c r="Y168" s="27">
        <v>0</v>
      </c>
      <c r="Z168" s="27">
        <v>0</v>
      </c>
      <c r="AA168" s="28">
        <v>0</v>
      </c>
      <c r="AB168" s="26">
        <v>0</v>
      </c>
      <c r="AC168" s="27">
        <v>0</v>
      </c>
      <c r="AD168" s="27">
        <v>0</v>
      </c>
      <c r="AE168" s="27">
        <v>0</v>
      </c>
      <c r="AF168" s="28">
        <v>0</v>
      </c>
      <c r="AG168" s="26">
        <v>0</v>
      </c>
      <c r="AH168" s="27">
        <v>0</v>
      </c>
      <c r="AI168" s="27">
        <v>0</v>
      </c>
      <c r="AJ168" s="27">
        <v>0</v>
      </c>
      <c r="AK168" s="28">
        <v>0</v>
      </c>
      <c r="AL168" s="26">
        <v>0</v>
      </c>
      <c r="AM168" s="27">
        <v>0</v>
      </c>
      <c r="AN168" s="27">
        <v>0</v>
      </c>
      <c r="AO168" s="27">
        <v>0</v>
      </c>
      <c r="AP168" s="28">
        <v>0</v>
      </c>
      <c r="AQ168" s="26">
        <v>0</v>
      </c>
      <c r="AR168" s="27">
        <v>0</v>
      </c>
      <c r="AS168" s="27">
        <v>0</v>
      </c>
      <c r="AT168" s="27">
        <v>0</v>
      </c>
      <c r="AU168" s="28">
        <v>0</v>
      </c>
      <c r="AV168" s="26">
        <v>0</v>
      </c>
      <c r="AW168" s="27">
        <v>0</v>
      </c>
      <c r="AX168" s="27">
        <v>0</v>
      </c>
      <c r="AY168" s="27">
        <v>0</v>
      </c>
      <c r="AZ168" s="28">
        <v>0</v>
      </c>
      <c r="BA168" s="26">
        <v>0</v>
      </c>
      <c r="BB168" s="27">
        <v>0</v>
      </c>
      <c r="BC168" s="27">
        <v>0</v>
      </c>
      <c r="BD168" s="27">
        <v>0</v>
      </c>
      <c r="BE168" s="28">
        <v>0</v>
      </c>
      <c r="BF168" s="26">
        <v>0</v>
      </c>
      <c r="BG168" s="27">
        <v>0</v>
      </c>
      <c r="BH168" s="27">
        <v>0</v>
      </c>
      <c r="BI168" s="27">
        <v>0</v>
      </c>
      <c r="BJ168" s="28">
        <v>0</v>
      </c>
      <c r="BK168" s="29">
        <v>0</v>
      </c>
    </row>
    <row r="169" spans="1:64" s="25" customFormat="1" ht="12" customHeight="1">
      <c r="A169" s="20"/>
      <c r="B169" s="11"/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4"/>
      <c r="BL169" s="35"/>
    </row>
    <row r="170" spans="1:64" s="30" customFormat="1" ht="14.25">
      <c r="A170" s="20"/>
      <c r="B170" s="42" t="s">
        <v>45</v>
      </c>
      <c r="C170" s="43">
        <f aca="true" t="shared" si="27" ref="C170:AH170">C168+C163+C131+C125+C87</f>
        <v>0</v>
      </c>
      <c r="D170" s="43">
        <f t="shared" si="27"/>
        <v>2796.069943475171</v>
      </c>
      <c r="E170" s="43">
        <f t="shared" si="27"/>
        <v>0</v>
      </c>
      <c r="F170" s="43">
        <f t="shared" si="27"/>
        <v>0</v>
      </c>
      <c r="G170" s="43">
        <f t="shared" si="27"/>
        <v>0</v>
      </c>
      <c r="H170" s="43">
        <f t="shared" si="27"/>
        <v>8449.2976725823</v>
      </c>
      <c r="I170" s="43">
        <f t="shared" si="27"/>
        <v>110038.06066903495</v>
      </c>
      <c r="J170" s="43">
        <f t="shared" si="27"/>
        <v>4907.938795864832</v>
      </c>
      <c r="K170" s="43">
        <f t="shared" si="27"/>
        <v>487.29675880720004</v>
      </c>
      <c r="L170" s="43">
        <f t="shared" si="27"/>
        <v>22315.595214117217</v>
      </c>
      <c r="M170" s="43">
        <f t="shared" si="27"/>
        <v>0</v>
      </c>
      <c r="N170" s="43">
        <f t="shared" si="27"/>
        <v>0</v>
      </c>
      <c r="O170" s="43">
        <f t="shared" si="27"/>
        <v>0</v>
      </c>
      <c r="P170" s="43">
        <f t="shared" si="27"/>
        <v>0</v>
      </c>
      <c r="Q170" s="43">
        <f t="shared" si="27"/>
        <v>0</v>
      </c>
      <c r="R170" s="43">
        <f t="shared" si="27"/>
        <v>4744.667106430067</v>
      </c>
      <c r="S170" s="43">
        <f t="shared" si="27"/>
        <v>4433.370024844433</v>
      </c>
      <c r="T170" s="43">
        <f t="shared" si="27"/>
        <v>550.088887214</v>
      </c>
      <c r="U170" s="43">
        <f t="shared" si="27"/>
        <v>0</v>
      </c>
      <c r="V170" s="43">
        <f t="shared" si="27"/>
        <v>3972.445428671367</v>
      </c>
      <c r="W170" s="43">
        <f t="shared" si="27"/>
        <v>0</v>
      </c>
      <c r="X170" s="43">
        <f t="shared" si="27"/>
        <v>0</v>
      </c>
      <c r="Y170" s="43">
        <f t="shared" si="27"/>
        <v>0</v>
      </c>
      <c r="Z170" s="43">
        <f t="shared" si="27"/>
        <v>0</v>
      </c>
      <c r="AA170" s="43">
        <f t="shared" si="27"/>
        <v>0</v>
      </c>
      <c r="AB170" s="43">
        <f t="shared" si="27"/>
        <v>0</v>
      </c>
      <c r="AC170" s="43">
        <f t="shared" si="27"/>
        <v>0</v>
      </c>
      <c r="AD170" s="43">
        <f t="shared" si="27"/>
        <v>0</v>
      </c>
      <c r="AE170" s="43">
        <f t="shared" si="27"/>
        <v>0</v>
      </c>
      <c r="AF170" s="43">
        <f t="shared" si="27"/>
        <v>0</v>
      </c>
      <c r="AG170" s="43">
        <f t="shared" si="27"/>
        <v>0</v>
      </c>
      <c r="AH170" s="43">
        <f t="shared" si="27"/>
        <v>0</v>
      </c>
      <c r="AI170" s="43">
        <f aca="true" t="shared" si="28" ref="AI170:BJ170">AI168+AI163+AI131+AI125+AI87</f>
        <v>0</v>
      </c>
      <c r="AJ170" s="43">
        <f t="shared" si="28"/>
        <v>0</v>
      </c>
      <c r="AK170" s="43">
        <f t="shared" si="28"/>
        <v>0</v>
      </c>
      <c r="AL170" s="43">
        <f t="shared" si="28"/>
        <v>0</v>
      </c>
      <c r="AM170" s="43">
        <f t="shared" si="28"/>
        <v>0</v>
      </c>
      <c r="AN170" s="43">
        <f t="shared" si="28"/>
        <v>0</v>
      </c>
      <c r="AO170" s="43">
        <f t="shared" si="28"/>
        <v>0</v>
      </c>
      <c r="AP170" s="43">
        <f t="shared" si="28"/>
        <v>0</v>
      </c>
      <c r="AQ170" s="43">
        <f t="shared" si="28"/>
        <v>0</v>
      </c>
      <c r="AR170" s="43">
        <f t="shared" si="28"/>
        <v>0</v>
      </c>
      <c r="AS170" s="43">
        <f t="shared" si="28"/>
        <v>0</v>
      </c>
      <c r="AT170" s="43">
        <f t="shared" si="28"/>
        <v>0</v>
      </c>
      <c r="AU170" s="43">
        <f t="shared" si="28"/>
        <v>0</v>
      </c>
      <c r="AV170" s="43">
        <f t="shared" si="28"/>
        <v>40515.856888469105</v>
      </c>
      <c r="AW170" s="43">
        <f t="shared" si="28"/>
        <v>20306.147991891707</v>
      </c>
      <c r="AX170" s="43">
        <f t="shared" si="28"/>
        <v>83.58590922076667</v>
      </c>
      <c r="AY170" s="43">
        <f t="shared" si="28"/>
        <v>0</v>
      </c>
      <c r="AZ170" s="43">
        <f t="shared" si="28"/>
        <v>29335.929815945365</v>
      </c>
      <c r="BA170" s="43">
        <f t="shared" si="28"/>
        <v>0</v>
      </c>
      <c r="BB170" s="43">
        <f t="shared" si="28"/>
        <v>0</v>
      </c>
      <c r="BC170" s="43">
        <f t="shared" si="28"/>
        <v>0</v>
      </c>
      <c r="BD170" s="43">
        <f t="shared" si="28"/>
        <v>0</v>
      </c>
      <c r="BE170" s="43">
        <f t="shared" si="28"/>
        <v>0</v>
      </c>
      <c r="BF170" s="43">
        <f t="shared" si="28"/>
        <v>26548.469289404966</v>
      </c>
      <c r="BG170" s="43">
        <f t="shared" si="28"/>
        <v>2935.2841893747664</v>
      </c>
      <c r="BH170" s="43">
        <f t="shared" si="28"/>
        <v>206.33532254509998</v>
      </c>
      <c r="BI170" s="43">
        <f t="shared" si="28"/>
        <v>0</v>
      </c>
      <c r="BJ170" s="43">
        <f t="shared" si="28"/>
        <v>7610.915983099299</v>
      </c>
      <c r="BK170" s="29">
        <f>BK168+BK163+BK131+BK125+BK87</f>
        <v>290237.35589099256</v>
      </c>
      <c r="BL170" s="44"/>
    </row>
    <row r="171" spans="1:64" s="25" customFormat="1" ht="14.25">
      <c r="A171" s="20"/>
      <c r="B171" s="9"/>
      <c r="C171" s="21"/>
      <c r="D171" s="22"/>
      <c r="E171" s="22"/>
      <c r="F171" s="22"/>
      <c r="G171" s="23"/>
      <c r="H171" s="21"/>
      <c r="I171" s="22"/>
      <c r="J171" s="22"/>
      <c r="K171" s="22"/>
      <c r="L171" s="23"/>
      <c r="M171" s="21"/>
      <c r="N171" s="22"/>
      <c r="O171" s="22"/>
      <c r="P171" s="22"/>
      <c r="Q171" s="23"/>
      <c r="R171" s="21"/>
      <c r="S171" s="22"/>
      <c r="T171" s="22"/>
      <c r="U171" s="22"/>
      <c r="V171" s="23"/>
      <c r="W171" s="21"/>
      <c r="X171" s="22"/>
      <c r="Y171" s="22"/>
      <c r="Z171" s="22"/>
      <c r="AA171" s="23"/>
      <c r="AB171" s="21"/>
      <c r="AC171" s="22"/>
      <c r="AD171" s="22"/>
      <c r="AE171" s="22"/>
      <c r="AF171" s="23"/>
      <c r="AG171" s="21"/>
      <c r="AH171" s="22"/>
      <c r="AI171" s="22"/>
      <c r="AJ171" s="22"/>
      <c r="AK171" s="23"/>
      <c r="AL171" s="21"/>
      <c r="AM171" s="22"/>
      <c r="AN171" s="22"/>
      <c r="AO171" s="22"/>
      <c r="AP171" s="23"/>
      <c r="AQ171" s="21"/>
      <c r="AR171" s="22"/>
      <c r="AS171" s="22"/>
      <c r="AT171" s="22"/>
      <c r="AU171" s="23"/>
      <c r="AV171" s="21"/>
      <c r="AW171" s="22"/>
      <c r="AX171" s="22"/>
      <c r="AY171" s="22"/>
      <c r="AZ171" s="23"/>
      <c r="BA171" s="21"/>
      <c r="BB171" s="22"/>
      <c r="BC171" s="22"/>
      <c r="BD171" s="22"/>
      <c r="BE171" s="23"/>
      <c r="BF171" s="21"/>
      <c r="BG171" s="22"/>
      <c r="BH171" s="22"/>
      <c r="BI171" s="22"/>
      <c r="BJ171" s="23"/>
      <c r="BK171" s="24"/>
      <c r="BL171" s="35"/>
    </row>
    <row r="172" spans="1:65" s="25" customFormat="1" ht="14.25">
      <c r="A172" s="20" t="s">
        <v>28</v>
      </c>
      <c r="B172" s="8" t="s">
        <v>29</v>
      </c>
      <c r="C172" s="21"/>
      <c r="D172" s="22"/>
      <c r="E172" s="22"/>
      <c r="F172" s="22"/>
      <c r="G172" s="23"/>
      <c r="H172" s="21"/>
      <c r="I172" s="22"/>
      <c r="J172" s="22"/>
      <c r="K172" s="22"/>
      <c r="L172" s="23"/>
      <c r="M172" s="21"/>
      <c r="N172" s="22"/>
      <c r="O172" s="22"/>
      <c r="P172" s="22"/>
      <c r="Q172" s="23"/>
      <c r="R172" s="21"/>
      <c r="S172" s="22"/>
      <c r="T172" s="22"/>
      <c r="U172" s="22"/>
      <c r="V172" s="23"/>
      <c r="W172" s="21"/>
      <c r="X172" s="22"/>
      <c r="Y172" s="22"/>
      <c r="Z172" s="22"/>
      <c r="AA172" s="23"/>
      <c r="AB172" s="21"/>
      <c r="AC172" s="22"/>
      <c r="AD172" s="22"/>
      <c r="AE172" s="22"/>
      <c r="AF172" s="23"/>
      <c r="AG172" s="21"/>
      <c r="AH172" s="22"/>
      <c r="AI172" s="22"/>
      <c r="AJ172" s="22"/>
      <c r="AK172" s="23"/>
      <c r="AL172" s="21"/>
      <c r="AM172" s="22"/>
      <c r="AN172" s="22"/>
      <c r="AO172" s="22"/>
      <c r="AP172" s="23"/>
      <c r="AQ172" s="21"/>
      <c r="AR172" s="22"/>
      <c r="AS172" s="22"/>
      <c r="AT172" s="22"/>
      <c r="AU172" s="23"/>
      <c r="AV172" s="21"/>
      <c r="AW172" s="22"/>
      <c r="AX172" s="22"/>
      <c r="AY172" s="22"/>
      <c r="AZ172" s="23"/>
      <c r="BA172" s="21"/>
      <c r="BB172" s="22"/>
      <c r="BC172" s="22"/>
      <c r="BD172" s="22"/>
      <c r="BE172" s="23"/>
      <c r="BF172" s="21"/>
      <c r="BG172" s="22"/>
      <c r="BH172" s="22"/>
      <c r="BI172" s="22"/>
      <c r="BJ172" s="23"/>
      <c r="BK172" s="24"/>
      <c r="BL172" s="35"/>
      <c r="BM172" s="35"/>
    </row>
    <row r="173" spans="1:64" s="25" customFormat="1" ht="14.25">
      <c r="A173" s="20"/>
      <c r="B173" s="7" t="s">
        <v>192</v>
      </c>
      <c r="C173" s="21">
        <v>0</v>
      </c>
      <c r="D173" s="22">
        <v>0.6317772443333333</v>
      </c>
      <c r="E173" s="22">
        <v>0</v>
      </c>
      <c r="F173" s="22">
        <v>0</v>
      </c>
      <c r="G173" s="23">
        <v>0</v>
      </c>
      <c r="H173" s="21">
        <v>4.679048137700001</v>
      </c>
      <c r="I173" s="22">
        <v>3.2772527916999983</v>
      </c>
      <c r="J173" s="22">
        <v>0</v>
      </c>
      <c r="K173" s="22">
        <v>0</v>
      </c>
      <c r="L173" s="23">
        <v>4.126200521766666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3.330507129766667</v>
      </c>
      <c r="S173" s="22">
        <v>3.4064921608333347</v>
      </c>
      <c r="T173" s="22">
        <v>0</v>
      </c>
      <c r="U173" s="22">
        <v>0</v>
      </c>
      <c r="V173" s="23">
        <v>2.273715951466667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12.825945034366667</v>
      </c>
      <c r="AW173" s="22">
        <v>7.947130897808471</v>
      </c>
      <c r="AX173" s="22">
        <v>0</v>
      </c>
      <c r="AY173" s="22">
        <v>0</v>
      </c>
      <c r="AZ173" s="23">
        <v>19.431604782000004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9.326412173466666</v>
      </c>
      <c r="BG173" s="22">
        <v>2.779488185466666</v>
      </c>
      <c r="BH173" s="22">
        <v>0</v>
      </c>
      <c r="BI173" s="22">
        <v>0</v>
      </c>
      <c r="BJ173" s="23">
        <v>8.795390086033334</v>
      </c>
      <c r="BK173" s="24">
        <f>SUM(C173:BJ173)</f>
        <v>82.83096509670847</v>
      </c>
      <c r="BL173" s="35"/>
    </row>
    <row r="174" spans="1:64" s="25" customFormat="1" ht="14.25">
      <c r="A174" s="20"/>
      <c r="B174" s="7" t="s">
        <v>176</v>
      </c>
      <c r="C174" s="21">
        <v>0</v>
      </c>
      <c r="D174" s="22">
        <v>10.480185833266667</v>
      </c>
      <c r="E174" s="22">
        <v>0</v>
      </c>
      <c r="F174" s="22">
        <v>0</v>
      </c>
      <c r="G174" s="23">
        <v>0</v>
      </c>
      <c r="H174" s="21">
        <v>78.15933678999995</v>
      </c>
      <c r="I174" s="22">
        <v>18.184020085666667</v>
      </c>
      <c r="J174" s="22">
        <v>0</v>
      </c>
      <c r="K174" s="22">
        <v>0</v>
      </c>
      <c r="L174" s="23">
        <v>192.5236745521333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43.308539775333344</v>
      </c>
      <c r="S174" s="22">
        <v>1.0785729940000002</v>
      </c>
      <c r="T174" s="22">
        <v>0</v>
      </c>
      <c r="U174" s="22">
        <v>0</v>
      </c>
      <c r="V174" s="23">
        <v>8.179700180733333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410.450366777</v>
      </c>
      <c r="AW174" s="22">
        <v>114.88446996663457</v>
      </c>
      <c r="AX174" s="22">
        <v>0</v>
      </c>
      <c r="AY174" s="22">
        <v>0</v>
      </c>
      <c r="AZ174" s="23">
        <v>350.83493517686657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210.72597130886672</v>
      </c>
      <c r="BG174" s="22">
        <v>3.5804513137000002</v>
      </c>
      <c r="BH174" s="22">
        <v>0</v>
      </c>
      <c r="BI174" s="22">
        <v>0</v>
      </c>
      <c r="BJ174" s="23">
        <v>29.14738756216666</v>
      </c>
      <c r="BK174" s="24">
        <f>SUM(C174:BJ174)</f>
        <v>1471.5376123163678</v>
      </c>
      <c r="BL174" s="35"/>
    </row>
    <row r="175" spans="1:64" s="25" customFormat="1" ht="14.25">
      <c r="A175" s="20"/>
      <c r="B175" s="7" t="s">
        <v>189</v>
      </c>
      <c r="C175" s="21">
        <v>0</v>
      </c>
      <c r="D175" s="22">
        <v>0.6834431609333337</v>
      </c>
      <c r="E175" s="22">
        <v>0</v>
      </c>
      <c r="F175" s="22">
        <v>0</v>
      </c>
      <c r="G175" s="23">
        <v>0</v>
      </c>
      <c r="H175" s="21">
        <v>10.284781656066666</v>
      </c>
      <c r="I175" s="22">
        <v>3.4807407878333327</v>
      </c>
      <c r="J175" s="22">
        <v>0</v>
      </c>
      <c r="K175" s="22">
        <v>0</v>
      </c>
      <c r="L175" s="23">
        <v>16.493149635433326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11.6281236216</v>
      </c>
      <c r="S175" s="22">
        <v>4.673446117966667</v>
      </c>
      <c r="T175" s="22">
        <v>0</v>
      </c>
      <c r="U175" s="22">
        <v>0</v>
      </c>
      <c r="V175" s="23">
        <v>13.0002207349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28.955331173199994</v>
      </c>
      <c r="AW175" s="22">
        <v>10.38517707553409</v>
      </c>
      <c r="AX175" s="22">
        <v>0</v>
      </c>
      <c r="AY175" s="22">
        <v>0</v>
      </c>
      <c r="AZ175" s="23">
        <v>41.203503179666676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27.10543635173334</v>
      </c>
      <c r="BG175" s="22">
        <v>3.9849085489</v>
      </c>
      <c r="BH175" s="22">
        <v>0</v>
      </c>
      <c r="BI175" s="22">
        <v>0</v>
      </c>
      <c r="BJ175" s="23">
        <v>24.753659054900005</v>
      </c>
      <c r="BK175" s="24">
        <f>SUM(C175:BJ175)</f>
        <v>196.63192109866742</v>
      </c>
      <c r="BL175" s="35"/>
    </row>
    <row r="176" spans="1:64" s="25" customFormat="1" ht="14.25">
      <c r="A176" s="20"/>
      <c r="B176" s="7" t="s">
        <v>177</v>
      </c>
      <c r="C176" s="21">
        <v>0</v>
      </c>
      <c r="D176" s="22">
        <v>0.793427</v>
      </c>
      <c r="E176" s="22">
        <v>0</v>
      </c>
      <c r="F176" s="22">
        <v>0</v>
      </c>
      <c r="G176" s="23">
        <v>0</v>
      </c>
      <c r="H176" s="21">
        <v>11.296270132933332</v>
      </c>
      <c r="I176" s="22">
        <v>7.6348357603</v>
      </c>
      <c r="J176" s="22">
        <v>0</v>
      </c>
      <c r="K176" s="22">
        <v>0</v>
      </c>
      <c r="L176" s="23">
        <v>72.39485946736669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3.6245773712</v>
      </c>
      <c r="S176" s="22">
        <v>0.3176549390333333</v>
      </c>
      <c r="T176" s="22">
        <v>0</v>
      </c>
      <c r="U176" s="22">
        <v>0</v>
      </c>
      <c r="V176" s="23">
        <v>3.5911801644333323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6.805748443233333</v>
      </c>
      <c r="AW176" s="22">
        <v>1.2887305935530904</v>
      </c>
      <c r="AX176" s="22">
        <v>0</v>
      </c>
      <c r="AY176" s="22">
        <v>0</v>
      </c>
      <c r="AZ176" s="23">
        <v>9.067460676566666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2.4428367013666668</v>
      </c>
      <c r="BG176" s="22">
        <v>2.2028091400000003</v>
      </c>
      <c r="BH176" s="22">
        <v>0</v>
      </c>
      <c r="BI176" s="22">
        <v>0</v>
      </c>
      <c r="BJ176" s="23">
        <v>1.7434304531999998</v>
      </c>
      <c r="BK176" s="24">
        <f>SUM(C176:BJ176)</f>
        <v>123.20382084318646</v>
      </c>
      <c r="BL176" s="35"/>
    </row>
    <row r="177" spans="1:63" s="25" customFormat="1" ht="14.25">
      <c r="A177" s="20"/>
      <c r="B177" s="7" t="s">
        <v>217</v>
      </c>
      <c r="C177" s="21">
        <v>0</v>
      </c>
      <c r="D177" s="22">
        <v>0.5425761666666667</v>
      </c>
      <c r="E177" s="22">
        <v>0</v>
      </c>
      <c r="F177" s="22">
        <v>0</v>
      </c>
      <c r="G177" s="23">
        <v>0</v>
      </c>
      <c r="H177" s="21">
        <v>5.0996292049333345</v>
      </c>
      <c r="I177" s="22">
        <v>1.2325372875</v>
      </c>
      <c r="J177" s="22">
        <v>0</v>
      </c>
      <c r="K177" s="22">
        <v>0</v>
      </c>
      <c r="L177" s="23">
        <v>12.856001395900003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4.474479341533335</v>
      </c>
      <c r="S177" s="22">
        <v>0.6642658078333334</v>
      </c>
      <c r="T177" s="22">
        <v>0</v>
      </c>
      <c r="U177" s="22">
        <v>0</v>
      </c>
      <c r="V177" s="23">
        <v>4.792395487866666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23.856869945633335</v>
      </c>
      <c r="AW177" s="22">
        <v>12.897773829667939</v>
      </c>
      <c r="AX177" s="22">
        <v>0</v>
      </c>
      <c r="AY177" s="22">
        <v>0</v>
      </c>
      <c r="AZ177" s="23">
        <v>48.089490372600004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21.145568352899993</v>
      </c>
      <c r="BG177" s="22">
        <v>6.056447735533334</v>
      </c>
      <c r="BH177" s="22">
        <v>0.003251019366666668</v>
      </c>
      <c r="BI177" s="22">
        <v>0</v>
      </c>
      <c r="BJ177" s="23">
        <v>23.948666101666667</v>
      </c>
      <c r="BK177" s="24">
        <f>SUM(C177:BJ177)</f>
        <v>165.65995204960132</v>
      </c>
    </row>
    <row r="178" spans="1:63" s="30" customFormat="1" ht="14.25">
      <c r="A178" s="20"/>
      <c r="B178" s="8" t="s">
        <v>27</v>
      </c>
      <c r="C178" s="26">
        <f>SUM(C173:C177)</f>
        <v>0</v>
      </c>
      <c r="D178" s="26">
        <f aca="true" t="shared" si="29" ref="D178:BJ178">SUM(D173:D177)</f>
        <v>13.1314094052</v>
      </c>
      <c r="E178" s="26">
        <f t="shared" si="29"/>
        <v>0</v>
      </c>
      <c r="F178" s="26">
        <f t="shared" si="29"/>
        <v>0</v>
      </c>
      <c r="G178" s="26">
        <f t="shared" si="29"/>
        <v>0</v>
      </c>
      <c r="H178" s="26">
        <f t="shared" si="29"/>
        <v>109.5190659216333</v>
      </c>
      <c r="I178" s="26">
        <f t="shared" si="29"/>
        <v>33.809386713</v>
      </c>
      <c r="J178" s="26">
        <f t="shared" si="29"/>
        <v>0</v>
      </c>
      <c r="K178" s="26">
        <f t="shared" si="29"/>
        <v>0</v>
      </c>
      <c r="L178" s="26">
        <f t="shared" si="29"/>
        <v>298.39388557259997</v>
      </c>
      <c r="M178" s="26">
        <f t="shared" si="29"/>
        <v>0</v>
      </c>
      <c r="N178" s="26">
        <f t="shared" si="29"/>
        <v>0</v>
      </c>
      <c r="O178" s="26">
        <f t="shared" si="29"/>
        <v>0</v>
      </c>
      <c r="P178" s="26">
        <f t="shared" si="29"/>
        <v>0</v>
      </c>
      <c r="Q178" s="26">
        <f t="shared" si="29"/>
        <v>0</v>
      </c>
      <c r="R178" s="26">
        <f t="shared" si="29"/>
        <v>66.36622723943334</v>
      </c>
      <c r="S178" s="26">
        <f t="shared" si="29"/>
        <v>10.140432019666669</v>
      </c>
      <c r="T178" s="26">
        <f t="shared" si="29"/>
        <v>0</v>
      </c>
      <c r="U178" s="26">
        <f t="shared" si="29"/>
        <v>0</v>
      </c>
      <c r="V178" s="26">
        <f t="shared" si="29"/>
        <v>31.837212519399998</v>
      </c>
      <c r="W178" s="26">
        <f t="shared" si="29"/>
        <v>0</v>
      </c>
      <c r="X178" s="26">
        <f t="shared" si="29"/>
        <v>0</v>
      </c>
      <c r="Y178" s="26">
        <f t="shared" si="29"/>
        <v>0</v>
      </c>
      <c r="Z178" s="26">
        <f t="shared" si="29"/>
        <v>0</v>
      </c>
      <c r="AA178" s="26">
        <f t="shared" si="29"/>
        <v>0</v>
      </c>
      <c r="AB178" s="26">
        <f t="shared" si="29"/>
        <v>0</v>
      </c>
      <c r="AC178" s="26">
        <f t="shared" si="29"/>
        <v>0</v>
      </c>
      <c r="AD178" s="26">
        <f t="shared" si="29"/>
        <v>0</v>
      </c>
      <c r="AE178" s="26">
        <f t="shared" si="29"/>
        <v>0</v>
      </c>
      <c r="AF178" s="26">
        <f t="shared" si="29"/>
        <v>0</v>
      </c>
      <c r="AG178" s="26">
        <f t="shared" si="29"/>
        <v>0</v>
      </c>
      <c r="AH178" s="26">
        <f t="shared" si="29"/>
        <v>0</v>
      </c>
      <c r="AI178" s="26">
        <f t="shared" si="29"/>
        <v>0</v>
      </c>
      <c r="AJ178" s="26">
        <f t="shared" si="29"/>
        <v>0</v>
      </c>
      <c r="AK178" s="26">
        <f t="shared" si="29"/>
        <v>0</v>
      </c>
      <c r="AL178" s="26">
        <f t="shared" si="29"/>
        <v>0</v>
      </c>
      <c r="AM178" s="26">
        <f t="shared" si="29"/>
        <v>0</v>
      </c>
      <c r="AN178" s="26">
        <f t="shared" si="29"/>
        <v>0</v>
      </c>
      <c r="AO178" s="26">
        <f t="shared" si="29"/>
        <v>0</v>
      </c>
      <c r="AP178" s="26">
        <f t="shared" si="29"/>
        <v>0</v>
      </c>
      <c r="AQ178" s="26">
        <f t="shared" si="29"/>
        <v>0</v>
      </c>
      <c r="AR178" s="26">
        <f t="shared" si="29"/>
        <v>0</v>
      </c>
      <c r="AS178" s="26">
        <f t="shared" si="29"/>
        <v>0</v>
      </c>
      <c r="AT178" s="26">
        <f t="shared" si="29"/>
        <v>0</v>
      </c>
      <c r="AU178" s="26">
        <f t="shared" si="29"/>
        <v>0</v>
      </c>
      <c r="AV178" s="26">
        <f t="shared" si="29"/>
        <v>482.89426137343327</v>
      </c>
      <c r="AW178" s="26">
        <f t="shared" si="29"/>
        <v>147.40328236319814</v>
      </c>
      <c r="AX178" s="26">
        <f t="shared" si="29"/>
        <v>0</v>
      </c>
      <c r="AY178" s="26">
        <f t="shared" si="29"/>
        <v>0</v>
      </c>
      <c r="AZ178" s="26">
        <f t="shared" si="29"/>
        <v>468.6269941876999</v>
      </c>
      <c r="BA178" s="26">
        <f t="shared" si="29"/>
        <v>0</v>
      </c>
      <c r="BB178" s="26">
        <f t="shared" si="29"/>
        <v>0</v>
      </c>
      <c r="BC178" s="26">
        <f t="shared" si="29"/>
        <v>0</v>
      </c>
      <c r="BD178" s="26">
        <f t="shared" si="29"/>
        <v>0</v>
      </c>
      <c r="BE178" s="26">
        <f t="shared" si="29"/>
        <v>0</v>
      </c>
      <c r="BF178" s="26">
        <f t="shared" si="29"/>
        <v>270.7462248883334</v>
      </c>
      <c r="BG178" s="26">
        <f t="shared" si="29"/>
        <v>18.604104923599998</v>
      </c>
      <c r="BH178" s="26">
        <f t="shared" si="29"/>
        <v>0.003251019366666668</v>
      </c>
      <c r="BI178" s="26">
        <f t="shared" si="29"/>
        <v>0</v>
      </c>
      <c r="BJ178" s="26">
        <f t="shared" si="29"/>
        <v>88.38853325796666</v>
      </c>
      <c r="BK178" s="28">
        <f>SUM(BK173:BK177)</f>
        <v>2039.8642714045316</v>
      </c>
    </row>
    <row r="180" spans="1:13" ht="14.25">
      <c r="A180" s="60" t="s">
        <v>223</v>
      </c>
      <c r="B180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</row>
    <row r="181" spans="1:13" ht="14.25">
      <c r="A181" s="60" t="s">
        <v>224</v>
      </c>
      <c r="B181"/>
      <c r="C181"/>
      <c r="D181"/>
      <c r="E181"/>
      <c r="F181"/>
      <c r="G181"/>
      <c r="H181"/>
      <c r="I181"/>
      <c r="J181"/>
      <c r="K181" s="60" t="s">
        <v>225</v>
      </c>
      <c r="L181"/>
      <c r="M181"/>
    </row>
    <row r="182" spans="1:13" ht="14.25">
      <c r="A182"/>
      <c r="B182"/>
      <c r="C182"/>
      <c r="D182"/>
      <c r="E182"/>
      <c r="F182"/>
      <c r="G182"/>
      <c r="H182"/>
      <c r="I182"/>
      <c r="J182"/>
      <c r="K182" s="60" t="s">
        <v>226</v>
      </c>
      <c r="L182"/>
      <c r="M182"/>
    </row>
    <row r="183" spans="1:13" ht="14.25">
      <c r="A183" s="60" t="s">
        <v>227</v>
      </c>
      <c r="B183"/>
      <c r="C183"/>
      <c r="D183"/>
      <c r="E183"/>
      <c r="F183"/>
      <c r="G183"/>
      <c r="H183"/>
      <c r="I183"/>
      <c r="J183"/>
      <c r="K183" s="60" t="s">
        <v>228</v>
      </c>
      <c r="L183"/>
      <c r="M183"/>
    </row>
    <row r="184" spans="1:13" ht="14.25">
      <c r="A184" s="60" t="s">
        <v>229</v>
      </c>
      <c r="B184"/>
      <c r="C184"/>
      <c r="D184"/>
      <c r="E184"/>
      <c r="F184"/>
      <c r="G184"/>
      <c r="H184"/>
      <c r="I184"/>
      <c r="J184"/>
      <c r="K184" s="60" t="s">
        <v>230</v>
      </c>
      <c r="L184"/>
      <c r="M184"/>
    </row>
    <row r="185" spans="1:13" ht="14.25">
      <c r="A185"/>
      <c r="B185"/>
      <c r="C185"/>
      <c r="D185"/>
      <c r="E185"/>
      <c r="F185"/>
      <c r="G185"/>
      <c r="H185"/>
      <c r="I185"/>
      <c r="J185"/>
      <c r="K185" s="60" t="s">
        <v>231</v>
      </c>
      <c r="L185"/>
      <c r="M185"/>
    </row>
    <row r="186" spans="1:13" ht="14.25">
      <c r="A186"/>
      <c r="B186"/>
      <c r="C186"/>
      <c r="D186"/>
      <c r="E186"/>
      <c r="F186"/>
      <c r="G186"/>
      <c r="H186"/>
      <c r="I186"/>
      <c r="J186"/>
      <c r="K186" s="60" t="s">
        <v>232</v>
      </c>
      <c r="L186"/>
      <c r="M186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85" t="s">
        <v>222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4.25">
      <c r="B3" s="85" t="s">
        <v>178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42.75">
      <c r="B4" s="45" t="s">
        <v>0</v>
      </c>
      <c r="C4" s="45" t="s">
        <v>52</v>
      </c>
      <c r="D4" s="45" t="s">
        <v>53</v>
      </c>
      <c r="E4" s="45" t="s">
        <v>54</v>
      </c>
      <c r="F4" s="45" t="s">
        <v>21</v>
      </c>
      <c r="G4" s="45" t="s">
        <v>25</v>
      </c>
      <c r="H4" s="45" t="s">
        <v>43</v>
      </c>
      <c r="I4" s="45" t="s">
        <v>55</v>
      </c>
      <c r="J4" s="45" t="s">
        <v>56</v>
      </c>
      <c r="K4" s="45" t="s">
        <v>57</v>
      </c>
      <c r="L4" s="45" t="s">
        <v>58</v>
      </c>
    </row>
    <row r="5" spans="2:12" ht="14.25">
      <c r="B5" s="46">
        <v>1</v>
      </c>
      <c r="C5" s="47" t="s">
        <v>59</v>
      </c>
      <c r="D5" s="48">
        <v>0.06196810219999999</v>
      </c>
      <c r="E5" s="48">
        <v>0.2436434294333333</v>
      </c>
      <c r="F5" s="48">
        <v>6.335688501966667</v>
      </c>
      <c r="G5" s="48">
        <v>0.004704870600000001</v>
      </c>
      <c r="H5" s="48">
        <v>0</v>
      </c>
      <c r="I5" s="49">
        <v>0</v>
      </c>
      <c r="J5" s="49">
        <v>0</v>
      </c>
      <c r="K5" s="49">
        <f>D5+E5+F5+G5+H5+I5+J5</f>
        <v>6.646004904200001</v>
      </c>
      <c r="L5" s="48">
        <v>0.08891679490000001</v>
      </c>
    </row>
    <row r="6" spans="2:12" ht="14.25">
      <c r="B6" s="46">
        <v>2</v>
      </c>
      <c r="C6" s="50" t="s">
        <v>60</v>
      </c>
      <c r="D6" s="48">
        <v>78.78240441576668</v>
      </c>
      <c r="E6" s="48">
        <v>299.5314635338002</v>
      </c>
      <c r="F6" s="48">
        <v>1683.7151070167336</v>
      </c>
      <c r="G6" s="48">
        <v>31.983391161466677</v>
      </c>
      <c r="H6" s="48">
        <v>0</v>
      </c>
      <c r="I6" s="49">
        <v>37.7692</v>
      </c>
      <c r="J6" s="49">
        <v>199.71249999999998</v>
      </c>
      <c r="K6" s="49">
        <f aca="true" t="shared" si="0" ref="K6:K41">D6+E6+F6+G6+H6+I6+J6</f>
        <v>2331.494066127768</v>
      </c>
      <c r="L6" s="48">
        <v>18.769033485066686</v>
      </c>
    </row>
    <row r="7" spans="2:12" ht="14.25">
      <c r="B7" s="46">
        <v>3</v>
      </c>
      <c r="C7" s="47" t="s">
        <v>61</v>
      </c>
      <c r="D7" s="48">
        <v>0.9652856122333333</v>
      </c>
      <c r="E7" s="48">
        <v>2.5536871597666666</v>
      </c>
      <c r="F7" s="48">
        <v>32.32774847630001</v>
      </c>
      <c r="G7" s="48">
        <v>0.6183748468999999</v>
      </c>
      <c r="H7" s="48">
        <v>0</v>
      </c>
      <c r="I7" s="49">
        <v>0.2318</v>
      </c>
      <c r="J7" s="49">
        <v>0.8172999999999998</v>
      </c>
      <c r="K7" s="49">
        <f t="shared" si="0"/>
        <v>37.514196095200006</v>
      </c>
      <c r="L7" s="48">
        <v>0.3793276589</v>
      </c>
    </row>
    <row r="8" spans="2:12" ht="14.25">
      <c r="B8" s="46">
        <v>4</v>
      </c>
      <c r="C8" s="50" t="s">
        <v>62</v>
      </c>
      <c r="D8" s="48">
        <v>14.669709497766664</v>
      </c>
      <c r="E8" s="48">
        <v>122.63357821919993</v>
      </c>
      <c r="F8" s="48">
        <v>792.8618169180656</v>
      </c>
      <c r="G8" s="48">
        <v>29.140697791699996</v>
      </c>
      <c r="H8" s="48">
        <v>0</v>
      </c>
      <c r="I8" s="49">
        <v>9.3341</v>
      </c>
      <c r="J8" s="49">
        <v>40.1964</v>
      </c>
      <c r="K8" s="49">
        <f t="shared" si="0"/>
        <v>1008.8363024267322</v>
      </c>
      <c r="L8" s="48">
        <v>10.379700202500002</v>
      </c>
    </row>
    <row r="9" spans="2:12" ht="14.25">
      <c r="B9" s="46">
        <v>5</v>
      </c>
      <c r="C9" s="50" t="s">
        <v>63</v>
      </c>
      <c r="D9" s="48">
        <v>43.09377666233334</v>
      </c>
      <c r="E9" s="48">
        <v>143.58460874470003</v>
      </c>
      <c r="F9" s="48">
        <v>1973.4886436567324</v>
      </c>
      <c r="G9" s="48">
        <v>35.361811230166666</v>
      </c>
      <c r="H9" s="48">
        <v>0</v>
      </c>
      <c r="I9" s="49">
        <v>37.7584</v>
      </c>
      <c r="J9" s="49">
        <v>182.9881</v>
      </c>
      <c r="K9" s="49">
        <f t="shared" si="0"/>
        <v>2416.2753402939325</v>
      </c>
      <c r="L9" s="48">
        <v>52.34467053050001</v>
      </c>
    </row>
    <row r="10" spans="2:12" ht="14.25">
      <c r="B10" s="46">
        <v>6</v>
      </c>
      <c r="C10" s="50" t="s">
        <v>64</v>
      </c>
      <c r="D10" s="48">
        <v>26.95496040403334</v>
      </c>
      <c r="E10" s="48">
        <v>101.57626037860003</v>
      </c>
      <c r="F10" s="48">
        <v>510.2593134821669</v>
      </c>
      <c r="G10" s="48">
        <v>24.175273212666667</v>
      </c>
      <c r="H10" s="48">
        <v>0</v>
      </c>
      <c r="I10" s="49">
        <v>89.5396</v>
      </c>
      <c r="J10" s="49">
        <v>57.04930000000001</v>
      </c>
      <c r="K10" s="49">
        <f t="shared" si="0"/>
        <v>809.5547074774669</v>
      </c>
      <c r="L10" s="48">
        <v>6.910601015900002</v>
      </c>
    </row>
    <row r="11" spans="2:12" ht="14.25">
      <c r="B11" s="46">
        <v>7</v>
      </c>
      <c r="C11" s="50" t="s">
        <v>65</v>
      </c>
      <c r="D11" s="48">
        <v>123.66461503289996</v>
      </c>
      <c r="E11" s="48">
        <v>159.64517736956665</v>
      </c>
      <c r="F11" s="48">
        <v>1163.339773163067</v>
      </c>
      <c r="G11" s="48">
        <v>28.57197603176667</v>
      </c>
      <c r="H11" s="48">
        <v>0</v>
      </c>
      <c r="I11" s="49">
        <v>0</v>
      </c>
      <c r="J11" s="49">
        <v>0</v>
      </c>
      <c r="K11" s="49">
        <f t="shared" si="0"/>
        <v>1475.2215415973005</v>
      </c>
      <c r="L11" s="48">
        <v>15.718147311000003</v>
      </c>
    </row>
    <row r="12" spans="2:12" ht="14.25">
      <c r="B12" s="46">
        <v>8</v>
      </c>
      <c r="C12" s="47" t="s">
        <v>66</v>
      </c>
      <c r="D12" s="48">
        <v>1.809368953833333</v>
      </c>
      <c r="E12" s="48">
        <v>4.833147818466667</v>
      </c>
      <c r="F12" s="48">
        <v>78.09565227700003</v>
      </c>
      <c r="G12" s="48">
        <v>2.896040609366666</v>
      </c>
      <c r="H12" s="48">
        <v>0</v>
      </c>
      <c r="I12" s="49">
        <v>0</v>
      </c>
      <c r="J12" s="49">
        <v>0</v>
      </c>
      <c r="K12" s="49">
        <f t="shared" si="0"/>
        <v>87.63420965866669</v>
      </c>
      <c r="L12" s="48">
        <v>0.5969122486</v>
      </c>
    </row>
    <row r="13" spans="2:12" ht="14.25">
      <c r="B13" s="46">
        <v>9</v>
      </c>
      <c r="C13" s="47" t="s">
        <v>67</v>
      </c>
      <c r="D13" s="48">
        <v>0.2634326057666667</v>
      </c>
      <c r="E13" s="48">
        <v>0.6052689742666667</v>
      </c>
      <c r="F13" s="48">
        <v>6.323891751633331</v>
      </c>
      <c r="G13" s="48">
        <v>0.016021541400000002</v>
      </c>
      <c r="H13" s="48">
        <v>0</v>
      </c>
      <c r="I13" s="49">
        <v>0</v>
      </c>
      <c r="J13" s="49">
        <v>0</v>
      </c>
      <c r="K13" s="49">
        <f t="shared" si="0"/>
        <v>7.208614873066664</v>
      </c>
      <c r="L13" s="48">
        <v>0.02022073873333333</v>
      </c>
    </row>
    <row r="14" spans="2:12" ht="14.25">
      <c r="B14" s="46">
        <v>10</v>
      </c>
      <c r="C14" s="50" t="s">
        <v>68</v>
      </c>
      <c r="D14" s="48">
        <v>171.7501866550667</v>
      </c>
      <c r="E14" s="48">
        <v>415.11016979813326</v>
      </c>
      <c r="F14" s="48">
        <v>1203.5151043675992</v>
      </c>
      <c r="G14" s="48">
        <v>66.90477283053332</v>
      </c>
      <c r="H14" s="48">
        <v>0</v>
      </c>
      <c r="I14" s="49">
        <v>104.1646</v>
      </c>
      <c r="J14" s="49">
        <v>30.444099999999985</v>
      </c>
      <c r="K14" s="49">
        <f t="shared" si="0"/>
        <v>1991.8889336513325</v>
      </c>
      <c r="L14" s="48">
        <v>17.857899899833328</v>
      </c>
    </row>
    <row r="15" spans="2:12" ht="14.25">
      <c r="B15" s="46">
        <v>11</v>
      </c>
      <c r="C15" s="50" t="s">
        <v>69</v>
      </c>
      <c r="D15" s="48">
        <v>1834.2440977320675</v>
      </c>
      <c r="E15" s="48">
        <v>2297.7297557709326</v>
      </c>
      <c r="F15" s="48">
        <v>13833.28672442182</v>
      </c>
      <c r="G15" s="48">
        <v>525.4785596115997</v>
      </c>
      <c r="H15" s="48">
        <v>0</v>
      </c>
      <c r="I15" s="49">
        <v>289.05409999999995</v>
      </c>
      <c r="J15" s="49">
        <v>1434.3155999999992</v>
      </c>
      <c r="K15" s="49">
        <f t="shared" si="0"/>
        <v>20214.108837536416</v>
      </c>
      <c r="L15" s="48">
        <v>147.20203867316673</v>
      </c>
    </row>
    <row r="16" spans="2:12" ht="14.25">
      <c r="B16" s="46">
        <v>12</v>
      </c>
      <c r="C16" s="50" t="s">
        <v>70</v>
      </c>
      <c r="D16" s="48">
        <v>3276.696169347067</v>
      </c>
      <c r="E16" s="48">
        <v>6410.063096320161</v>
      </c>
      <c r="F16" s="48">
        <v>3248.993612883602</v>
      </c>
      <c r="G16" s="48">
        <v>58.798909546533345</v>
      </c>
      <c r="H16" s="48">
        <v>0</v>
      </c>
      <c r="I16" s="49">
        <v>99.1703</v>
      </c>
      <c r="J16" s="49">
        <v>1316.168500000001</v>
      </c>
      <c r="K16" s="49">
        <f t="shared" si="0"/>
        <v>14409.890588097363</v>
      </c>
      <c r="L16" s="48">
        <v>68.73490843400003</v>
      </c>
    </row>
    <row r="17" spans="2:12" ht="14.25">
      <c r="B17" s="46">
        <v>13</v>
      </c>
      <c r="C17" s="50" t="s">
        <v>71</v>
      </c>
      <c r="D17" s="48">
        <v>8.217054049166668</v>
      </c>
      <c r="E17" s="48">
        <v>75.37081118499998</v>
      </c>
      <c r="F17" s="48">
        <v>565.3079427138332</v>
      </c>
      <c r="G17" s="48">
        <v>21.449672810233327</v>
      </c>
      <c r="H17" s="48">
        <v>0</v>
      </c>
      <c r="I17" s="49">
        <v>3.8948</v>
      </c>
      <c r="J17" s="49">
        <v>27.6986</v>
      </c>
      <c r="K17" s="49">
        <f t="shared" si="0"/>
        <v>701.9388807582332</v>
      </c>
      <c r="L17" s="48">
        <v>9.381278077866664</v>
      </c>
    </row>
    <row r="18" spans="2:12" ht="14.25">
      <c r="B18" s="46">
        <v>14</v>
      </c>
      <c r="C18" s="50" t="s">
        <v>72</v>
      </c>
      <c r="D18" s="48">
        <v>2.5812015719666666</v>
      </c>
      <c r="E18" s="48">
        <v>27.24989242286669</v>
      </c>
      <c r="F18" s="48">
        <v>359.56253355276704</v>
      </c>
      <c r="G18" s="48">
        <v>5.568989296933335</v>
      </c>
      <c r="H18" s="48">
        <v>0</v>
      </c>
      <c r="I18" s="49">
        <v>6.0652</v>
      </c>
      <c r="J18" s="49">
        <v>11.4476</v>
      </c>
      <c r="K18" s="49">
        <f t="shared" si="0"/>
        <v>412.47541684453375</v>
      </c>
      <c r="L18" s="48">
        <v>4.8220376937</v>
      </c>
    </row>
    <row r="19" spans="2:12" ht="14.25">
      <c r="B19" s="46">
        <v>15</v>
      </c>
      <c r="C19" s="50" t="s">
        <v>73</v>
      </c>
      <c r="D19" s="48">
        <v>37.77057345306665</v>
      </c>
      <c r="E19" s="48">
        <v>195.30281851416674</v>
      </c>
      <c r="F19" s="48">
        <v>2064.1759373026002</v>
      </c>
      <c r="G19" s="48">
        <v>74.62648665636667</v>
      </c>
      <c r="H19" s="48">
        <v>0</v>
      </c>
      <c r="I19" s="49">
        <v>2.0543</v>
      </c>
      <c r="J19" s="49">
        <v>56.35459999999999</v>
      </c>
      <c r="K19" s="49">
        <f t="shared" si="0"/>
        <v>2430.2847159262</v>
      </c>
      <c r="L19" s="48">
        <v>22.65249947716667</v>
      </c>
    </row>
    <row r="20" spans="2:12" ht="14.25">
      <c r="B20" s="46">
        <v>16</v>
      </c>
      <c r="C20" s="50" t="s">
        <v>74</v>
      </c>
      <c r="D20" s="48">
        <v>1965.0619591394002</v>
      </c>
      <c r="E20" s="48">
        <v>4638.3379214845</v>
      </c>
      <c r="F20" s="48">
        <v>7449.963710425634</v>
      </c>
      <c r="G20" s="48">
        <v>137.6877014673667</v>
      </c>
      <c r="H20" s="48">
        <v>0</v>
      </c>
      <c r="I20" s="49">
        <v>560.157</v>
      </c>
      <c r="J20" s="49">
        <v>1665.4782999999998</v>
      </c>
      <c r="K20" s="49">
        <f t="shared" si="0"/>
        <v>16416.6865925169</v>
      </c>
      <c r="L20" s="48">
        <v>193.36473820793327</v>
      </c>
    </row>
    <row r="21" spans="2:12" ht="14.25">
      <c r="B21" s="46">
        <v>17</v>
      </c>
      <c r="C21" s="50" t="s">
        <v>75</v>
      </c>
      <c r="D21" s="48">
        <v>243.7671622775001</v>
      </c>
      <c r="E21" s="48">
        <v>318.0650564858998</v>
      </c>
      <c r="F21" s="48">
        <v>2075.4794752584</v>
      </c>
      <c r="G21" s="48">
        <v>45.19632650560001</v>
      </c>
      <c r="H21" s="48">
        <v>0</v>
      </c>
      <c r="I21" s="49">
        <v>77.819</v>
      </c>
      <c r="J21" s="49">
        <v>309.06010000000003</v>
      </c>
      <c r="K21" s="49">
        <f t="shared" si="0"/>
        <v>3069.3871205274</v>
      </c>
      <c r="L21" s="48">
        <v>36.04028090650001</v>
      </c>
    </row>
    <row r="22" spans="2:12" ht="14.25">
      <c r="B22" s="46">
        <v>18</v>
      </c>
      <c r="C22" s="47" t="s">
        <v>96</v>
      </c>
      <c r="D22" s="48">
        <v>0.0076863199</v>
      </c>
      <c r="E22" s="48">
        <v>0.10255599276666667</v>
      </c>
      <c r="F22" s="48">
        <v>0.38287891583333333</v>
      </c>
      <c r="G22" s="48">
        <v>0.00023617589999999996</v>
      </c>
      <c r="H22" s="48">
        <v>0</v>
      </c>
      <c r="I22" s="49">
        <v>0</v>
      </c>
      <c r="J22" s="49">
        <v>0</v>
      </c>
      <c r="K22" s="49">
        <f t="shared" si="0"/>
        <v>0.49335740440000003</v>
      </c>
      <c r="L22" s="48">
        <v>0.0021613527999999995</v>
      </c>
    </row>
    <row r="23" spans="2:12" ht="14.25">
      <c r="B23" s="46">
        <v>19</v>
      </c>
      <c r="C23" s="50" t="s">
        <v>76</v>
      </c>
      <c r="D23" s="48">
        <v>194.34327702413333</v>
      </c>
      <c r="E23" s="48">
        <v>564.8118570113658</v>
      </c>
      <c r="F23" s="48">
        <v>3318.433357065773</v>
      </c>
      <c r="G23" s="48">
        <v>92.69668978553332</v>
      </c>
      <c r="H23" s="48">
        <v>0</v>
      </c>
      <c r="I23" s="49">
        <v>55.4914</v>
      </c>
      <c r="J23" s="49">
        <v>244.8051000000001</v>
      </c>
      <c r="K23" s="49">
        <f t="shared" si="0"/>
        <v>4470.581680886806</v>
      </c>
      <c r="L23" s="48">
        <v>46.6400336448</v>
      </c>
    </row>
    <row r="24" spans="2:12" ht="14.25">
      <c r="B24" s="46">
        <v>20</v>
      </c>
      <c r="C24" s="50" t="s">
        <v>77</v>
      </c>
      <c r="D24" s="48">
        <v>21442.589978809934</v>
      </c>
      <c r="E24" s="48">
        <v>34063.363948678154</v>
      </c>
      <c r="F24" s="48">
        <v>32076.54389762608</v>
      </c>
      <c r="G24" s="48">
        <v>958.0295965388374</v>
      </c>
      <c r="H24" s="48">
        <v>0</v>
      </c>
      <c r="I24" s="49">
        <v>3874.995374421721</v>
      </c>
      <c r="J24" s="49">
        <v>39022.74864638231</v>
      </c>
      <c r="K24" s="49">
        <f t="shared" si="0"/>
        <v>131438.27144245704</v>
      </c>
      <c r="L24" s="48">
        <v>605.5920386872651</v>
      </c>
    </row>
    <row r="25" spans="2:12" ht="14.25">
      <c r="B25" s="46">
        <v>21</v>
      </c>
      <c r="C25" s="47" t="s">
        <v>78</v>
      </c>
      <c r="D25" s="48">
        <v>0.6672366012333333</v>
      </c>
      <c r="E25" s="48">
        <v>3.098295428233333</v>
      </c>
      <c r="F25" s="48">
        <v>20.7236048876</v>
      </c>
      <c r="G25" s="48">
        <v>0.3638325206333334</v>
      </c>
      <c r="H25" s="48">
        <v>0</v>
      </c>
      <c r="I25" s="49">
        <v>0.3063</v>
      </c>
      <c r="J25" s="49">
        <v>2.6905</v>
      </c>
      <c r="K25" s="49">
        <f t="shared" si="0"/>
        <v>27.8497694377</v>
      </c>
      <c r="L25" s="48">
        <v>0.2708674864666667</v>
      </c>
    </row>
    <row r="26" spans="2:12" ht="14.25">
      <c r="B26" s="46">
        <v>22</v>
      </c>
      <c r="C26" s="50" t="s">
        <v>79</v>
      </c>
      <c r="D26" s="48">
        <v>1.9722231446999998</v>
      </c>
      <c r="E26" s="48">
        <v>39.09658347373332</v>
      </c>
      <c r="F26" s="48">
        <v>154.86048342383336</v>
      </c>
      <c r="G26" s="48">
        <v>2.578705458066666</v>
      </c>
      <c r="H26" s="48">
        <v>0</v>
      </c>
      <c r="I26" s="49">
        <v>0.4571</v>
      </c>
      <c r="J26" s="49">
        <v>4.998100000000001</v>
      </c>
      <c r="K26" s="49">
        <f t="shared" si="0"/>
        <v>203.96319550033334</v>
      </c>
      <c r="L26" s="48">
        <v>1.2765352142666668</v>
      </c>
    </row>
    <row r="27" spans="2:12" ht="14.25">
      <c r="B27" s="46">
        <v>23</v>
      </c>
      <c r="C27" s="47" t="s">
        <v>80</v>
      </c>
      <c r="D27" s="48">
        <v>0.018629979166666664</v>
      </c>
      <c r="E27" s="48">
        <v>1.3765127114</v>
      </c>
      <c r="F27" s="48">
        <v>6.478335667800003</v>
      </c>
      <c r="G27" s="48">
        <v>0.6319918986666665</v>
      </c>
      <c r="H27" s="48">
        <v>0</v>
      </c>
      <c r="I27" s="49">
        <v>0.0447</v>
      </c>
      <c r="J27" s="49">
        <v>0.2345</v>
      </c>
      <c r="K27" s="49">
        <f t="shared" si="0"/>
        <v>8.784670257033337</v>
      </c>
      <c r="L27" s="48">
        <v>0.5243904565666665</v>
      </c>
    </row>
    <row r="28" spans="2:12" ht="14.25">
      <c r="B28" s="46">
        <v>24</v>
      </c>
      <c r="C28" s="47" t="s">
        <v>81</v>
      </c>
      <c r="D28" s="48">
        <v>0.09901806866666668</v>
      </c>
      <c r="E28" s="48">
        <v>2.0379980099</v>
      </c>
      <c r="F28" s="48">
        <v>33.096835512566656</v>
      </c>
      <c r="G28" s="48">
        <v>1.8373095468333331</v>
      </c>
      <c r="H28" s="48">
        <v>0</v>
      </c>
      <c r="I28" s="49">
        <v>0.321</v>
      </c>
      <c r="J28" s="49">
        <v>1.1016</v>
      </c>
      <c r="K28" s="49">
        <f t="shared" si="0"/>
        <v>38.49376113796665</v>
      </c>
      <c r="L28" s="48">
        <v>1.5181103493666663</v>
      </c>
    </row>
    <row r="29" spans="2:12" ht="14.25">
      <c r="B29" s="46">
        <v>25</v>
      </c>
      <c r="C29" s="50" t="s">
        <v>82</v>
      </c>
      <c r="D29" s="48">
        <v>2760.7479350912663</v>
      </c>
      <c r="E29" s="48">
        <v>5714.071578266234</v>
      </c>
      <c r="F29" s="48">
        <v>8364.648712535698</v>
      </c>
      <c r="G29" s="48">
        <v>138.77277258093335</v>
      </c>
      <c r="H29" s="48">
        <v>0</v>
      </c>
      <c r="I29" s="49">
        <v>323.9404</v>
      </c>
      <c r="J29" s="49">
        <v>3696.618800000001</v>
      </c>
      <c r="K29" s="49">
        <f t="shared" si="0"/>
        <v>20998.80019847413</v>
      </c>
      <c r="L29" s="48">
        <v>137.3696354952333</v>
      </c>
    </row>
    <row r="30" spans="2:12" ht="14.25">
      <c r="B30" s="46">
        <v>26</v>
      </c>
      <c r="C30" s="50" t="s">
        <v>83</v>
      </c>
      <c r="D30" s="48">
        <v>1094.3412044095664</v>
      </c>
      <c r="E30" s="48">
        <v>757.9397028571005</v>
      </c>
      <c r="F30" s="48">
        <v>1821.1687674856687</v>
      </c>
      <c r="G30" s="48">
        <v>54.89423320173335</v>
      </c>
      <c r="H30" s="48">
        <v>0</v>
      </c>
      <c r="I30" s="49">
        <v>14.437000000000001</v>
      </c>
      <c r="J30" s="49">
        <v>103.7966</v>
      </c>
      <c r="K30" s="49">
        <f t="shared" si="0"/>
        <v>3846.5775079540686</v>
      </c>
      <c r="L30" s="48">
        <v>27.118818341699995</v>
      </c>
    </row>
    <row r="31" spans="2:12" ht="14.25">
      <c r="B31" s="46">
        <v>27</v>
      </c>
      <c r="C31" s="50" t="s">
        <v>22</v>
      </c>
      <c r="D31" s="48">
        <v>96.16800499246668</v>
      </c>
      <c r="E31" s="48">
        <v>364.44462596013335</v>
      </c>
      <c r="F31" s="48">
        <v>3614.8135061454036</v>
      </c>
      <c r="G31" s="48">
        <v>100.61124366349996</v>
      </c>
      <c r="H31" s="48">
        <v>0</v>
      </c>
      <c r="I31" s="49">
        <v>157.68439999999998</v>
      </c>
      <c r="J31" s="49">
        <v>650.5419000000005</v>
      </c>
      <c r="K31" s="49">
        <f t="shared" si="0"/>
        <v>4984.2636807615045</v>
      </c>
      <c r="L31" s="48">
        <v>56.40781822253332</v>
      </c>
    </row>
    <row r="32" spans="2:12" ht="14.25">
      <c r="B32" s="46">
        <v>28</v>
      </c>
      <c r="C32" s="50" t="s">
        <v>84</v>
      </c>
      <c r="D32" s="48">
        <v>2.9129797884333333</v>
      </c>
      <c r="E32" s="48">
        <v>14.829203173266663</v>
      </c>
      <c r="F32" s="48">
        <v>124.56805221346667</v>
      </c>
      <c r="G32" s="48">
        <v>2.3002253582</v>
      </c>
      <c r="H32" s="48">
        <v>0</v>
      </c>
      <c r="I32" s="49">
        <v>0</v>
      </c>
      <c r="J32" s="49">
        <v>0</v>
      </c>
      <c r="K32" s="49">
        <f t="shared" si="0"/>
        <v>144.61046053336668</v>
      </c>
      <c r="L32" s="48">
        <v>2.600338839833334</v>
      </c>
    </row>
    <row r="33" spans="2:12" ht="14.25">
      <c r="B33" s="46">
        <v>29</v>
      </c>
      <c r="C33" s="50" t="s">
        <v>85</v>
      </c>
      <c r="D33" s="48">
        <v>73.87810534279998</v>
      </c>
      <c r="E33" s="48">
        <v>401.21359085223366</v>
      </c>
      <c r="F33" s="48">
        <v>2828.5550788339992</v>
      </c>
      <c r="G33" s="48">
        <v>57.340742069366655</v>
      </c>
      <c r="H33" s="48">
        <v>0</v>
      </c>
      <c r="I33" s="49">
        <v>32.6046</v>
      </c>
      <c r="J33" s="49">
        <v>319.1336</v>
      </c>
      <c r="K33" s="49">
        <f t="shared" si="0"/>
        <v>3712.7257170984</v>
      </c>
      <c r="L33" s="48">
        <v>33.19327439203334</v>
      </c>
    </row>
    <row r="34" spans="2:12" ht="14.25">
      <c r="B34" s="46">
        <v>30</v>
      </c>
      <c r="C34" s="50" t="s">
        <v>86</v>
      </c>
      <c r="D34" s="48">
        <v>681.8445173231331</v>
      </c>
      <c r="E34" s="48">
        <v>1562.0059434954314</v>
      </c>
      <c r="F34" s="48">
        <v>3443.1068361679</v>
      </c>
      <c r="G34" s="48">
        <v>50.5822979573</v>
      </c>
      <c r="H34" s="48">
        <v>0</v>
      </c>
      <c r="I34" s="49">
        <v>50.1732</v>
      </c>
      <c r="J34" s="49">
        <v>306.5551</v>
      </c>
      <c r="K34" s="49">
        <f t="shared" si="0"/>
        <v>6094.267894943764</v>
      </c>
      <c r="L34" s="48">
        <v>42.97071352133333</v>
      </c>
    </row>
    <row r="35" spans="2:12" ht="14.25">
      <c r="B35" s="46">
        <v>31</v>
      </c>
      <c r="C35" s="47" t="s">
        <v>87</v>
      </c>
      <c r="D35" s="48">
        <v>3.123364581466667</v>
      </c>
      <c r="E35" s="48">
        <v>10.736714836900003</v>
      </c>
      <c r="F35" s="48">
        <v>75.47134614209997</v>
      </c>
      <c r="G35" s="48">
        <v>2.442133349233334</v>
      </c>
      <c r="H35" s="48">
        <v>0</v>
      </c>
      <c r="I35" s="49">
        <v>0</v>
      </c>
      <c r="J35" s="49">
        <v>0</v>
      </c>
      <c r="K35" s="49">
        <f t="shared" si="0"/>
        <v>91.77355890969997</v>
      </c>
      <c r="L35" s="48">
        <v>2.1140069126666674</v>
      </c>
    </row>
    <row r="36" spans="2:12" ht="14.25">
      <c r="B36" s="46">
        <v>32</v>
      </c>
      <c r="C36" s="50" t="s">
        <v>88</v>
      </c>
      <c r="D36" s="48">
        <v>2311.843097521834</v>
      </c>
      <c r="E36" s="48">
        <v>2652.1382972532338</v>
      </c>
      <c r="F36" s="48">
        <v>5486.309419483765</v>
      </c>
      <c r="G36" s="48">
        <v>103.81043239166667</v>
      </c>
      <c r="H36" s="48">
        <v>0</v>
      </c>
      <c r="I36" s="49">
        <v>475.78249999999997</v>
      </c>
      <c r="J36" s="49">
        <v>997.6058999999996</v>
      </c>
      <c r="K36" s="49">
        <f t="shared" si="0"/>
        <v>12027.489646650498</v>
      </c>
      <c r="L36" s="48">
        <v>137.04197718683335</v>
      </c>
    </row>
    <row r="37" spans="2:12" ht="14.25">
      <c r="B37" s="46">
        <v>33</v>
      </c>
      <c r="C37" s="50" t="s">
        <v>89</v>
      </c>
      <c r="D37" s="48">
        <v>552.0808560450332</v>
      </c>
      <c r="E37" s="48">
        <v>1368.3490679948338</v>
      </c>
      <c r="F37" s="48">
        <v>2899.060462253832</v>
      </c>
      <c r="G37" s="48">
        <v>68.35925595029998</v>
      </c>
      <c r="H37" s="48">
        <v>0</v>
      </c>
      <c r="I37" s="49">
        <v>217.50959999999998</v>
      </c>
      <c r="J37" s="49">
        <v>956.1865999999998</v>
      </c>
      <c r="K37" s="49">
        <f t="shared" si="0"/>
        <v>6061.545842244</v>
      </c>
      <c r="L37" s="48">
        <v>67.84273897190005</v>
      </c>
    </row>
    <row r="38" spans="2:12" ht="14.25">
      <c r="B38" s="46">
        <v>34</v>
      </c>
      <c r="C38" s="50" t="s">
        <v>90</v>
      </c>
      <c r="D38" s="48">
        <v>2.0635752255</v>
      </c>
      <c r="E38" s="48">
        <v>11.302079740466661</v>
      </c>
      <c r="F38" s="48">
        <v>70.26408859376667</v>
      </c>
      <c r="G38" s="48">
        <v>2.438479156</v>
      </c>
      <c r="H38" s="48">
        <v>0</v>
      </c>
      <c r="I38" s="49">
        <v>0.5584</v>
      </c>
      <c r="J38" s="49">
        <v>3.2129</v>
      </c>
      <c r="K38" s="49">
        <f t="shared" si="0"/>
        <v>89.83952271573334</v>
      </c>
      <c r="L38" s="48">
        <v>1.4652562058</v>
      </c>
    </row>
    <row r="39" spans="2:12" ht="14.25">
      <c r="B39" s="46">
        <v>35</v>
      </c>
      <c r="C39" s="50" t="s">
        <v>91</v>
      </c>
      <c r="D39" s="48">
        <v>406.26449684930014</v>
      </c>
      <c r="E39" s="48">
        <v>1458.3962016082673</v>
      </c>
      <c r="F39" s="48">
        <v>9330.075683955223</v>
      </c>
      <c r="G39" s="48">
        <v>180.69324722076666</v>
      </c>
      <c r="H39" s="48">
        <v>0</v>
      </c>
      <c r="I39" s="49">
        <v>153.4187</v>
      </c>
      <c r="J39" s="49">
        <v>827.5086000000003</v>
      </c>
      <c r="K39" s="49">
        <f t="shared" si="0"/>
        <v>12356.356929633557</v>
      </c>
      <c r="L39" s="48">
        <v>118.79071639423333</v>
      </c>
    </row>
    <row r="40" spans="2:12" ht="14.25">
      <c r="B40" s="46">
        <v>36</v>
      </c>
      <c r="C40" s="50" t="s">
        <v>92</v>
      </c>
      <c r="D40" s="48">
        <v>46.82521309056665</v>
      </c>
      <c r="E40" s="48">
        <v>122.29867056083341</v>
      </c>
      <c r="F40" s="48">
        <v>883.5013449479342</v>
      </c>
      <c r="G40" s="48">
        <v>16.21366091733333</v>
      </c>
      <c r="H40" s="48">
        <v>0</v>
      </c>
      <c r="I40" s="49">
        <v>0.0002</v>
      </c>
      <c r="J40" s="49">
        <v>0.0035</v>
      </c>
      <c r="K40" s="49">
        <f t="shared" si="0"/>
        <v>1068.8425895166674</v>
      </c>
      <c r="L40" s="48">
        <v>11.010142875266668</v>
      </c>
    </row>
    <row r="41" spans="2:12" ht="14.25">
      <c r="B41" s="46">
        <v>37</v>
      </c>
      <c r="C41" s="50" t="s">
        <v>93</v>
      </c>
      <c r="D41" s="48">
        <v>1318.8928725534333</v>
      </c>
      <c r="E41" s="48">
        <v>3911.792883464505</v>
      </c>
      <c r="F41" s="48">
        <v>7549.022324632303</v>
      </c>
      <c r="G41" s="48">
        <v>220.68101451296673</v>
      </c>
      <c r="H41" s="48">
        <v>0</v>
      </c>
      <c r="I41" s="49">
        <v>200.15519999999998</v>
      </c>
      <c r="J41" s="49">
        <v>1544.2341</v>
      </c>
      <c r="K41" s="49">
        <f t="shared" si="0"/>
        <v>14744.778395163208</v>
      </c>
      <c r="L41" s="48">
        <v>140.85148549736667</v>
      </c>
    </row>
    <row r="42" spans="2:12" s="54" customFormat="1" ht="14.25">
      <c r="B42" s="51" t="s">
        <v>94</v>
      </c>
      <c r="C42" s="52"/>
      <c r="D42" s="53">
        <f aca="true" t="shared" si="1" ref="D42:L42">SUM(D5:D41)</f>
        <v>38821.03819827466</v>
      </c>
      <c r="E42" s="53">
        <f t="shared" si="1"/>
        <v>68235.84266897845</v>
      </c>
      <c r="F42" s="53">
        <f t="shared" si="1"/>
        <v>119148.11769266047</v>
      </c>
      <c r="G42" s="53">
        <f t="shared" si="1"/>
        <v>3143.7578102749694</v>
      </c>
      <c r="H42" s="53">
        <f t="shared" si="1"/>
        <v>0</v>
      </c>
      <c r="I42" s="53">
        <f t="shared" si="1"/>
        <v>6874.892474421722</v>
      </c>
      <c r="J42" s="53">
        <f t="shared" si="1"/>
        <v>54013.70704638231</v>
      </c>
      <c r="K42" s="53">
        <f t="shared" si="1"/>
        <v>290237.3558909926</v>
      </c>
      <c r="L42" s="53">
        <f t="shared" si="1"/>
        <v>2039.8642714045316</v>
      </c>
    </row>
    <row r="43" spans="2:11" ht="14.25">
      <c r="B43" t="s">
        <v>95</v>
      </c>
      <c r="I43" s="55"/>
      <c r="J43" s="55"/>
      <c r="K43" s="55"/>
    </row>
    <row r="44" s="55" customFormat="1" ht="14.25"/>
    <row r="45" spans="4:12" ht="14.25">
      <c r="D45" s="55"/>
      <c r="E45" s="55"/>
      <c r="F45" s="55"/>
      <c r="G45" s="56"/>
      <c r="I45" s="55"/>
      <c r="J45" s="55"/>
      <c r="K45" s="55"/>
      <c r="L45" s="55"/>
    </row>
    <row r="46" spans="4:12" ht="14.25">
      <c r="D46" s="55"/>
      <c r="E46" s="55"/>
      <c r="F46" s="55"/>
      <c r="G46" s="55"/>
      <c r="I46" s="55"/>
      <c r="J46" s="55"/>
      <c r="K46" s="55"/>
      <c r="L46" s="55"/>
    </row>
    <row r="47" spans="4:12" ht="14.25">
      <c r="D47" s="55"/>
      <c r="E47" s="55"/>
      <c r="F47" s="55"/>
      <c r="G47" s="55"/>
      <c r="H47" s="57"/>
      <c r="I47" s="55"/>
      <c r="J47" s="55"/>
      <c r="K47" s="55"/>
      <c r="L47" s="55"/>
    </row>
    <row r="48" spans="4:12" ht="14.25">
      <c r="D48" s="56"/>
      <c r="E48" s="56"/>
      <c r="F48" s="56"/>
      <c r="G48" s="56"/>
      <c r="H48" s="56"/>
      <c r="I48" s="57"/>
      <c r="J48" s="57"/>
      <c r="K48" s="56"/>
      <c r="L48" s="56"/>
    </row>
    <row r="49" ht="14.25">
      <c r="K49" s="58"/>
    </row>
    <row r="50" ht="14.25">
      <c r="K50" s="58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2022-05-11T05:55:03Z</dcterms:modified>
  <cp:category/>
  <cp:version/>
  <cp:contentType/>
  <cp:contentStatus/>
</cp:coreProperties>
</file>