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<sst xmlns="http://schemas.openxmlformats.org/spreadsheetml/2006/main" count="317" uniqueCount="283">
  <si>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</si>
  <si>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</si>
  <si>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</si>
  <si>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</si>
  <si>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</si>
  <si>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</si>
  <si>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</si>
  <si>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</si>
  <si>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</si>
  <si>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</si>
  <si>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</si>
  <si>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</si>
  <si>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</si>
  <si>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</si>
  <si>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</si>
  <si>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</si>
  <si>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</si>
  <si>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</si>
  <si>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</si>
  <si>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</si>
  <si>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</si>
  <si>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</si>
  <si>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</si>
  <si>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</si>
  <si>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</si>
  <si>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</si>
  <si>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</si>
  <si>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</si>
  <si>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</si>
  <si>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</si>
  <si>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</si>
  <si>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</si>
  <si>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</si>
  <si>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</si>
  <si>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</si>
  <si>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</si>
  <si>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</si>
  <si>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</si>
  <si>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</si>
  <si>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</si>
  <si>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</si>
  <si>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</si>
  <si>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</si>
  <si>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</si>
  <si>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</si>
  <si>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</si>
  <si>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</si>
  <si>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</si>
  <si>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</si>
  <si>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</si>
  <si>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</si>
  <si>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</si>
  <si>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</si>
  <si>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</si>
  <si>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</si>
  <si>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</si>
  <si>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</si>
  <si>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</si>
  <si>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</si>
  <si>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</si>
  <si>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</si>
  <si>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</si>
  <si>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</si>
  <si>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</si>
  <si>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</si>
  <si>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</si>
  <si>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</si>
  <si>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</si>
  <si>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</si>
  <si>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</si>
  <si>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</si>
  <si>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</si>
  <si>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</si>
  <si>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</si>
  <si>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</si>
  <si>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</si>
  <si>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</si>
  <si>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</si>
  <si>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</si>
  <si>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</si>
  <si>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</si>
  <si>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</si>
  <si>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</si>
  <si>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</si>
  <si>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</si>
  <si>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</si>
  <si>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</si>
  <si>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</si>
  <si>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</si>
  <si>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</si>
  <si>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</si>
  <si>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</si>
  <si>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</si>
  <si>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</si>
  <si>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</si>
  <si>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</si>
  <si>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</si>
  <si>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</si>
  <si>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</si>
  <si>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</si>
  <si>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</si>
  <si>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</si>
  <si>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</si>
  <si>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</si>
  <si>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</si>
  <si>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</si>
  <si>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</si>
  <si>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</si>
  <si>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</si>
  <si>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</si>
  <si>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</si>
  <si>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</si>
  <si>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</si>
  <si>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</si>
  <si>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</si>
  <si>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</si>
  <si>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</si>
  <si>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</si>
  <si>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</si>
  <si>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</si>
  <si>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</si>
  <si>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</si>
  <si>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</si>
  <si>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</si>
  <si>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</si>
  <si>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</si>
  <si>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</si>
  <si>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</si>
  <si>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</si>
  <si>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</si>
  <si>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</si>
  <si>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</si>
  <si>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</si>
  <si>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</si>
  <si>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</si>
  <si>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</si>
  <si>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</si>
  <si>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</si>
  <si>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</si>
  <si>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</si>
  <si>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</si>
  <si>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</si>
  <si>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</si>
  <si>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</si>
  <si>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F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</si>
  <si>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</si>
  <si>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</si>
  <si>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</si>
  <si>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</si>
  <si>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</si>
  <si>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</si>
  <si>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</si>
  <si>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</si>
  <si>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</si>
  <si>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</si>
  <si>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</si>
  <si>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</si>
  <si>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</si>
  <si>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</si>
  <si>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</si>
  <si>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</si>
  <si>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</si>
  <si>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</si>
  <si>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</si>
  <si>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</si>
  <si>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</si>
  <si>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</si>
  <si>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</si>
  <si>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</si>
  <si>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</si>
  <si>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</si>
  <si>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</si>
  <si>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</si>
  <si>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</si>
  <si>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</si>
  <si>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</si>
  <si>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</si>
  <si>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</si>
  <si>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</si>
  <si>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</si>
  <si>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</si>
  <si>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</si>
  <si>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</si>
  <si>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</si>
  <si>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6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</si>
  <si>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</si>
  <si>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</si>
  <si>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</si>
  <si>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</si>
  <si>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</si>
  <si>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</si>
  <si>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</si>
  <si>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</si>
  <si>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</si>
  <si>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</si>
  <si>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XXXIII - SERIES 2</t>
  </si>
  <si>
    <t>NIPPON INDIA FIXED HORIZON FUND - XXXIII - SERIES 5</t>
  </si>
  <si>
    <t>NIPPON INDIA FIXED HORIZON FUND - XXXIII - SERIES 9</t>
  </si>
  <si>
    <t>NIPPON INDIA FIXED HORIZON FUND - XXXIV - SERIES 1</t>
  </si>
  <si>
    <t>NIPPON INDIA FIXED HORIZON FUND - XXV - SERIES 15</t>
  </si>
  <si>
    <t>NIPPON INDIA YEARLY INTERVAL FUND - SERIES 1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</si>
  <si>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</si>
  <si>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</si>
  <si>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</si>
  <si>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</si>
  <si>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</si>
  <si>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</si>
  <si>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</si>
  <si>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</si>
  <si>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</si>
  <si>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</si>
  <si>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</si>
  <si>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</si>
  <si>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</si>
  <si>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</si>
  <si>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</si>
  <si>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</si>
  <si>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</si>
  <si>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</si>
  <si>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</si>
  <si>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</si>
  <si>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</si>
  <si>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</si>
  <si>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</si>
  <si>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</si>
  <si>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</si>
  <si>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</si>
  <si>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</si>
  <si>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</si>
  <si>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</si>
  <si>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</si>
  <si>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</si>
  <si>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</si>
  <si>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</si>
  <si>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</si>
  <si>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</si>
  <si>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</si>
  <si>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</si>
  <si>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</si>
  <si>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</si>
  <si>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</si>
  <si>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</si>
  <si>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</si>
  <si>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</si>
  <si>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</si>
  <si>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</si>
  <si>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</si>
  <si>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</si>
  <si>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</si>
  <si>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</si>
  <si>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</si>
  <si>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</si>
  <si>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</si>
  <si>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</si>
  <si>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</si>
  <si>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</si>
  <si>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</si>
  <si>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</si>
  <si>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</si>
  <si>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</si>
  <si>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</si>
  <si>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</si>
  <si>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</si>
  <si>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</si>
  <si>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</si>
  <si>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</si>
  <si>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</si>
  <si>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</si>
  <si>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</si>
  <si>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Mutual Fund: Average Net Assets Under Management (AAUM) as on August 2020 (All figures in Rs. Crore)</t>
  </si>
  <si>
    <t>NIPPON INDIA MULTI ASSET FUND</t>
  </si>
  <si>
    <t>Table showing State wise /Union Territory wise contribution to AAUM of category of schemes as on August 2020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</si>
  <si>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</si>
  <si>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</si>
  <si>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</si>
  <si>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</si>
  <si>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</si>
  <si>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</si>
  <si>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</si>
  <si>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</si>
  <si>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</si>
  <si>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</si>
  <si>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NIPPON INDIA ETF SENSEX NEXT 50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</si>
</sst>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42" applyFont="1" applyBorder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9" xfId="56" applyNumberFormat="1" applyFont="1" applyFill="1" applyBorder="1" applyAlignment="1">
      <alignment horizontal="left" vertical="top" wrapText="1"/>
      <protection/>
    </xf>
    <xf numFmtId="2" fontId="4" fillId="0" borderId="30" xfId="56" applyNumberFormat="1" applyFont="1" applyFill="1" applyBorder="1" applyAlignment="1">
      <alignment horizontal="left" vertical="top" wrapText="1"/>
      <protection/>
    </xf>
    <xf numFmtId="2" fontId="4" fillId="0" borderId="31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35" xfId="56" applyNumberFormat="1" applyFont="1" applyFill="1" applyBorder="1" applyAlignment="1">
      <alignment horizontal="center" vertical="top" wrapText="1"/>
      <protection/>
    </xf>
    <xf numFmtId="2" fontId="5" fillId="0" borderId="36" xfId="56" applyNumberFormat="1" applyFont="1" applyFill="1" applyBorder="1" applyAlignment="1">
      <alignment horizontal="center" vertical="top" wrapText="1"/>
      <protection/>
    </xf>
    <xf numFmtId="2" fontId="5" fillId="0" borderId="3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269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68" t="s">
        <v>30</v>
      </c>
    </row>
    <row r="4" spans="1:63" ht="18.75" thickBot="1">
      <c r="A4" s="75"/>
      <c r="B4" s="77"/>
      <c r="C4" s="71" t="s">
        <v>50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51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50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51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50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51</v>
      </c>
      <c r="BB4" s="72"/>
      <c r="BC4" s="72"/>
      <c r="BD4" s="72"/>
      <c r="BE4" s="72"/>
      <c r="BF4" s="72"/>
      <c r="BG4" s="72"/>
      <c r="BH4" s="72"/>
      <c r="BI4" s="72"/>
      <c r="BJ4" s="73"/>
      <c r="BK4" s="69"/>
    </row>
    <row r="5" spans="1:63" ht="18" customHeight="1">
      <c r="A5" s="75"/>
      <c r="B5" s="77"/>
      <c r="C5" s="85" t="s">
        <v>5</v>
      </c>
      <c r="D5" s="86"/>
      <c r="E5" s="86"/>
      <c r="F5" s="86"/>
      <c r="G5" s="87"/>
      <c r="H5" s="88" t="s">
        <v>6</v>
      </c>
      <c r="I5" s="89"/>
      <c r="J5" s="89"/>
      <c r="K5" s="89"/>
      <c r="L5" s="90"/>
      <c r="M5" s="85" t="s">
        <v>5</v>
      </c>
      <c r="N5" s="86"/>
      <c r="O5" s="86"/>
      <c r="P5" s="86"/>
      <c r="Q5" s="87"/>
      <c r="R5" s="88" t="s">
        <v>6</v>
      </c>
      <c r="S5" s="89"/>
      <c r="T5" s="89"/>
      <c r="U5" s="89"/>
      <c r="V5" s="90"/>
      <c r="W5" s="85" t="s">
        <v>5</v>
      </c>
      <c r="X5" s="86"/>
      <c r="Y5" s="86"/>
      <c r="Z5" s="86"/>
      <c r="AA5" s="87"/>
      <c r="AB5" s="88" t="s">
        <v>6</v>
      </c>
      <c r="AC5" s="89"/>
      <c r="AD5" s="89"/>
      <c r="AE5" s="89"/>
      <c r="AF5" s="90"/>
      <c r="AG5" s="85" t="s">
        <v>5</v>
      </c>
      <c r="AH5" s="86"/>
      <c r="AI5" s="86"/>
      <c r="AJ5" s="86"/>
      <c r="AK5" s="87"/>
      <c r="AL5" s="88" t="s">
        <v>6</v>
      </c>
      <c r="AM5" s="89"/>
      <c r="AN5" s="89"/>
      <c r="AO5" s="89"/>
      <c r="AP5" s="90"/>
      <c r="AQ5" s="85" t="s">
        <v>5</v>
      </c>
      <c r="AR5" s="86"/>
      <c r="AS5" s="86"/>
      <c r="AT5" s="86"/>
      <c r="AU5" s="87"/>
      <c r="AV5" s="88" t="s">
        <v>6</v>
      </c>
      <c r="AW5" s="89"/>
      <c r="AX5" s="89"/>
      <c r="AY5" s="89"/>
      <c r="AZ5" s="90"/>
      <c r="BA5" s="85" t="s">
        <v>5</v>
      </c>
      <c r="BB5" s="86"/>
      <c r="BC5" s="86"/>
      <c r="BD5" s="86"/>
      <c r="BE5" s="87"/>
      <c r="BF5" s="88" t="s">
        <v>6</v>
      </c>
      <c r="BG5" s="89"/>
      <c r="BH5" s="89"/>
      <c r="BI5" s="89"/>
      <c r="BJ5" s="90"/>
      <c r="BK5" s="69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0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57.3347620522258</v>
      </c>
      <c r="E9" s="22">
        <v>0</v>
      </c>
      <c r="F9" s="22">
        <v>0</v>
      </c>
      <c r="G9" s="23">
        <v>0</v>
      </c>
      <c r="H9" s="21">
        <v>237.97333488909678</v>
      </c>
      <c r="I9" s="22">
        <v>15925.815265040452</v>
      </c>
      <c r="J9" s="22">
        <v>2017.660264081871</v>
      </c>
      <c r="K9" s="22">
        <v>0</v>
      </c>
      <c r="L9" s="23">
        <v>657.1245040590321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158.94391406770967</v>
      </c>
      <c r="S9" s="22">
        <v>1335.6116733045162</v>
      </c>
      <c r="T9" s="22">
        <v>302.21529932125804</v>
      </c>
      <c r="U9" s="22">
        <v>0</v>
      </c>
      <c r="V9" s="23">
        <v>213.87092779883864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6.300386471709677</v>
      </c>
      <c r="AS9" s="22">
        <v>0</v>
      </c>
      <c r="AT9" s="22">
        <v>0</v>
      </c>
      <c r="AU9" s="23">
        <v>0</v>
      </c>
      <c r="AV9" s="21">
        <v>339.55203330625824</v>
      </c>
      <c r="AW9" s="22">
        <v>5268.57289299223</v>
      </c>
      <c r="AX9" s="22">
        <v>3.8054009950967744</v>
      </c>
      <c r="AY9" s="22">
        <v>0</v>
      </c>
      <c r="AZ9" s="23">
        <v>1310.3987486024191</v>
      </c>
      <c r="BA9" s="21">
        <v>0</v>
      </c>
      <c r="BB9" s="22">
        <v>4.808002021</v>
      </c>
      <c r="BC9" s="22">
        <v>0</v>
      </c>
      <c r="BD9" s="22">
        <v>0</v>
      </c>
      <c r="BE9" s="23">
        <v>0</v>
      </c>
      <c r="BF9" s="21">
        <v>235.77595799438708</v>
      </c>
      <c r="BG9" s="22">
        <v>281.87236020264515</v>
      </c>
      <c r="BH9" s="22">
        <v>66.83276759474194</v>
      </c>
      <c r="BI9" s="22">
        <v>0</v>
      </c>
      <c r="BJ9" s="23">
        <v>314.4210258263548</v>
      </c>
      <c r="BK9" s="24">
        <f>SUM(C9:BJ9)</f>
        <v>28738.889520621848</v>
      </c>
    </row>
    <row r="10" spans="1:63" s="25" customFormat="1" ht="15">
      <c r="A10" s="20"/>
      <c r="B10" s="7" t="s">
        <v>98</v>
      </c>
      <c r="C10" s="21">
        <v>0</v>
      </c>
      <c r="D10" s="22">
        <v>31.263309256483872</v>
      </c>
      <c r="E10" s="22">
        <v>0</v>
      </c>
      <c r="F10" s="22">
        <v>0</v>
      </c>
      <c r="G10" s="23">
        <v>0</v>
      </c>
      <c r="H10" s="21">
        <v>4.117787749161291</v>
      </c>
      <c r="I10" s="22">
        <v>3068.167811921322</v>
      </c>
      <c r="J10" s="22">
        <v>6.316869969096775</v>
      </c>
      <c r="K10" s="22">
        <v>0</v>
      </c>
      <c r="L10" s="23">
        <v>93.38590614016131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1.9278400391612902</v>
      </c>
      <c r="S10" s="22">
        <v>200.58142094564514</v>
      </c>
      <c r="T10" s="22">
        <v>31.43555163222581</v>
      </c>
      <c r="U10" s="22">
        <v>0</v>
      </c>
      <c r="V10" s="23">
        <v>4.481220492258064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25.186234414516132</v>
      </c>
      <c r="AW10" s="22">
        <v>923.001300711536</v>
      </c>
      <c r="AX10" s="22">
        <v>4.145930216967742</v>
      </c>
      <c r="AY10" s="22">
        <v>0</v>
      </c>
      <c r="AZ10" s="23">
        <v>155.37179371764526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20.515147707387094</v>
      </c>
      <c r="BG10" s="22">
        <v>56.10220840696774</v>
      </c>
      <c r="BH10" s="22">
        <v>1.2147107515806452</v>
      </c>
      <c r="BI10" s="22">
        <v>0</v>
      </c>
      <c r="BJ10" s="23">
        <v>33.16557986203226</v>
      </c>
      <c r="BK10" s="24">
        <f>SUM(C10:BJ10)</f>
        <v>4660.3806239341475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88.59807130870968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242.09112263825807</v>
      </c>
      <c r="I11" s="27">
        <f t="shared" si="0"/>
        <v>18993.983076961773</v>
      </c>
      <c r="J11" s="27">
        <f t="shared" si="0"/>
        <v>2023.9771340509678</v>
      </c>
      <c r="K11" s="27">
        <f t="shared" si="0"/>
        <v>0</v>
      </c>
      <c r="L11" s="28">
        <f t="shared" si="0"/>
        <v>750.5104101991934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160.87175410687095</v>
      </c>
      <c r="S11" s="27">
        <f t="shared" si="0"/>
        <v>1536.1930942501613</v>
      </c>
      <c r="T11" s="27">
        <f t="shared" si="0"/>
        <v>333.6508509534839</v>
      </c>
      <c r="U11" s="27">
        <f t="shared" si="0"/>
        <v>0</v>
      </c>
      <c r="V11" s="28">
        <f t="shared" si="0"/>
        <v>218.3521482910967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6.300386471709677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364.7382677207744</v>
      </c>
      <c r="AW11" s="27">
        <f t="shared" si="1"/>
        <v>6191.574193703766</v>
      </c>
      <c r="AX11" s="27">
        <f t="shared" si="1"/>
        <v>7.951331212064517</v>
      </c>
      <c r="AY11" s="27">
        <f t="shared" si="1"/>
        <v>0</v>
      </c>
      <c r="AZ11" s="28">
        <f t="shared" si="1"/>
        <v>1465.7705423200644</v>
      </c>
      <c r="BA11" s="26">
        <f t="shared" si="1"/>
        <v>0</v>
      </c>
      <c r="BB11" s="27">
        <f t="shared" si="1"/>
        <v>4.808002021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256.2911057017742</v>
      </c>
      <c r="BG11" s="27">
        <f t="shared" si="1"/>
        <v>337.9745686096129</v>
      </c>
      <c r="BH11" s="27">
        <f t="shared" si="1"/>
        <v>68.04747834632258</v>
      </c>
      <c r="BI11" s="27">
        <f t="shared" si="1"/>
        <v>0</v>
      </c>
      <c r="BJ11" s="28">
        <f t="shared" si="1"/>
        <v>347.58660568838707</v>
      </c>
      <c r="BK11" s="29">
        <f t="shared" si="1"/>
        <v>33399.270144555994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43.41898510367743</v>
      </c>
      <c r="E14" s="22">
        <v>0</v>
      </c>
      <c r="F14" s="22">
        <v>0</v>
      </c>
      <c r="G14" s="23">
        <v>0</v>
      </c>
      <c r="H14" s="21">
        <v>116.38847370619352</v>
      </c>
      <c r="I14" s="22">
        <v>551.9765161503547</v>
      </c>
      <c r="J14" s="22">
        <v>0</v>
      </c>
      <c r="K14" s="22">
        <v>0</v>
      </c>
      <c r="L14" s="23">
        <v>354.2254461156127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44.944712931999995</v>
      </c>
      <c r="S14" s="22">
        <v>97.7228418702258</v>
      </c>
      <c r="T14" s="22">
        <v>1.127866861677419</v>
      </c>
      <c r="U14" s="22">
        <v>0</v>
      </c>
      <c r="V14" s="23">
        <v>34.55845384790322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34.29941399487096</v>
      </c>
      <c r="AW14" s="22">
        <v>238.90203889989485</v>
      </c>
      <c r="AX14" s="22">
        <v>10.772646441322582</v>
      </c>
      <c r="AY14" s="22">
        <v>0</v>
      </c>
      <c r="AZ14" s="23">
        <v>161.17124442780644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13.543728998903227</v>
      </c>
      <c r="BG14" s="22">
        <v>24.84375273664516</v>
      </c>
      <c r="BH14" s="22">
        <v>12.241958169161292</v>
      </c>
      <c r="BI14" s="22">
        <v>0</v>
      </c>
      <c r="BJ14" s="23">
        <v>21.72112953393548</v>
      </c>
      <c r="BK14" s="24">
        <f>SUM(C14:BJ14)</f>
        <v>1761.8592097901849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43.41898510367743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116.38847370619352</v>
      </c>
      <c r="I15" s="27">
        <f t="shared" si="2"/>
        <v>551.9765161503547</v>
      </c>
      <c r="J15" s="27">
        <f t="shared" si="2"/>
        <v>0</v>
      </c>
      <c r="K15" s="27">
        <f t="shared" si="2"/>
        <v>0</v>
      </c>
      <c r="L15" s="28">
        <f t="shared" si="2"/>
        <v>354.2254461156127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44.944712931999995</v>
      </c>
      <c r="S15" s="27">
        <f t="shared" si="2"/>
        <v>97.7228418702258</v>
      </c>
      <c r="T15" s="27">
        <f t="shared" si="2"/>
        <v>1.127866861677419</v>
      </c>
      <c r="U15" s="27">
        <f t="shared" si="2"/>
        <v>0</v>
      </c>
      <c r="V15" s="28">
        <f t="shared" si="2"/>
        <v>34.55845384790322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34.29941399487096</v>
      </c>
      <c r="AW15" s="27">
        <f t="shared" si="2"/>
        <v>238.90203889989485</v>
      </c>
      <c r="AX15" s="27">
        <f t="shared" si="2"/>
        <v>10.772646441322582</v>
      </c>
      <c r="AY15" s="27">
        <f t="shared" si="2"/>
        <v>0</v>
      </c>
      <c r="AZ15" s="28">
        <f t="shared" si="2"/>
        <v>161.17124442780644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13.543728998903227</v>
      </c>
      <c r="BG15" s="27">
        <f t="shared" si="2"/>
        <v>24.84375273664516</v>
      </c>
      <c r="BH15" s="27">
        <f t="shared" si="2"/>
        <v>12.241958169161292</v>
      </c>
      <c r="BI15" s="27">
        <f t="shared" si="2"/>
        <v>0</v>
      </c>
      <c r="BJ15" s="28">
        <f t="shared" si="2"/>
        <v>21.72112953393548</v>
      </c>
      <c r="BK15" s="28">
        <f t="shared" si="2"/>
        <v>1761.8592097901849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0.5028880536129031</v>
      </c>
      <c r="E18" s="22">
        <v>0</v>
      </c>
      <c r="F18" s="22">
        <v>0</v>
      </c>
      <c r="G18" s="23">
        <v>0</v>
      </c>
      <c r="H18" s="21">
        <v>0.08955976741935483</v>
      </c>
      <c r="I18" s="22">
        <v>0</v>
      </c>
      <c r="J18" s="22">
        <v>0</v>
      </c>
      <c r="K18" s="22">
        <v>0</v>
      </c>
      <c r="L18" s="23">
        <v>0.39217734877419347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0.04470621706451613</v>
      </c>
      <c r="S18" s="22">
        <v>0</v>
      </c>
      <c r="T18" s="22">
        <v>0</v>
      </c>
      <c r="U18" s="22">
        <v>0</v>
      </c>
      <c r="V18" s="23">
        <v>0.2401655553548387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0.41576283370967737</v>
      </c>
      <c r="AW18" s="22">
        <v>2.2092900988968416</v>
      </c>
      <c r="AX18" s="22">
        <v>0</v>
      </c>
      <c r="AY18" s="22">
        <v>0</v>
      </c>
      <c r="AZ18" s="23">
        <v>1.5358711937741933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0.3599081482580645</v>
      </c>
      <c r="BG18" s="22">
        <v>0.023850475516129035</v>
      </c>
      <c r="BH18" s="22">
        <v>0</v>
      </c>
      <c r="BI18" s="22">
        <v>0</v>
      </c>
      <c r="BJ18" s="23">
        <v>0.23679973548387095</v>
      </c>
      <c r="BK18" s="24">
        <f aca="true" t="shared" si="3" ref="BK18:BK34">SUM(C18:BJ18)</f>
        <v>6.050979427864583</v>
      </c>
    </row>
    <row r="19" spans="1:63" s="25" customFormat="1" ht="15">
      <c r="A19" s="20"/>
      <c r="B19" s="7" t="s">
        <v>101</v>
      </c>
      <c r="C19" s="21">
        <v>0</v>
      </c>
      <c r="D19" s="22">
        <v>0.5012833346451613</v>
      </c>
      <c r="E19" s="22">
        <v>0</v>
      </c>
      <c r="F19" s="22">
        <v>0</v>
      </c>
      <c r="G19" s="23">
        <v>0</v>
      </c>
      <c r="H19" s="21">
        <v>0.052232393935483866</v>
      </c>
      <c r="I19" s="22">
        <v>0.054301309225806456</v>
      </c>
      <c r="J19" s="22">
        <v>0</v>
      </c>
      <c r="K19" s="22">
        <v>0</v>
      </c>
      <c r="L19" s="23">
        <v>0.35009766819354843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0.058103444419354854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0.2456867558064516</v>
      </c>
      <c r="AW19" s="22">
        <v>1.7136214485464802</v>
      </c>
      <c r="AX19" s="22">
        <v>0</v>
      </c>
      <c r="AY19" s="22">
        <v>0</v>
      </c>
      <c r="AZ19" s="23">
        <v>0.876604486032258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0.0995124579032258</v>
      </c>
      <c r="BG19" s="22">
        <v>0</v>
      </c>
      <c r="BH19" s="22">
        <v>0</v>
      </c>
      <c r="BI19" s="22">
        <v>0</v>
      </c>
      <c r="BJ19" s="23">
        <v>0.21012659222580649</v>
      </c>
      <c r="BK19" s="24">
        <f t="shared" si="3"/>
        <v>4.161569890933577</v>
      </c>
    </row>
    <row r="20" spans="1:63" s="25" customFormat="1" ht="15">
      <c r="A20" s="20"/>
      <c r="B20" s="7" t="s">
        <v>253</v>
      </c>
      <c r="C20" s="21">
        <v>0</v>
      </c>
      <c r="D20" s="22">
        <v>0.5335496774193549</v>
      </c>
      <c r="E20" s="22">
        <v>0</v>
      </c>
      <c r="F20" s="22">
        <v>0</v>
      </c>
      <c r="G20" s="23">
        <v>0</v>
      </c>
      <c r="H20" s="21">
        <v>0.02987878193548387</v>
      </c>
      <c r="I20" s="22">
        <v>0</v>
      </c>
      <c r="J20" s="22">
        <v>0</v>
      </c>
      <c r="K20" s="22">
        <v>0</v>
      </c>
      <c r="L20" s="23">
        <v>186.94193467625726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0.01189302706451613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0.00810494629032258</v>
      </c>
      <c r="AW20" s="22">
        <v>0</v>
      </c>
      <c r="AX20" s="22">
        <v>0</v>
      </c>
      <c r="AY20" s="22">
        <v>0</v>
      </c>
      <c r="AZ20" s="23">
        <v>0.10451108838709677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0.04425724661290323</v>
      </c>
      <c r="BG20" s="22">
        <v>0</v>
      </c>
      <c r="BH20" s="22">
        <v>0</v>
      </c>
      <c r="BI20" s="22">
        <v>0</v>
      </c>
      <c r="BJ20" s="23">
        <v>0</v>
      </c>
      <c r="BK20" s="24">
        <f>SUM(C20:BJ20)</f>
        <v>187.67412944396693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0.7571956782258065</v>
      </c>
      <c r="I21" s="22">
        <v>4.393395206096774</v>
      </c>
      <c r="J21" s="22">
        <v>0.29407354838709676</v>
      </c>
      <c r="K21" s="22">
        <v>0</v>
      </c>
      <c r="L21" s="23">
        <v>23.657265021741935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0.4057932482580646</v>
      </c>
      <c r="S21" s="22">
        <v>6.160252691612903</v>
      </c>
      <c r="T21" s="22">
        <v>0</v>
      </c>
      <c r="U21" s="22">
        <v>0</v>
      </c>
      <c r="V21" s="23">
        <v>3.6964747606774186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8.754955461419355</v>
      </c>
      <c r="AW21" s="22">
        <v>33.94965949039752</v>
      </c>
      <c r="AX21" s="22">
        <v>0</v>
      </c>
      <c r="AY21" s="22">
        <v>0</v>
      </c>
      <c r="AZ21" s="23">
        <v>77.35286401606452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1.9955086015161296</v>
      </c>
      <c r="BG21" s="22">
        <v>11.713497452193547</v>
      </c>
      <c r="BH21" s="22">
        <v>0.5976627483870968</v>
      </c>
      <c r="BI21" s="22">
        <v>0</v>
      </c>
      <c r="BJ21" s="23">
        <v>11.70474694819355</v>
      </c>
      <c r="BK21" s="24">
        <f t="shared" si="3"/>
        <v>185.43334487317173</v>
      </c>
    </row>
    <row r="22" spans="1:63" s="25" customFormat="1" ht="15">
      <c r="A22" s="20"/>
      <c r="B22" s="7" t="s">
        <v>103</v>
      </c>
      <c r="C22" s="21">
        <v>0</v>
      </c>
      <c r="D22" s="22">
        <v>2.4411496774193546</v>
      </c>
      <c r="E22" s="22">
        <v>0</v>
      </c>
      <c r="F22" s="22">
        <v>0</v>
      </c>
      <c r="G22" s="23">
        <v>0</v>
      </c>
      <c r="H22" s="21">
        <v>0.08308134351612903</v>
      </c>
      <c r="I22" s="22">
        <v>56.29291156129032</v>
      </c>
      <c r="J22" s="22">
        <v>0</v>
      </c>
      <c r="K22" s="22">
        <v>0</v>
      </c>
      <c r="L22" s="23">
        <v>4.911323507580645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0.026852646451612904</v>
      </c>
      <c r="S22" s="22">
        <v>0</v>
      </c>
      <c r="T22" s="22">
        <v>0</v>
      </c>
      <c r="U22" s="22">
        <v>0</v>
      </c>
      <c r="V22" s="23">
        <v>1.3677258778064512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0.18848775625806452</v>
      </c>
      <c r="AW22" s="22">
        <v>24.411106354878413</v>
      </c>
      <c r="AX22" s="22">
        <v>0</v>
      </c>
      <c r="AY22" s="22">
        <v>0</v>
      </c>
      <c r="AZ22" s="23">
        <v>9.536730248741936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0.05402020061290323</v>
      </c>
      <c r="BG22" s="22">
        <v>0</v>
      </c>
      <c r="BH22" s="22">
        <v>0</v>
      </c>
      <c r="BI22" s="22">
        <v>0</v>
      </c>
      <c r="BJ22" s="23">
        <v>0.558662135483871</v>
      </c>
      <c r="BK22" s="24">
        <f t="shared" si="3"/>
        <v>99.8720513100397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0.1357425541290323</v>
      </c>
      <c r="I23" s="22">
        <v>15.14074982029032</v>
      </c>
      <c r="J23" s="22">
        <v>0</v>
      </c>
      <c r="K23" s="22">
        <v>0</v>
      </c>
      <c r="L23" s="23">
        <v>2.043907713129032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0.023971569387096773</v>
      </c>
      <c r="S23" s="22">
        <v>0.53139622</v>
      </c>
      <c r="T23" s="22">
        <v>0</v>
      </c>
      <c r="U23" s="22">
        <v>0</v>
      </c>
      <c r="V23" s="23">
        <v>0.3898505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0.37152175522580644</v>
      </c>
      <c r="AW23" s="22">
        <v>1.6208849769736038</v>
      </c>
      <c r="AX23" s="22">
        <v>0</v>
      </c>
      <c r="AY23" s="22">
        <v>0</v>
      </c>
      <c r="AZ23" s="23">
        <v>24.411897920161287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0.026260172258064516</v>
      </c>
      <c r="BG23" s="22">
        <v>3.580932580645161</v>
      </c>
      <c r="BH23" s="22">
        <v>0</v>
      </c>
      <c r="BI23" s="22">
        <v>0</v>
      </c>
      <c r="BJ23" s="23">
        <v>1.59970131</v>
      </c>
      <c r="BK23" s="24">
        <f t="shared" si="3"/>
        <v>49.87681709219941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0.05522305893548386</v>
      </c>
      <c r="I24" s="22">
        <v>0</v>
      </c>
      <c r="J24" s="22">
        <v>0</v>
      </c>
      <c r="K24" s="22">
        <v>0</v>
      </c>
      <c r="L24" s="23">
        <v>1.7668601187096773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0.03101003812903226</v>
      </c>
      <c r="S24" s="22">
        <v>0</v>
      </c>
      <c r="T24" s="22">
        <v>0</v>
      </c>
      <c r="U24" s="22">
        <v>0</v>
      </c>
      <c r="V24" s="23">
        <v>1.0268674127419355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0.05982925716129032</v>
      </c>
      <c r="AW24" s="22">
        <v>0.6569273944608457</v>
      </c>
      <c r="AX24" s="22">
        <v>0</v>
      </c>
      <c r="AY24" s="22">
        <v>0</v>
      </c>
      <c r="AZ24" s="23">
        <v>19.703204007387093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0.02634307158064516</v>
      </c>
      <c r="BG24" s="22">
        <v>0</v>
      </c>
      <c r="BH24" s="22">
        <v>0</v>
      </c>
      <c r="BI24" s="22">
        <v>0</v>
      </c>
      <c r="BJ24" s="23">
        <v>0.3583305483870968</v>
      </c>
      <c r="BK24" s="24">
        <f t="shared" si="3"/>
        <v>23.6845949074931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0.13144227764516128</v>
      </c>
      <c r="I25" s="22">
        <v>110.18302490967743</v>
      </c>
      <c r="J25" s="22">
        <v>0</v>
      </c>
      <c r="K25" s="22">
        <v>0</v>
      </c>
      <c r="L25" s="23">
        <v>14.323159052096772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0.07122097622580646</v>
      </c>
      <c r="S25" s="22">
        <v>9.313340322580645</v>
      </c>
      <c r="T25" s="22">
        <v>0</v>
      </c>
      <c r="U25" s="22">
        <v>0</v>
      </c>
      <c r="V25" s="23">
        <v>0.28622999258064513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0.2032546842258064</v>
      </c>
      <c r="AW25" s="22">
        <v>9.497914116410918</v>
      </c>
      <c r="AX25" s="22">
        <v>0</v>
      </c>
      <c r="AY25" s="22">
        <v>0</v>
      </c>
      <c r="AZ25" s="23">
        <v>12.074847717290321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0.23059343461290321</v>
      </c>
      <c r="BG25" s="22">
        <v>4.325145322580645</v>
      </c>
      <c r="BH25" s="22">
        <v>0</v>
      </c>
      <c r="BI25" s="22">
        <v>0</v>
      </c>
      <c r="BJ25" s="23">
        <v>0.10894923174193549</v>
      </c>
      <c r="BK25" s="24">
        <f t="shared" si="3"/>
        <v>160.749122037669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0.1556261381612903</v>
      </c>
      <c r="I26" s="22">
        <v>131.98215882367742</v>
      </c>
      <c r="J26" s="22">
        <v>0</v>
      </c>
      <c r="K26" s="22">
        <v>0</v>
      </c>
      <c r="L26" s="23">
        <v>4.314884169064517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0.0689880558064516</v>
      </c>
      <c r="S26" s="22">
        <v>0.7391930421290323</v>
      </c>
      <c r="T26" s="22">
        <v>0</v>
      </c>
      <c r="U26" s="22">
        <v>0</v>
      </c>
      <c r="V26" s="23">
        <v>1.097469036967742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0.06747381677419353</v>
      </c>
      <c r="AW26" s="22">
        <v>0.1795174838112253</v>
      </c>
      <c r="AX26" s="22">
        <v>0</v>
      </c>
      <c r="AY26" s="22">
        <v>0</v>
      </c>
      <c r="AZ26" s="23">
        <v>8.99567064516129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0.03157031661290322</v>
      </c>
      <c r="BG26" s="22">
        <v>0</v>
      </c>
      <c r="BH26" s="22">
        <v>0</v>
      </c>
      <c r="BI26" s="22">
        <v>0</v>
      </c>
      <c r="BJ26" s="23">
        <v>0.024761032258064516</v>
      </c>
      <c r="BK26" s="24">
        <f t="shared" si="3"/>
        <v>147.65731256042415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0.5199510601290322</v>
      </c>
      <c r="I27" s="22">
        <v>3.1770050548064512</v>
      </c>
      <c r="J27" s="22">
        <v>0</v>
      </c>
      <c r="K27" s="22">
        <v>0</v>
      </c>
      <c r="L27" s="23">
        <v>14.244190950193548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0.3381371373870968</v>
      </c>
      <c r="S27" s="22">
        <v>1.4272500846774194</v>
      </c>
      <c r="T27" s="22">
        <v>0</v>
      </c>
      <c r="U27" s="22">
        <v>0</v>
      </c>
      <c r="V27" s="23">
        <v>7.41161933632258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2.997201923645161</v>
      </c>
      <c r="AW27" s="22">
        <v>14.293279159489815</v>
      </c>
      <c r="AX27" s="22">
        <v>0.5112425806451613</v>
      </c>
      <c r="AY27" s="22">
        <v>0</v>
      </c>
      <c r="AZ27" s="23">
        <v>32.31647038490322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1.3574691853870966</v>
      </c>
      <c r="BG27" s="22">
        <v>0.2709483429032258</v>
      </c>
      <c r="BH27" s="22">
        <v>0</v>
      </c>
      <c r="BI27" s="22">
        <v>0</v>
      </c>
      <c r="BJ27" s="23">
        <v>16.93297616158064</v>
      </c>
      <c r="BK27" s="24">
        <f t="shared" si="3"/>
        <v>95.79774136207045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0.062023168129032254</v>
      </c>
      <c r="I28" s="22">
        <v>105.25948491951613</v>
      </c>
      <c r="J28" s="22">
        <v>0</v>
      </c>
      <c r="K28" s="22">
        <v>0</v>
      </c>
      <c r="L28" s="23">
        <v>5.373210542258064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0.003097634677419355</v>
      </c>
      <c r="S28" s="22">
        <v>0</v>
      </c>
      <c r="T28" s="22">
        <v>0</v>
      </c>
      <c r="U28" s="22">
        <v>0</v>
      </c>
      <c r="V28" s="23">
        <v>6.195269354838709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0.058038830741935485</v>
      </c>
      <c r="AW28" s="22">
        <v>6.659147613114854</v>
      </c>
      <c r="AX28" s="22">
        <v>0</v>
      </c>
      <c r="AY28" s="22">
        <v>0</v>
      </c>
      <c r="AZ28" s="23">
        <v>6.184972174870968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0.06971658922580645</v>
      </c>
      <c r="BG28" s="22">
        <v>0</v>
      </c>
      <c r="BH28" s="22">
        <v>0</v>
      </c>
      <c r="BI28" s="22">
        <v>0</v>
      </c>
      <c r="BJ28" s="23">
        <v>0.07924459529032257</v>
      </c>
      <c r="BK28" s="24">
        <f t="shared" si="3"/>
        <v>129.94420542266326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0.25433517719354837</v>
      </c>
      <c r="I29" s="22">
        <v>0.9900545154516128</v>
      </c>
      <c r="J29" s="22">
        <v>0</v>
      </c>
      <c r="K29" s="22">
        <v>0</v>
      </c>
      <c r="L29" s="23">
        <v>9.417315307580647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0.05702774935483871</v>
      </c>
      <c r="S29" s="22">
        <v>0</v>
      </c>
      <c r="T29" s="22">
        <v>0</v>
      </c>
      <c r="U29" s="22">
        <v>0</v>
      </c>
      <c r="V29" s="23">
        <v>0.4311219838709677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0.5196740430322581</v>
      </c>
      <c r="AW29" s="22">
        <v>2.6549284610602655</v>
      </c>
      <c r="AX29" s="22">
        <v>0</v>
      </c>
      <c r="AY29" s="22">
        <v>0</v>
      </c>
      <c r="AZ29" s="23">
        <v>15.281194890419354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0.11203034812903226</v>
      </c>
      <c r="BG29" s="22">
        <v>0.4511819895483871</v>
      </c>
      <c r="BH29" s="22">
        <v>0</v>
      </c>
      <c r="BI29" s="22">
        <v>0</v>
      </c>
      <c r="BJ29" s="23">
        <v>1.0054703143870969</v>
      </c>
      <c r="BK29" s="24">
        <f t="shared" si="3"/>
        <v>31.174334780028012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0.15971297329032255</v>
      </c>
      <c r="I30" s="22">
        <v>103.68524229677419</v>
      </c>
      <c r="J30" s="22">
        <v>0</v>
      </c>
      <c r="K30" s="22">
        <v>0</v>
      </c>
      <c r="L30" s="23">
        <v>93.3649746502258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0.12980892283870968</v>
      </c>
      <c r="S30" s="22">
        <v>13.765617522580644</v>
      </c>
      <c r="T30" s="22">
        <v>0</v>
      </c>
      <c r="U30" s="22">
        <v>0</v>
      </c>
      <c r="V30" s="23">
        <v>4.8371633264516145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0.41402339112903225</v>
      </c>
      <c r="AW30" s="22">
        <v>11.635731684994834</v>
      </c>
      <c r="AX30" s="22">
        <v>0</v>
      </c>
      <c r="AY30" s="22">
        <v>0</v>
      </c>
      <c r="AZ30" s="23">
        <v>22.40149532612903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0.11085421316129031</v>
      </c>
      <c r="BG30" s="22">
        <v>0</v>
      </c>
      <c r="BH30" s="22">
        <v>0</v>
      </c>
      <c r="BI30" s="22">
        <v>0</v>
      </c>
      <c r="BJ30" s="23">
        <v>1.1129989838709677</v>
      </c>
      <c r="BK30" s="24">
        <f t="shared" si="3"/>
        <v>251.61762329144648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0.1256377826451613</v>
      </c>
      <c r="I31" s="22">
        <v>1.1122892709677419</v>
      </c>
      <c r="J31" s="22">
        <v>0</v>
      </c>
      <c r="K31" s="22">
        <v>0</v>
      </c>
      <c r="L31" s="23">
        <v>1.61864955916129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0.22391983396774195</v>
      </c>
      <c r="S31" s="22">
        <v>6.963813331548387</v>
      </c>
      <c r="T31" s="22">
        <v>0</v>
      </c>
      <c r="U31" s="22">
        <v>0</v>
      </c>
      <c r="V31" s="23">
        <v>5.373307956838709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1.1635109146129032</v>
      </c>
      <c r="AW31" s="22">
        <v>2.5881536534032885</v>
      </c>
      <c r="AX31" s="22">
        <v>0</v>
      </c>
      <c r="AY31" s="22">
        <v>0</v>
      </c>
      <c r="AZ31" s="23">
        <v>14.246694531612901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1.432599736451613</v>
      </c>
      <c r="BG31" s="22">
        <v>1.5069645285161288</v>
      </c>
      <c r="BH31" s="22">
        <v>0</v>
      </c>
      <c r="BI31" s="22">
        <v>0</v>
      </c>
      <c r="BJ31" s="23">
        <v>5.614295983580645</v>
      </c>
      <c r="BK31" s="24">
        <f t="shared" si="3"/>
        <v>41.969837083306516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0.11209512661290322</v>
      </c>
      <c r="I32" s="22">
        <v>54.60849084580645</v>
      </c>
      <c r="J32" s="22">
        <v>0</v>
      </c>
      <c r="K32" s="22">
        <v>0</v>
      </c>
      <c r="L32" s="23">
        <v>48.89888793287096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0.06296944351612903</v>
      </c>
      <c r="S32" s="22">
        <v>0.030642959677419358</v>
      </c>
      <c r="T32" s="22">
        <v>0</v>
      </c>
      <c r="U32" s="22">
        <v>0</v>
      </c>
      <c r="V32" s="23">
        <v>0.4574442305806452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0.31200020383870974</v>
      </c>
      <c r="AW32" s="22">
        <v>2.5271487753612947</v>
      </c>
      <c r="AX32" s="22">
        <v>0</v>
      </c>
      <c r="AY32" s="22">
        <v>0</v>
      </c>
      <c r="AZ32" s="23">
        <v>8.640994451645163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0.15051276180645162</v>
      </c>
      <c r="BG32" s="22">
        <v>0</v>
      </c>
      <c r="BH32" s="22">
        <v>0</v>
      </c>
      <c r="BI32" s="22">
        <v>0</v>
      </c>
      <c r="BJ32" s="23">
        <v>2.492244081451613</v>
      </c>
      <c r="BK32" s="24">
        <f t="shared" si="3"/>
        <v>118.29343081316773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0.13269749093548389</v>
      </c>
      <c r="I33" s="22">
        <v>352.58319273619355</v>
      </c>
      <c r="J33" s="22">
        <v>0</v>
      </c>
      <c r="K33" s="22">
        <v>0</v>
      </c>
      <c r="L33" s="23">
        <v>23.3952807114516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0.06417318870967742</v>
      </c>
      <c r="S33" s="22">
        <v>1.153895050322581</v>
      </c>
      <c r="T33" s="22">
        <v>0</v>
      </c>
      <c r="U33" s="22">
        <v>0</v>
      </c>
      <c r="V33" s="23">
        <v>2.2212158291612907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0.478533026967742</v>
      </c>
      <c r="AW33" s="22">
        <v>1.21945597889003</v>
      </c>
      <c r="AX33" s="22">
        <v>0</v>
      </c>
      <c r="AY33" s="22">
        <v>0</v>
      </c>
      <c r="AZ33" s="23">
        <v>13.765343921419355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0.10674094487096773</v>
      </c>
      <c r="BG33" s="22">
        <v>0</v>
      </c>
      <c r="BH33" s="22">
        <v>0</v>
      </c>
      <c r="BI33" s="22">
        <v>0</v>
      </c>
      <c r="BJ33" s="23">
        <v>25.631113065225808</v>
      </c>
      <c r="BK33" s="24">
        <f t="shared" si="3"/>
        <v>420.7516419441481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0.05008794687096775</v>
      </c>
      <c r="I34" s="22">
        <v>92.6200477419355</v>
      </c>
      <c r="J34" s="22">
        <v>0</v>
      </c>
      <c r="K34" s="22">
        <v>0</v>
      </c>
      <c r="L34" s="23">
        <v>5.729896599483871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0.007440069225806452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0.42840580612903223</v>
      </c>
      <c r="AW34" s="22">
        <v>1.1163689882982841</v>
      </c>
      <c r="AX34" s="22">
        <v>0</v>
      </c>
      <c r="AY34" s="22">
        <v>0</v>
      </c>
      <c r="AZ34" s="23">
        <v>34.80601789196774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0.018808595</v>
      </c>
      <c r="BG34" s="22">
        <v>0</v>
      </c>
      <c r="BH34" s="22">
        <v>0</v>
      </c>
      <c r="BI34" s="22">
        <v>0</v>
      </c>
      <c r="BJ34" s="23">
        <v>0.23055697096774197</v>
      </c>
      <c r="BK34" s="24">
        <f t="shared" si="3"/>
        <v>135.00763060987893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0.08140221193548387</v>
      </c>
      <c r="I35" s="22">
        <v>114.28254760029031</v>
      </c>
      <c r="J35" s="22">
        <v>0</v>
      </c>
      <c r="K35" s="22">
        <v>0</v>
      </c>
      <c r="L35" s="23">
        <v>13.509280104838707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0.04880994738709678</v>
      </c>
      <c r="S35" s="22">
        <v>0</v>
      </c>
      <c r="T35" s="22">
        <v>0</v>
      </c>
      <c r="U35" s="22">
        <v>0</v>
      </c>
      <c r="V35" s="23">
        <v>0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0.07982149251612905</v>
      </c>
      <c r="AW35" s="22">
        <v>0.35083657421372777</v>
      </c>
      <c r="AX35" s="22">
        <v>0</v>
      </c>
      <c r="AY35" s="22">
        <v>0</v>
      </c>
      <c r="AZ35" s="23">
        <v>3.6531021268709676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0.03266506629032258</v>
      </c>
      <c r="BG35" s="22">
        <v>0</v>
      </c>
      <c r="BH35" s="22">
        <v>0</v>
      </c>
      <c r="BI35" s="22">
        <v>0</v>
      </c>
      <c r="BJ35" s="23">
        <v>2.1776063225806452</v>
      </c>
      <c r="BK35" s="24">
        <f aca="true" t="shared" si="4" ref="BK35:BK44">SUM(C35:BJ35)</f>
        <v>134.21607144692342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0.5676126628709677</v>
      </c>
      <c r="I36" s="22">
        <v>10.673087286709677</v>
      </c>
      <c r="J36" s="22">
        <v>0</v>
      </c>
      <c r="K36" s="22">
        <v>0</v>
      </c>
      <c r="L36" s="23">
        <v>10.261835928096776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0.5393060661290322</v>
      </c>
      <c r="S36" s="22">
        <v>0.024827887096774193</v>
      </c>
      <c r="T36" s="22">
        <v>0</v>
      </c>
      <c r="U36" s="22">
        <v>0</v>
      </c>
      <c r="V36" s="23">
        <v>5.936849415677419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3.5587698133870975</v>
      </c>
      <c r="AW36" s="22">
        <v>8.402850758584316</v>
      </c>
      <c r="AX36" s="22">
        <v>0.09831803225806453</v>
      </c>
      <c r="AY36" s="22">
        <v>0</v>
      </c>
      <c r="AZ36" s="23">
        <v>23.291446497161292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2.5772188793225808</v>
      </c>
      <c r="BG36" s="22">
        <v>14.83761176335484</v>
      </c>
      <c r="BH36" s="22">
        <v>0</v>
      </c>
      <c r="BI36" s="22">
        <v>0</v>
      </c>
      <c r="BJ36" s="23">
        <v>27.184117457225803</v>
      </c>
      <c r="BK36" s="24">
        <f t="shared" si="4"/>
        <v>107.95385244787465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0.10397430248387098</v>
      </c>
      <c r="I37" s="22">
        <v>22.864413345161292</v>
      </c>
      <c r="J37" s="22">
        <v>0</v>
      </c>
      <c r="K37" s="22">
        <v>0</v>
      </c>
      <c r="L37" s="23">
        <v>3.5089430538709676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0.020643938709677415</v>
      </c>
      <c r="S37" s="22">
        <v>0</v>
      </c>
      <c r="T37" s="22">
        <v>0</v>
      </c>
      <c r="U37" s="22">
        <v>0</v>
      </c>
      <c r="V37" s="23">
        <v>10.642644404064518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0.0719577195483871</v>
      </c>
      <c r="AW37" s="22">
        <v>9.208659587325954</v>
      </c>
      <c r="AX37" s="22">
        <v>0</v>
      </c>
      <c r="AY37" s="22">
        <v>0</v>
      </c>
      <c r="AZ37" s="23">
        <v>5.6487705423225805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0.018736786032258063</v>
      </c>
      <c r="BG37" s="22">
        <v>0</v>
      </c>
      <c r="BH37" s="22">
        <v>0</v>
      </c>
      <c r="BI37" s="22">
        <v>0</v>
      </c>
      <c r="BJ37" s="23">
        <v>0.6388206258064517</v>
      </c>
      <c r="BK37" s="24">
        <f t="shared" si="4"/>
        <v>52.727564305325956</v>
      </c>
    </row>
    <row r="38" spans="1:63" s="25" customFormat="1" ht="15">
      <c r="A38" s="20"/>
      <c r="B38" s="7" t="s">
        <v>119</v>
      </c>
      <c r="C38" s="21">
        <v>0</v>
      </c>
      <c r="D38" s="22">
        <v>5.770861290322581</v>
      </c>
      <c r="E38" s="22">
        <v>0</v>
      </c>
      <c r="F38" s="22">
        <v>0</v>
      </c>
      <c r="G38" s="23">
        <v>0</v>
      </c>
      <c r="H38" s="21">
        <v>0.15069370432258064</v>
      </c>
      <c r="I38" s="22">
        <v>0</v>
      </c>
      <c r="J38" s="22">
        <v>0</v>
      </c>
      <c r="K38" s="22">
        <v>0</v>
      </c>
      <c r="L38" s="23">
        <v>0.17520334703225807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0.06597592174193548</v>
      </c>
      <c r="S38" s="22">
        <v>0</v>
      </c>
      <c r="T38" s="22">
        <v>0</v>
      </c>
      <c r="U38" s="22">
        <v>0</v>
      </c>
      <c r="V38" s="23">
        <v>0.046166890322580645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1.175189747903226</v>
      </c>
      <c r="AW38" s="22">
        <v>3.164345567937774</v>
      </c>
      <c r="AX38" s="22">
        <v>0</v>
      </c>
      <c r="AY38" s="22">
        <v>0</v>
      </c>
      <c r="AZ38" s="23">
        <v>25.69360228554839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0.12958364187096774</v>
      </c>
      <c r="BG38" s="22">
        <v>1.6945238709677422</v>
      </c>
      <c r="BH38" s="22">
        <v>0</v>
      </c>
      <c r="BI38" s="22">
        <v>0</v>
      </c>
      <c r="BJ38" s="23">
        <v>0.2711238193548387</v>
      </c>
      <c r="BK38" s="24">
        <f t="shared" si="4"/>
        <v>38.337270087324875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0.056474565000000004</v>
      </c>
      <c r="I39" s="22">
        <v>9.108800806451612</v>
      </c>
      <c r="J39" s="22">
        <v>0</v>
      </c>
      <c r="K39" s="22">
        <v>0</v>
      </c>
      <c r="L39" s="23">
        <v>13.85535345303226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0.030372551838709676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0.06410458925806452</v>
      </c>
      <c r="AW39" s="22">
        <v>3.1369835057762</v>
      </c>
      <c r="AX39" s="22">
        <v>0</v>
      </c>
      <c r="AY39" s="22">
        <v>0</v>
      </c>
      <c r="AZ39" s="23">
        <v>21.235561850516138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0.022380351290322578</v>
      </c>
      <c r="BG39" s="22">
        <v>0</v>
      </c>
      <c r="BH39" s="22">
        <v>0</v>
      </c>
      <c r="BI39" s="22">
        <v>0</v>
      </c>
      <c r="BJ39" s="23">
        <v>0.871006973451613</v>
      </c>
      <c r="BK39" s="24">
        <f>SUM(C39:BJ39)</f>
        <v>48.381038646614925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0.2520582255483871</v>
      </c>
      <c r="I40" s="22">
        <v>1.144775493967742</v>
      </c>
      <c r="J40" s="22">
        <v>4.363100677419355</v>
      </c>
      <c r="K40" s="22">
        <v>0</v>
      </c>
      <c r="L40" s="23">
        <v>3.6131801394193555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0.47877235132258067</v>
      </c>
      <c r="S40" s="22">
        <v>0.894375032516129</v>
      </c>
      <c r="T40" s="22">
        <v>2.2665458064516133</v>
      </c>
      <c r="U40" s="22">
        <v>0</v>
      </c>
      <c r="V40" s="23">
        <v>9.59402777493548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2.517356987258065</v>
      </c>
      <c r="AW40" s="22">
        <v>3.6128805208948953</v>
      </c>
      <c r="AX40" s="22">
        <v>0</v>
      </c>
      <c r="AY40" s="22">
        <v>0</v>
      </c>
      <c r="AZ40" s="23">
        <v>12.380881883129033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2.4572370373548384</v>
      </c>
      <c r="BG40" s="22">
        <v>8.93028098935484</v>
      </c>
      <c r="BH40" s="22">
        <v>0.05629969354838709</v>
      </c>
      <c r="BI40" s="22">
        <v>0</v>
      </c>
      <c r="BJ40" s="23">
        <v>10.367896205935486</v>
      </c>
      <c r="BK40" s="24">
        <f t="shared" si="4"/>
        <v>62.92966881905619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0.06469651922580645</v>
      </c>
      <c r="I41" s="22">
        <v>6.83413935483871</v>
      </c>
      <c r="J41" s="22">
        <v>0</v>
      </c>
      <c r="K41" s="22">
        <v>0</v>
      </c>
      <c r="L41" s="23">
        <v>1.4044156374193548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0.012529255483870965</v>
      </c>
      <c r="S41" s="22">
        <v>2.9614603870967744</v>
      </c>
      <c r="T41" s="22">
        <v>0</v>
      </c>
      <c r="U41" s="22">
        <v>0</v>
      </c>
      <c r="V41" s="23">
        <v>0.009681697419354839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0.12928584022580644</v>
      </c>
      <c r="AW41" s="22">
        <v>8.055433778141566</v>
      </c>
      <c r="AX41" s="22">
        <v>0</v>
      </c>
      <c r="AY41" s="22">
        <v>0</v>
      </c>
      <c r="AZ41" s="23">
        <v>2.526711888451613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0.024985250967741932</v>
      </c>
      <c r="BG41" s="22">
        <v>0</v>
      </c>
      <c r="BH41" s="22">
        <v>0</v>
      </c>
      <c r="BI41" s="22">
        <v>0</v>
      </c>
      <c r="BJ41" s="23">
        <v>1.3808801020645167</v>
      </c>
      <c r="BK41" s="24">
        <f t="shared" si="4"/>
        <v>23.404219711335116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0.05660867096774193</v>
      </c>
      <c r="I42" s="22">
        <v>114.36618460019356</v>
      </c>
      <c r="J42" s="22">
        <v>0</v>
      </c>
      <c r="K42" s="22">
        <v>0</v>
      </c>
      <c r="L42" s="23">
        <v>6.1359077065483865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0.015690433870967743</v>
      </c>
      <c r="S42" s="22">
        <v>0</v>
      </c>
      <c r="T42" s="22">
        <v>0</v>
      </c>
      <c r="U42" s="22">
        <v>0</v>
      </c>
      <c r="V42" s="23">
        <v>0.6034782258064516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0.1093422880322581</v>
      </c>
      <c r="AW42" s="22">
        <v>0.030048991965326666</v>
      </c>
      <c r="AX42" s="22">
        <v>0</v>
      </c>
      <c r="AY42" s="22">
        <v>0</v>
      </c>
      <c r="AZ42" s="23">
        <v>10.959508694516128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0.04113060451612903</v>
      </c>
      <c r="BG42" s="22">
        <v>0</v>
      </c>
      <c r="BH42" s="22">
        <v>0</v>
      </c>
      <c r="BI42" s="22">
        <v>0</v>
      </c>
      <c r="BJ42" s="23">
        <v>1.2620700368387099</v>
      </c>
      <c r="BK42" s="24">
        <f t="shared" si="4"/>
        <v>133.57997025325565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0.10816739351612902</v>
      </c>
      <c r="I43" s="22">
        <v>27.967954272225803</v>
      </c>
      <c r="J43" s="22">
        <v>0</v>
      </c>
      <c r="K43" s="22">
        <v>0</v>
      </c>
      <c r="L43" s="23">
        <v>6.286117871483872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0.06834820838709678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0.6979870865161291</v>
      </c>
      <c r="AW43" s="22">
        <v>0.5857338363516512</v>
      </c>
      <c r="AX43" s="22">
        <v>0</v>
      </c>
      <c r="AY43" s="22">
        <v>0</v>
      </c>
      <c r="AZ43" s="23">
        <v>8.712097646806452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0.020299694967741935</v>
      </c>
      <c r="BG43" s="22">
        <v>0</v>
      </c>
      <c r="BH43" s="22">
        <v>0</v>
      </c>
      <c r="BI43" s="22">
        <v>0</v>
      </c>
      <c r="BJ43" s="23">
        <v>1.1858757484838711</v>
      </c>
      <c r="BK43" s="24">
        <f t="shared" si="4"/>
        <v>45.63258175873875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26.236734474064512</v>
      </c>
      <c r="I44" s="22">
        <v>70.14657629032259</v>
      </c>
      <c r="J44" s="22">
        <v>0</v>
      </c>
      <c r="K44" s="22">
        <v>0</v>
      </c>
      <c r="L44" s="23">
        <v>33.9610188507742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0.010192237580645162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0.06783052335483872</v>
      </c>
      <c r="AW44" s="22">
        <v>0</v>
      </c>
      <c r="AX44" s="22">
        <v>0</v>
      </c>
      <c r="AY44" s="22">
        <v>0</v>
      </c>
      <c r="AZ44" s="23">
        <v>1.4425928206451615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0.0005970996774193549</v>
      </c>
      <c r="BG44" s="22">
        <v>0</v>
      </c>
      <c r="BH44" s="22">
        <v>0</v>
      </c>
      <c r="BI44" s="22">
        <v>0</v>
      </c>
      <c r="BJ44" s="23">
        <v>1.1941993548387098</v>
      </c>
      <c r="BK44" s="24">
        <f t="shared" si="4"/>
        <v>133.05974165125804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0.37019459700000007</v>
      </c>
      <c r="I45" s="22">
        <v>5.806747573935484</v>
      </c>
      <c r="J45" s="22">
        <v>1.2735040322580646</v>
      </c>
      <c r="K45" s="22">
        <v>0</v>
      </c>
      <c r="L45" s="23">
        <v>5.722753635967742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0.37844489351612903</v>
      </c>
      <c r="S45" s="22">
        <v>0.020376064516129035</v>
      </c>
      <c r="T45" s="22">
        <v>0.10188032258064517</v>
      </c>
      <c r="U45" s="22">
        <v>0</v>
      </c>
      <c r="V45" s="23">
        <v>4.932487481967742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1.4680150143870965</v>
      </c>
      <c r="AW45" s="22">
        <v>5.577751185256264</v>
      </c>
      <c r="AX45" s="22">
        <v>0</v>
      </c>
      <c r="AY45" s="22">
        <v>0</v>
      </c>
      <c r="AZ45" s="23">
        <v>25.33919679616129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1.9397540202258066</v>
      </c>
      <c r="BG45" s="22">
        <v>1.1006699699032259</v>
      </c>
      <c r="BH45" s="22">
        <v>0</v>
      </c>
      <c r="BI45" s="22">
        <v>0</v>
      </c>
      <c r="BJ45" s="23">
        <v>9.920198919161292</v>
      </c>
      <c r="BK45" s="24">
        <f>SUM(C45:BJ45)</f>
        <v>63.951974506836905</v>
      </c>
    </row>
    <row r="46" spans="1:63" s="25" customFormat="1" ht="15">
      <c r="A46" s="20"/>
      <c r="B46" s="7" t="s">
        <v>127</v>
      </c>
      <c r="C46" s="21">
        <v>0</v>
      </c>
      <c r="D46" s="22">
        <v>2.3779367741935484</v>
      </c>
      <c r="E46" s="22">
        <v>0</v>
      </c>
      <c r="F46" s="22">
        <v>0</v>
      </c>
      <c r="G46" s="23">
        <v>0</v>
      </c>
      <c r="H46" s="21">
        <v>0.05944841935483871</v>
      </c>
      <c r="I46" s="22">
        <v>3.804698838709677</v>
      </c>
      <c r="J46" s="22">
        <v>0</v>
      </c>
      <c r="K46" s="22">
        <v>0</v>
      </c>
      <c r="L46" s="23">
        <v>5.495060276258067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0.007133810322580645</v>
      </c>
      <c r="S46" s="22">
        <v>0</v>
      </c>
      <c r="T46" s="22">
        <v>0</v>
      </c>
      <c r="U46" s="22">
        <v>0</v>
      </c>
      <c r="V46" s="23">
        <v>5.380081951612904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0.10362613806451614</v>
      </c>
      <c r="AW46" s="22">
        <v>5.129684331806395</v>
      </c>
      <c r="AX46" s="22">
        <v>0</v>
      </c>
      <c r="AY46" s="22">
        <v>0</v>
      </c>
      <c r="AZ46" s="23">
        <v>2.4793787279677426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0.04634660148387097</v>
      </c>
      <c r="BG46" s="22">
        <v>0</v>
      </c>
      <c r="BH46" s="22">
        <v>0</v>
      </c>
      <c r="BI46" s="22">
        <v>0</v>
      </c>
      <c r="BJ46" s="23">
        <v>1.1842987096774193</v>
      </c>
      <c r="BK46" s="24">
        <f>SUM(C46:BJ46)</f>
        <v>26.06769457945156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0.30673849</v>
      </c>
      <c r="I47" s="22">
        <v>0.7117525299032257</v>
      </c>
      <c r="J47" s="22">
        <v>0.27380806451612905</v>
      </c>
      <c r="K47" s="22">
        <v>0</v>
      </c>
      <c r="L47" s="23">
        <v>4.726229682354839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0.48137711654838705</v>
      </c>
      <c r="S47" s="22">
        <v>5.6872767128387105</v>
      </c>
      <c r="T47" s="22">
        <v>0</v>
      </c>
      <c r="U47" s="22">
        <v>0</v>
      </c>
      <c r="V47" s="23">
        <v>3.316144230967742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1.3927200460322584</v>
      </c>
      <c r="AW47" s="22">
        <v>2.1132939124372836</v>
      </c>
      <c r="AX47" s="22">
        <v>0.16277293548387095</v>
      </c>
      <c r="AY47" s="22">
        <v>0</v>
      </c>
      <c r="AZ47" s="23">
        <v>25.123258649032255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1.4136508220322583</v>
      </c>
      <c r="BG47" s="22">
        <v>3.7323725590645167</v>
      </c>
      <c r="BH47" s="22">
        <v>0</v>
      </c>
      <c r="BI47" s="22">
        <v>0</v>
      </c>
      <c r="BJ47" s="23">
        <v>7.304468444258064</v>
      </c>
      <c r="BK47" s="24">
        <f>SUM(C47:BJ47)</f>
        <v>56.745864195469544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0.14266421412903224</v>
      </c>
      <c r="I48" s="22">
        <v>5.950329032258065</v>
      </c>
      <c r="J48" s="22">
        <v>0</v>
      </c>
      <c r="K48" s="22">
        <v>0</v>
      </c>
      <c r="L48" s="23">
        <v>6.105037587096774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0.014814585548387101</v>
      </c>
      <c r="S48" s="22">
        <v>0</v>
      </c>
      <c r="T48" s="22">
        <v>0</v>
      </c>
      <c r="U48" s="22">
        <v>0</v>
      </c>
      <c r="V48" s="23">
        <v>1.5527771928387097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0.09078727464516129</v>
      </c>
      <c r="AW48" s="22">
        <v>1.7009438644148032</v>
      </c>
      <c r="AX48" s="22">
        <v>0</v>
      </c>
      <c r="AY48" s="22">
        <v>0</v>
      </c>
      <c r="AZ48" s="23">
        <v>9.459611433903227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0.07575486406451613</v>
      </c>
      <c r="BG48" s="22">
        <v>0</v>
      </c>
      <c r="BH48" s="22">
        <v>0</v>
      </c>
      <c r="BI48" s="22">
        <v>0</v>
      </c>
      <c r="BJ48" s="23">
        <v>0.31005119848387097</v>
      </c>
      <c r="BK48" s="24">
        <f>SUM(C48:BJ48)</f>
        <v>25.40277124738255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0.11001946861290324</v>
      </c>
      <c r="I49" s="22">
        <v>30.137982986354842</v>
      </c>
      <c r="J49" s="22">
        <v>0</v>
      </c>
      <c r="K49" s="22">
        <v>0</v>
      </c>
      <c r="L49" s="23">
        <v>7.2644320645161296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0.01893011612903226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0.16633400148387095</v>
      </c>
      <c r="AW49" s="22">
        <v>2.946676612813953</v>
      </c>
      <c r="AX49" s="22">
        <v>0</v>
      </c>
      <c r="AY49" s="22">
        <v>0</v>
      </c>
      <c r="AZ49" s="23">
        <v>6.915042371258064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0.09370431629032258</v>
      </c>
      <c r="BG49" s="22">
        <v>0</v>
      </c>
      <c r="BH49" s="22">
        <v>0</v>
      </c>
      <c r="BI49" s="22">
        <v>0</v>
      </c>
      <c r="BJ49" s="23">
        <v>1.214030764516129</v>
      </c>
      <c r="BK49" s="24">
        <f>SUM(C49:BJ49)</f>
        <v>48.86715270197524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0.25067419758064513</v>
      </c>
      <c r="I50" s="22">
        <v>0.6642450338709678</v>
      </c>
      <c r="J50" s="22">
        <v>0</v>
      </c>
      <c r="K50" s="22">
        <v>0</v>
      </c>
      <c r="L50" s="23">
        <v>1.820739297483871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0.30277414112903217</v>
      </c>
      <c r="S50" s="22">
        <v>0.005400366129032258</v>
      </c>
      <c r="T50" s="22">
        <v>0</v>
      </c>
      <c r="U50" s="22">
        <v>0</v>
      </c>
      <c r="V50" s="23">
        <v>1.0710690905161289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0.8566342588064516</v>
      </c>
      <c r="AW50" s="22">
        <v>1.6511884374176438</v>
      </c>
      <c r="AX50" s="22">
        <v>0.07364974306451613</v>
      </c>
      <c r="AY50" s="22">
        <v>0</v>
      </c>
      <c r="AZ50" s="23">
        <v>9.51773350551613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1.3240448514193546</v>
      </c>
      <c r="BG50" s="22">
        <v>8.111739603193548</v>
      </c>
      <c r="BH50" s="22">
        <v>0</v>
      </c>
      <c r="BI50" s="22">
        <v>0</v>
      </c>
      <c r="BJ50" s="23">
        <v>3.90985729783871</v>
      </c>
      <c r="BK50" s="24">
        <f aca="true" t="shared" si="5" ref="BK50:BK113">SUM(C50:BJ50)</f>
        <v>29.55974982396603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0.040608659516129034</v>
      </c>
      <c r="I51" s="22">
        <v>6.244479170064516</v>
      </c>
      <c r="J51" s="22">
        <v>0</v>
      </c>
      <c r="K51" s="22">
        <v>0</v>
      </c>
      <c r="L51" s="23">
        <v>5.586192665806452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0.0029435096774193537</v>
      </c>
      <c r="S51" s="22">
        <v>1.1390205047741937</v>
      </c>
      <c r="T51" s="22">
        <v>0</v>
      </c>
      <c r="U51" s="22">
        <v>0</v>
      </c>
      <c r="V51" s="23">
        <v>1.2691236325161295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0.014076449032258064</v>
      </c>
      <c r="AW51" s="22">
        <v>2.3460748386519423</v>
      </c>
      <c r="AX51" s="22">
        <v>0</v>
      </c>
      <c r="AY51" s="22">
        <v>0</v>
      </c>
      <c r="AZ51" s="23">
        <v>5.580421370451613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0.022874229677419353</v>
      </c>
      <c r="BG51" s="22">
        <v>0</v>
      </c>
      <c r="BH51" s="22">
        <v>0</v>
      </c>
      <c r="BI51" s="22">
        <v>0</v>
      </c>
      <c r="BJ51" s="23">
        <v>4.164282838709678</v>
      </c>
      <c r="BK51" s="24">
        <f t="shared" si="5"/>
        <v>26.41009786887775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0.3287278902258064</v>
      </c>
      <c r="I52" s="22">
        <v>0.7899153282258066</v>
      </c>
      <c r="J52" s="22">
        <v>1.0650041935483872</v>
      </c>
      <c r="K52" s="22">
        <v>0</v>
      </c>
      <c r="L52" s="23">
        <v>5.934124761709678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0.3194990912903225</v>
      </c>
      <c r="S52" s="22">
        <v>0</v>
      </c>
      <c r="T52" s="22">
        <v>5.335841546806451</v>
      </c>
      <c r="U52" s="22">
        <v>0</v>
      </c>
      <c r="V52" s="23">
        <v>1.0655633932580646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0.7379063513870968</v>
      </c>
      <c r="AW52" s="22">
        <v>0.7201920003997656</v>
      </c>
      <c r="AX52" s="22">
        <v>0</v>
      </c>
      <c r="AY52" s="22">
        <v>0</v>
      </c>
      <c r="AZ52" s="23">
        <v>12.194286516967738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0.9988917286129033</v>
      </c>
      <c r="BG52" s="22">
        <v>0.04752</v>
      </c>
      <c r="BH52" s="22">
        <v>0</v>
      </c>
      <c r="BI52" s="22">
        <v>0</v>
      </c>
      <c r="BJ52" s="23">
        <v>3.857008015709677</v>
      </c>
      <c r="BK52" s="24">
        <f t="shared" si="5"/>
        <v>33.394480818141695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0.10778686383870968</v>
      </c>
      <c r="I53" s="22">
        <v>17.480840322580647</v>
      </c>
      <c r="J53" s="22">
        <v>0</v>
      </c>
      <c r="K53" s="22">
        <v>0</v>
      </c>
      <c r="L53" s="23">
        <v>0.03612707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0.03612707</v>
      </c>
      <c r="S53" s="22">
        <v>0</v>
      </c>
      <c r="T53" s="22">
        <v>0</v>
      </c>
      <c r="U53" s="22">
        <v>0</v>
      </c>
      <c r="V53" s="23">
        <v>0.4952904758064516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0.001163735483870968</v>
      </c>
      <c r="AW53" s="22">
        <v>6.982412903300009</v>
      </c>
      <c r="AX53" s="22">
        <v>0</v>
      </c>
      <c r="AY53" s="22">
        <v>0</v>
      </c>
      <c r="AZ53" s="23">
        <v>1.8736141290322579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0.009868476838709676</v>
      </c>
      <c r="BG53" s="22">
        <v>0</v>
      </c>
      <c r="BH53" s="22">
        <v>0</v>
      </c>
      <c r="BI53" s="22">
        <v>0</v>
      </c>
      <c r="BJ53" s="23">
        <v>2.3274709677419354</v>
      </c>
      <c r="BK53" s="24">
        <f t="shared" si="5"/>
        <v>29.350702014622588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0.35777367225806445</v>
      </c>
      <c r="I54" s="22">
        <v>8.829326748387096</v>
      </c>
      <c r="J54" s="22">
        <v>0</v>
      </c>
      <c r="K54" s="22">
        <v>0</v>
      </c>
      <c r="L54" s="23">
        <v>7.262147812903226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0.0828362179032258</v>
      </c>
      <c r="S54" s="22">
        <v>0.010624941935483872</v>
      </c>
      <c r="T54" s="22">
        <v>2.1805509493225808</v>
      </c>
      <c r="U54" s="22">
        <v>0</v>
      </c>
      <c r="V54" s="23">
        <v>0.5923405129032258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0.35932375787096776</v>
      </c>
      <c r="AW54" s="22">
        <v>1.3908627082356426</v>
      </c>
      <c r="AX54" s="22">
        <v>0</v>
      </c>
      <c r="AY54" s="22">
        <v>0</v>
      </c>
      <c r="AZ54" s="23">
        <v>14.448426518967741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0.4133197934838709</v>
      </c>
      <c r="BG54" s="22">
        <v>0.26339989425806454</v>
      </c>
      <c r="BH54" s="22">
        <v>0</v>
      </c>
      <c r="BI54" s="22">
        <v>0</v>
      </c>
      <c r="BJ54" s="23">
        <v>1.2380785483870966</v>
      </c>
      <c r="BK54" s="24">
        <f t="shared" si="5"/>
        <v>37.42901207681628</v>
      </c>
    </row>
    <row r="55" spans="1:63" s="25" customFormat="1" ht="1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0.24102817670967738</v>
      </c>
      <c r="I55" s="22">
        <v>4.078741289903226</v>
      </c>
      <c r="J55" s="22">
        <v>0</v>
      </c>
      <c r="K55" s="22">
        <v>0</v>
      </c>
      <c r="L55" s="23">
        <v>0.6616563305806452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0.4645238066774194</v>
      </c>
      <c r="S55" s="22">
        <v>0</v>
      </c>
      <c r="T55" s="22">
        <v>0.5612682258064516</v>
      </c>
      <c r="U55" s="22">
        <v>0</v>
      </c>
      <c r="V55" s="23">
        <v>1.5290876145806451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0.6981434433225807</v>
      </c>
      <c r="AW55" s="22">
        <v>5.480695448142792</v>
      </c>
      <c r="AX55" s="22">
        <v>0</v>
      </c>
      <c r="AY55" s="22">
        <v>0</v>
      </c>
      <c r="AZ55" s="23">
        <v>21.117082937161292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0.9455857210967741</v>
      </c>
      <c r="BG55" s="22">
        <v>0.7925378466129033</v>
      </c>
      <c r="BH55" s="22">
        <v>0</v>
      </c>
      <c r="BI55" s="22">
        <v>0</v>
      </c>
      <c r="BJ55" s="23">
        <v>5.710739095064516</v>
      </c>
      <c r="BK55" s="24">
        <f t="shared" si="5"/>
        <v>42.281089935658926</v>
      </c>
    </row>
    <row r="56" spans="1:63" s="25" customFormat="1" ht="15">
      <c r="A56" s="20"/>
      <c r="B56" s="7" t="s">
        <v>137</v>
      </c>
      <c r="C56" s="21">
        <v>0</v>
      </c>
      <c r="D56" s="22">
        <v>0.5020512676774196</v>
      </c>
      <c r="E56" s="22">
        <v>0</v>
      </c>
      <c r="F56" s="22">
        <v>0</v>
      </c>
      <c r="G56" s="23">
        <v>0</v>
      </c>
      <c r="H56" s="21">
        <v>0.04986094496774193</v>
      </c>
      <c r="I56" s="22">
        <v>1.154643318935484</v>
      </c>
      <c r="J56" s="22">
        <v>0</v>
      </c>
      <c r="K56" s="22">
        <v>0</v>
      </c>
      <c r="L56" s="23">
        <v>0.10763109322580645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0.08197454996774195</v>
      </c>
      <c r="S56" s="22">
        <v>0</v>
      </c>
      <c r="T56" s="22">
        <v>0</v>
      </c>
      <c r="U56" s="22">
        <v>0</v>
      </c>
      <c r="V56" s="23">
        <v>0.04905807929032259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1.2988951919032257</v>
      </c>
      <c r="AW56" s="22">
        <v>0.07825537860679728</v>
      </c>
      <c r="AX56" s="22">
        <v>0</v>
      </c>
      <c r="AY56" s="22">
        <v>0</v>
      </c>
      <c r="AZ56" s="23">
        <v>1.3854912313870968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0.31794642887096775</v>
      </c>
      <c r="BG56" s="22">
        <v>0.24108382548387094</v>
      </c>
      <c r="BH56" s="22">
        <v>0</v>
      </c>
      <c r="BI56" s="22">
        <v>0</v>
      </c>
      <c r="BJ56" s="23">
        <v>0.4964857769032259</v>
      </c>
      <c r="BK56" s="24">
        <f t="shared" si="5"/>
        <v>5.763377087219702</v>
      </c>
    </row>
    <row r="57" spans="1:63" s="25" customFormat="1" ht="15">
      <c r="A57" s="20"/>
      <c r="B57" s="7" t="s">
        <v>138</v>
      </c>
      <c r="C57" s="21">
        <v>0</v>
      </c>
      <c r="D57" s="22">
        <v>0.5024840491935483</v>
      </c>
      <c r="E57" s="22">
        <v>0</v>
      </c>
      <c r="F57" s="22">
        <v>0</v>
      </c>
      <c r="G57" s="23">
        <v>0</v>
      </c>
      <c r="H57" s="21">
        <v>0.03433570425806451</v>
      </c>
      <c r="I57" s="22">
        <v>0.09262982364516133</v>
      </c>
      <c r="J57" s="22">
        <v>0</v>
      </c>
      <c r="K57" s="22">
        <v>0</v>
      </c>
      <c r="L57" s="23">
        <v>0.10897699222580644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0.06914186787096777</v>
      </c>
      <c r="S57" s="22">
        <v>0</v>
      </c>
      <c r="T57" s="22">
        <v>0</v>
      </c>
      <c r="U57" s="22">
        <v>0</v>
      </c>
      <c r="V57" s="23">
        <v>0.6460449434838711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0.5804478338064514</v>
      </c>
      <c r="AW57" s="22">
        <v>0.7774345517135846</v>
      </c>
      <c r="AX57" s="22">
        <v>0</v>
      </c>
      <c r="AY57" s="22">
        <v>0</v>
      </c>
      <c r="AZ57" s="23">
        <v>2.2957640748387096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0.4063148227096774</v>
      </c>
      <c r="BG57" s="22">
        <v>0.8412535894516131</v>
      </c>
      <c r="BH57" s="22">
        <v>0</v>
      </c>
      <c r="BI57" s="22">
        <v>0</v>
      </c>
      <c r="BJ57" s="23">
        <v>0.29773280267741936</v>
      </c>
      <c r="BK57" s="24">
        <f t="shared" si="5"/>
        <v>6.652561055874875</v>
      </c>
    </row>
    <row r="58" spans="1:63" s="25" customFormat="1" ht="15">
      <c r="A58" s="20"/>
      <c r="B58" s="7" t="s">
        <v>139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0.06320010370967742</v>
      </c>
      <c r="I58" s="22">
        <v>0</v>
      </c>
      <c r="J58" s="22">
        <v>0</v>
      </c>
      <c r="K58" s="22">
        <v>0</v>
      </c>
      <c r="L58" s="23">
        <v>0.28854311509677416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0.021014228193548385</v>
      </c>
      <c r="S58" s="22">
        <v>0.012006620967741934</v>
      </c>
      <c r="T58" s="22">
        <v>0</v>
      </c>
      <c r="U58" s="22">
        <v>0</v>
      </c>
      <c r="V58" s="23">
        <v>0.09605296774193547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2.6784919314516134</v>
      </c>
      <c r="AW58" s="22">
        <v>1.262900453442163</v>
      </c>
      <c r="AX58" s="22">
        <v>0</v>
      </c>
      <c r="AY58" s="22">
        <v>0</v>
      </c>
      <c r="AZ58" s="23">
        <v>25.97089636458065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0.6735697994516129</v>
      </c>
      <c r="BG58" s="22">
        <v>1.7075408464193549</v>
      </c>
      <c r="BH58" s="22">
        <v>0</v>
      </c>
      <c r="BI58" s="22">
        <v>0</v>
      </c>
      <c r="BJ58" s="23">
        <v>3.1491774764838705</v>
      </c>
      <c r="BK58" s="24">
        <f t="shared" si="5"/>
        <v>35.923393907538944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0.0821071829032258</v>
      </c>
      <c r="I59" s="22">
        <v>0</v>
      </c>
      <c r="J59" s="22">
        <v>0</v>
      </c>
      <c r="K59" s="22">
        <v>0</v>
      </c>
      <c r="L59" s="23">
        <v>0.25581009919354836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0.040949115322580644</v>
      </c>
      <c r="S59" s="22">
        <v>0</v>
      </c>
      <c r="T59" s="22">
        <v>0</v>
      </c>
      <c r="U59" s="22">
        <v>0</v>
      </c>
      <c r="V59" s="23">
        <v>0.26655734109677415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6.68634965251613</v>
      </c>
      <c r="AW59" s="22">
        <v>3.915569587133921</v>
      </c>
      <c r="AX59" s="22">
        <v>0</v>
      </c>
      <c r="AY59" s="22">
        <v>0</v>
      </c>
      <c r="AZ59" s="23">
        <v>37.25195716919355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2.1914288953225802</v>
      </c>
      <c r="BG59" s="22">
        <v>0.1666252258064516</v>
      </c>
      <c r="BH59" s="22">
        <v>0</v>
      </c>
      <c r="BI59" s="22">
        <v>0</v>
      </c>
      <c r="BJ59" s="23">
        <v>5.786590168483869</v>
      </c>
      <c r="BK59" s="24">
        <f t="shared" si="5"/>
        <v>56.64394443697263</v>
      </c>
    </row>
    <row r="60" spans="1:63" s="25" customFormat="1" ht="15">
      <c r="A60" s="20"/>
      <c r="B60" s="7" t="s">
        <v>141</v>
      </c>
      <c r="C60" s="21">
        <v>0</v>
      </c>
      <c r="D60" s="22">
        <v>0.37137598109677417</v>
      </c>
      <c r="E60" s="22">
        <v>0</v>
      </c>
      <c r="F60" s="22">
        <v>0</v>
      </c>
      <c r="G60" s="23">
        <v>0</v>
      </c>
      <c r="H60" s="21">
        <v>0.16158599906451615</v>
      </c>
      <c r="I60" s="22">
        <v>7.310600834483871</v>
      </c>
      <c r="J60" s="22">
        <v>0</v>
      </c>
      <c r="K60" s="22">
        <v>0</v>
      </c>
      <c r="L60" s="23">
        <v>1.6004760574193548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0.10690219861290323</v>
      </c>
      <c r="S60" s="22">
        <v>24.197517535741934</v>
      </c>
      <c r="T60" s="22">
        <v>0</v>
      </c>
      <c r="U60" s="22">
        <v>0</v>
      </c>
      <c r="V60" s="23">
        <v>0.4168752261290323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0.8238591229677421</v>
      </c>
      <c r="AW60" s="22">
        <v>0.2796057572799585</v>
      </c>
      <c r="AX60" s="22">
        <v>0</v>
      </c>
      <c r="AY60" s="22">
        <v>0</v>
      </c>
      <c r="AZ60" s="23">
        <v>4.818474281129032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0.6320975612580646</v>
      </c>
      <c r="BG60" s="22">
        <v>0.6058033118064516</v>
      </c>
      <c r="BH60" s="22">
        <v>0.1172409243870968</v>
      </c>
      <c r="BI60" s="22">
        <v>0</v>
      </c>
      <c r="BJ60" s="23">
        <v>0.6434557289677418</v>
      </c>
      <c r="BK60" s="24">
        <f t="shared" si="5"/>
        <v>42.08587052034448</v>
      </c>
    </row>
    <row r="61" spans="1:63" s="25" customFormat="1" ht="1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0.02812769596774193</v>
      </c>
      <c r="I61" s="22">
        <v>0</v>
      </c>
      <c r="J61" s="22">
        <v>0</v>
      </c>
      <c r="K61" s="22">
        <v>0</v>
      </c>
      <c r="L61" s="23">
        <v>0.10230692525806451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0.004858420290322581</v>
      </c>
      <c r="S61" s="22">
        <v>0</v>
      </c>
      <c r="T61" s="22">
        <v>0</v>
      </c>
      <c r="U61" s="22">
        <v>0</v>
      </c>
      <c r="V61" s="23">
        <v>0.007031923870967741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2.451155241258064</v>
      </c>
      <c r="AW61" s="22">
        <v>2.4477231291805257</v>
      </c>
      <c r="AX61" s="22">
        <v>0</v>
      </c>
      <c r="AY61" s="22">
        <v>0</v>
      </c>
      <c r="AZ61" s="23">
        <v>15.871347668000002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0.8223662398387096</v>
      </c>
      <c r="BG61" s="22">
        <v>0.01152758870967742</v>
      </c>
      <c r="BH61" s="22">
        <v>0</v>
      </c>
      <c r="BI61" s="22">
        <v>0</v>
      </c>
      <c r="BJ61" s="23">
        <v>1.1107868145161288</v>
      </c>
      <c r="BK61" s="24">
        <f t="shared" si="5"/>
        <v>22.857231646890206</v>
      </c>
    </row>
    <row r="62" spans="1:63" s="25" customFormat="1" ht="1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0.0642551350967742</v>
      </c>
      <c r="I62" s="22">
        <v>0</v>
      </c>
      <c r="J62" s="22">
        <v>0</v>
      </c>
      <c r="K62" s="22">
        <v>0</v>
      </c>
      <c r="L62" s="23">
        <v>0.1052191021935484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0.02300301425806452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3.488376770677419</v>
      </c>
      <c r="AW62" s="22">
        <v>0.5187022617033458</v>
      </c>
      <c r="AX62" s="22">
        <v>0</v>
      </c>
      <c r="AY62" s="22">
        <v>0</v>
      </c>
      <c r="AZ62" s="23">
        <v>22.434997668419356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0.1508606941935484</v>
      </c>
      <c r="BG62" s="22">
        <v>0.0371578064516129</v>
      </c>
      <c r="BH62" s="22">
        <v>0</v>
      </c>
      <c r="BI62" s="22">
        <v>0</v>
      </c>
      <c r="BJ62" s="23">
        <v>0.8591155719354838</v>
      </c>
      <c r="BK62" s="24">
        <f t="shared" si="5"/>
        <v>27.68168802492915</v>
      </c>
    </row>
    <row r="63" spans="1:63" s="25" customFormat="1" ht="15">
      <c r="A63" s="20"/>
      <c r="B63" s="7" t="s">
        <v>144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0.14880029906451617</v>
      </c>
      <c r="I63" s="22">
        <v>0</v>
      </c>
      <c r="J63" s="22">
        <v>0</v>
      </c>
      <c r="K63" s="22">
        <v>0</v>
      </c>
      <c r="L63" s="23">
        <v>0.1989735735483871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0.028616475129032256</v>
      </c>
      <c r="S63" s="22">
        <v>0</v>
      </c>
      <c r="T63" s="22">
        <v>0</v>
      </c>
      <c r="U63" s="22">
        <v>0</v>
      </c>
      <c r="V63" s="23">
        <v>0.05527043709677419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4.6695566623548395</v>
      </c>
      <c r="AW63" s="22">
        <v>7.421057408453013</v>
      </c>
      <c r="AX63" s="22">
        <v>0</v>
      </c>
      <c r="AY63" s="22">
        <v>0</v>
      </c>
      <c r="AZ63" s="23">
        <v>42.85201953167742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1.603398526387097</v>
      </c>
      <c r="BG63" s="22">
        <v>2.0426253387096773</v>
      </c>
      <c r="BH63" s="22">
        <v>0</v>
      </c>
      <c r="BI63" s="22">
        <v>0</v>
      </c>
      <c r="BJ63" s="23">
        <v>5.372916912967742</v>
      </c>
      <c r="BK63" s="24">
        <f t="shared" si="5"/>
        <v>64.3932351653885</v>
      </c>
    </row>
    <row r="64" spans="1:63" s="25" customFormat="1" ht="1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0.15512009645161293</v>
      </c>
      <c r="I64" s="22">
        <v>0.0029782814516129035</v>
      </c>
      <c r="J64" s="22">
        <v>0</v>
      </c>
      <c r="K64" s="22">
        <v>0</v>
      </c>
      <c r="L64" s="23">
        <v>0.41235272009677415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0.07915007877419354</v>
      </c>
      <c r="S64" s="22">
        <v>0</v>
      </c>
      <c r="T64" s="22">
        <v>0</v>
      </c>
      <c r="U64" s="22">
        <v>0</v>
      </c>
      <c r="V64" s="23">
        <v>0.029782814516129033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2.991094707419354</v>
      </c>
      <c r="AW64" s="22">
        <v>7.1302949207399715</v>
      </c>
      <c r="AX64" s="22">
        <v>0</v>
      </c>
      <c r="AY64" s="22">
        <v>0</v>
      </c>
      <c r="AZ64" s="23">
        <v>20.69650136916129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0.8032496840322579</v>
      </c>
      <c r="BG64" s="22">
        <v>0</v>
      </c>
      <c r="BH64" s="22">
        <v>0</v>
      </c>
      <c r="BI64" s="22">
        <v>0</v>
      </c>
      <c r="BJ64" s="23">
        <v>1.9813311340967743</v>
      </c>
      <c r="BK64" s="24">
        <f t="shared" si="5"/>
        <v>34.281855806739976</v>
      </c>
    </row>
    <row r="65" spans="1:63" s="25" customFormat="1" ht="15">
      <c r="A65" s="20"/>
      <c r="B65" s="7" t="s">
        <v>146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0.33439744583870973</v>
      </c>
      <c r="I65" s="22">
        <v>0</v>
      </c>
      <c r="J65" s="22">
        <v>0</v>
      </c>
      <c r="K65" s="22">
        <v>0</v>
      </c>
      <c r="L65" s="23">
        <v>0.8289639097419355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0.07924379206451612</v>
      </c>
      <c r="S65" s="22">
        <v>0</v>
      </c>
      <c r="T65" s="22">
        <v>0</v>
      </c>
      <c r="U65" s="22">
        <v>0</v>
      </c>
      <c r="V65" s="23">
        <v>0.10751164099999999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2.965869227419355</v>
      </c>
      <c r="AW65" s="22">
        <v>4.636644668561682</v>
      </c>
      <c r="AX65" s="22">
        <v>0</v>
      </c>
      <c r="AY65" s="22">
        <v>0</v>
      </c>
      <c r="AZ65" s="23">
        <v>17.544630272225803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0.5784839241290322</v>
      </c>
      <c r="BG65" s="22">
        <v>0.11541722580645161</v>
      </c>
      <c r="BH65" s="22">
        <v>0</v>
      </c>
      <c r="BI65" s="22">
        <v>0</v>
      </c>
      <c r="BJ65" s="23">
        <v>1.167769953935484</v>
      </c>
      <c r="BK65" s="24">
        <f t="shared" si="5"/>
        <v>28.358932060722967</v>
      </c>
    </row>
    <row r="66" spans="1:63" s="25" customFormat="1" ht="15">
      <c r="A66" s="20"/>
      <c r="B66" s="7" t="s">
        <v>147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0.20777663545161296</v>
      </c>
      <c r="I66" s="22">
        <v>0</v>
      </c>
      <c r="J66" s="22">
        <v>0</v>
      </c>
      <c r="K66" s="22">
        <v>0</v>
      </c>
      <c r="L66" s="23">
        <v>0.6763529341935484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0.02596935577419355</v>
      </c>
      <c r="S66" s="22">
        <v>0</v>
      </c>
      <c r="T66" s="22">
        <v>0</v>
      </c>
      <c r="U66" s="22">
        <v>0</v>
      </c>
      <c r="V66" s="23">
        <v>0.0005901858064516129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3.247197519354838</v>
      </c>
      <c r="AW66" s="22">
        <v>0.4851727628388484</v>
      </c>
      <c r="AX66" s="22">
        <v>0</v>
      </c>
      <c r="AY66" s="22">
        <v>0</v>
      </c>
      <c r="AZ66" s="23">
        <v>22.152222091483868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0.4189081232258065</v>
      </c>
      <c r="BG66" s="22">
        <v>0</v>
      </c>
      <c r="BH66" s="22">
        <v>0</v>
      </c>
      <c r="BI66" s="22">
        <v>0</v>
      </c>
      <c r="BJ66" s="23">
        <v>0.7571461829032258</v>
      </c>
      <c r="BK66" s="24">
        <f t="shared" si="5"/>
        <v>27.971335791032395</v>
      </c>
    </row>
    <row r="67" spans="1:63" s="25" customFormat="1" ht="1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0.2672237003225807</v>
      </c>
      <c r="I67" s="22">
        <v>8.121498373129032</v>
      </c>
      <c r="J67" s="22">
        <v>0</v>
      </c>
      <c r="K67" s="22">
        <v>0</v>
      </c>
      <c r="L67" s="23">
        <v>12.808712431032259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2.3102665551935484</v>
      </c>
      <c r="S67" s="22">
        <v>0.0005590451612903224</v>
      </c>
      <c r="T67" s="22">
        <v>0</v>
      </c>
      <c r="U67" s="22">
        <v>0</v>
      </c>
      <c r="V67" s="23">
        <v>0.18985175777419352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13.431323775935486</v>
      </c>
      <c r="AW67" s="22">
        <v>35.253650124107864</v>
      </c>
      <c r="AX67" s="22">
        <v>0</v>
      </c>
      <c r="AY67" s="22">
        <v>0</v>
      </c>
      <c r="AZ67" s="23">
        <v>65.39671156932258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0.123752268</v>
      </c>
      <c r="BG67" s="22">
        <v>5.006644175806452</v>
      </c>
      <c r="BH67" s="22">
        <v>0</v>
      </c>
      <c r="BI67" s="22">
        <v>0</v>
      </c>
      <c r="BJ67" s="23">
        <v>0.27167836612903223</v>
      </c>
      <c r="BK67" s="24">
        <f t="shared" si="5"/>
        <v>143.18187214191434</v>
      </c>
    </row>
    <row r="68" spans="1:63" s="25" customFormat="1" ht="15">
      <c r="A68" s="20"/>
      <c r="B68" s="7" t="s">
        <v>149</v>
      </c>
      <c r="C68" s="21">
        <v>0</v>
      </c>
      <c r="D68" s="22">
        <v>3.6904383870967736</v>
      </c>
      <c r="E68" s="22">
        <v>0</v>
      </c>
      <c r="F68" s="22">
        <v>0</v>
      </c>
      <c r="G68" s="23">
        <v>0</v>
      </c>
      <c r="H68" s="21">
        <v>0.4295670282580644</v>
      </c>
      <c r="I68" s="22">
        <v>61.63032106451613</v>
      </c>
      <c r="J68" s="22">
        <v>0</v>
      </c>
      <c r="K68" s="22">
        <v>0</v>
      </c>
      <c r="L68" s="23">
        <v>3.0855392486129034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0.014522389387096771</v>
      </c>
      <c r="S68" s="22">
        <v>0</v>
      </c>
      <c r="T68" s="22">
        <v>0.12301461290322582</v>
      </c>
      <c r="U68" s="22">
        <v>0</v>
      </c>
      <c r="V68" s="23">
        <v>5.449677419354841E-07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0.2538936649354839</v>
      </c>
      <c r="AW68" s="22">
        <v>4.173760277083268</v>
      </c>
      <c r="AX68" s="22">
        <v>0</v>
      </c>
      <c r="AY68" s="22">
        <v>0</v>
      </c>
      <c r="AZ68" s="23">
        <v>2.8911727178387094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0.07383406338709678</v>
      </c>
      <c r="BG68" s="22">
        <v>0</v>
      </c>
      <c r="BH68" s="22">
        <v>0</v>
      </c>
      <c r="BI68" s="22">
        <v>0</v>
      </c>
      <c r="BJ68" s="23">
        <v>0.15621091096774195</v>
      </c>
      <c r="BK68" s="24">
        <f t="shared" si="5"/>
        <v>76.52227490995425</v>
      </c>
    </row>
    <row r="69" spans="1:63" s="25" customFormat="1" ht="15">
      <c r="A69" s="20"/>
      <c r="B69" s="7" t="s">
        <v>150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0.0691004064516129</v>
      </c>
      <c r="I69" s="22">
        <v>0.048383612903225806</v>
      </c>
      <c r="J69" s="22">
        <v>0</v>
      </c>
      <c r="K69" s="22">
        <v>0</v>
      </c>
      <c r="L69" s="23">
        <v>2.1231938932258068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0.01330599422580645</v>
      </c>
      <c r="S69" s="22">
        <v>0</v>
      </c>
      <c r="T69" s="22">
        <v>0</v>
      </c>
      <c r="U69" s="22">
        <v>0</v>
      </c>
      <c r="V69" s="23">
        <v>0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0.28291476764516127</v>
      </c>
      <c r="AW69" s="22">
        <v>9.534870842439906</v>
      </c>
      <c r="AX69" s="22">
        <v>0</v>
      </c>
      <c r="AY69" s="22">
        <v>0</v>
      </c>
      <c r="AZ69" s="23">
        <v>21.68773886364516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0.10929390790322582</v>
      </c>
      <c r="BG69" s="22">
        <v>6.011898387096774</v>
      </c>
      <c r="BH69" s="22">
        <v>0</v>
      </c>
      <c r="BI69" s="22">
        <v>0</v>
      </c>
      <c r="BJ69" s="23">
        <v>1.839640906451613</v>
      </c>
      <c r="BK69" s="24">
        <f t="shared" si="5"/>
        <v>41.72034158198829</v>
      </c>
    </row>
    <row r="70" spans="1:63" s="25" customFormat="1" ht="15">
      <c r="A70" s="20"/>
      <c r="B70" s="7" t="s">
        <v>151</v>
      </c>
      <c r="C70" s="21">
        <v>0</v>
      </c>
      <c r="D70" s="22">
        <v>36.93582580645161</v>
      </c>
      <c r="E70" s="22">
        <v>0</v>
      </c>
      <c r="F70" s="22">
        <v>0</v>
      </c>
      <c r="G70" s="23">
        <v>0</v>
      </c>
      <c r="H70" s="21">
        <v>0.1975998497419355</v>
      </c>
      <c r="I70" s="22">
        <v>759.9914951351936</v>
      </c>
      <c r="J70" s="22">
        <v>0</v>
      </c>
      <c r="K70" s="22">
        <v>0</v>
      </c>
      <c r="L70" s="23">
        <v>166.72796125080652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0.05798924619354838</v>
      </c>
      <c r="S70" s="22">
        <v>8.618974951935483</v>
      </c>
      <c r="T70" s="22">
        <v>0</v>
      </c>
      <c r="U70" s="22">
        <v>0</v>
      </c>
      <c r="V70" s="23">
        <v>0.7270201712903226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0.3712475846451612</v>
      </c>
      <c r="AW70" s="22">
        <v>7.203001661736657</v>
      </c>
      <c r="AX70" s="22">
        <v>0</v>
      </c>
      <c r="AY70" s="22">
        <v>0</v>
      </c>
      <c r="AZ70" s="23">
        <v>5.477546773903225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0.028689921935483864</v>
      </c>
      <c r="BG70" s="22">
        <v>0.36625432258064516</v>
      </c>
      <c r="BH70" s="22">
        <v>0</v>
      </c>
      <c r="BI70" s="22">
        <v>0</v>
      </c>
      <c r="BJ70" s="23">
        <v>0.004883390967741933</v>
      </c>
      <c r="BK70" s="24">
        <f t="shared" si="5"/>
        <v>986.7084900673818</v>
      </c>
    </row>
    <row r="71" spans="1:63" s="25" customFormat="1" ht="15">
      <c r="A71" s="20"/>
      <c r="B71" s="7" t="s">
        <v>152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0.34727532032258057</v>
      </c>
      <c r="I71" s="22">
        <v>250.9708462967742</v>
      </c>
      <c r="J71" s="22">
        <v>0</v>
      </c>
      <c r="K71" s="22">
        <v>0</v>
      </c>
      <c r="L71" s="23">
        <v>4.953561231129032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0.0030678027419354845</v>
      </c>
      <c r="S71" s="22">
        <v>0</v>
      </c>
      <c r="T71" s="22">
        <v>0</v>
      </c>
      <c r="U71" s="22">
        <v>0</v>
      </c>
      <c r="V71" s="23">
        <v>0.1472545548387097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0.1093641578064516</v>
      </c>
      <c r="AW71" s="22">
        <v>15.311643990527887</v>
      </c>
      <c r="AX71" s="22">
        <v>0</v>
      </c>
      <c r="AY71" s="22">
        <v>0</v>
      </c>
      <c r="AZ71" s="23">
        <v>12.455743542709678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0.03255009716129032</v>
      </c>
      <c r="BG71" s="22">
        <v>0</v>
      </c>
      <c r="BH71" s="22">
        <v>0</v>
      </c>
      <c r="BI71" s="22">
        <v>0</v>
      </c>
      <c r="BJ71" s="23">
        <v>0.18237969941935486</v>
      </c>
      <c r="BK71" s="24">
        <f t="shared" si="5"/>
        <v>284.5136866934311</v>
      </c>
    </row>
    <row r="72" spans="1:63" s="25" customFormat="1" ht="15">
      <c r="A72" s="20"/>
      <c r="B72" s="7" t="s">
        <v>153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2.2615725552903223</v>
      </c>
      <c r="I72" s="22">
        <v>35.00684212112903</v>
      </c>
      <c r="J72" s="22">
        <v>0</v>
      </c>
      <c r="K72" s="22">
        <v>0</v>
      </c>
      <c r="L72" s="23">
        <v>16.783860176580646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0.2959995307419355</v>
      </c>
      <c r="S72" s="22">
        <v>0.15908836993548392</v>
      </c>
      <c r="T72" s="22">
        <v>0</v>
      </c>
      <c r="U72" s="22">
        <v>0</v>
      </c>
      <c r="V72" s="23">
        <v>7.832753673032258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1.868587892935484</v>
      </c>
      <c r="AW72" s="22">
        <v>19.966440279917038</v>
      </c>
      <c r="AX72" s="22">
        <v>0</v>
      </c>
      <c r="AY72" s="22">
        <v>0</v>
      </c>
      <c r="AZ72" s="23">
        <v>71.78927982370969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1.1470732997096773</v>
      </c>
      <c r="BG72" s="22">
        <v>6.648087145709678</v>
      </c>
      <c r="BH72" s="22">
        <v>0.6124496225806452</v>
      </c>
      <c r="BI72" s="22">
        <v>0</v>
      </c>
      <c r="BJ72" s="23">
        <v>6.750996380903226</v>
      </c>
      <c r="BK72" s="24">
        <f t="shared" si="5"/>
        <v>171.12303087217512</v>
      </c>
    </row>
    <row r="73" spans="1:63" s="25" customFormat="1" ht="15">
      <c r="A73" s="20"/>
      <c r="B73" s="7" t="s">
        <v>154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0.3014966713870968</v>
      </c>
      <c r="I73" s="22">
        <v>234.96815610925813</v>
      </c>
      <c r="J73" s="22">
        <v>0</v>
      </c>
      <c r="K73" s="22">
        <v>0</v>
      </c>
      <c r="L73" s="23">
        <v>20.12381529016129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0.021353061290322578</v>
      </c>
      <c r="S73" s="22">
        <v>0</v>
      </c>
      <c r="T73" s="22">
        <v>0</v>
      </c>
      <c r="U73" s="22">
        <v>0</v>
      </c>
      <c r="V73" s="23">
        <v>11.118956516096771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2.276897574548387</v>
      </c>
      <c r="AW73" s="22">
        <v>14.502766213706638</v>
      </c>
      <c r="AX73" s="22">
        <v>0</v>
      </c>
      <c r="AY73" s="22">
        <v>0</v>
      </c>
      <c r="AZ73" s="23">
        <v>29.335018759483866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0.010274142741935482</v>
      </c>
      <c r="BG73" s="22">
        <v>0</v>
      </c>
      <c r="BH73" s="22">
        <v>0</v>
      </c>
      <c r="BI73" s="22">
        <v>0</v>
      </c>
      <c r="BJ73" s="23">
        <v>0.1819505806451613</v>
      </c>
      <c r="BK73" s="24">
        <f t="shared" si="5"/>
        <v>312.84068491931964</v>
      </c>
    </row>
    <row r="74" spans="1:63" s="25" customFormat="1" ht="15">
      <c r="A74" s="20"/>
      <c r="B74" s="7" t="s">
        <v>254</v>
      </c>
      <c r="C74" s="21">
        <v>0</v>
      </c>
      <c r="D74" s="22">
        <v>1.878140322580645</v>
      </c>
      <c r="E74" s="22">
        <v>0</v>
      </c>
      <c r="F74" s="22">
        <v>0</v>
      </c>
      <c r="G74" s="23">
        <v>0</v>
      </c>
      <c r="H74" s="21">
        <v>0.07972486816129032</v>
      </c>
      <c r="I74" s="22">
        <v>0</v>
      </c>
      <c r="J74" s="22">
        <v>0</v>
      </c>
      <c r="K74" s="22">
        <v>0</v>
      </c>
      <c r="L74" s="23">
        <v>1.4217258789032252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0.013773029032258063</v>
      </c>
      <c r="S74" s="22">
        <v>0</v>
      </c>
      <c r="T74" s="22">
        <v>0</v>
      </c>
      <c r="U74" s="22">
        <v>0</v>
      </c>
      <c r="V74" s="23">
        <v>0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2.094484984322581</v>
      </c>
      <c r="AW74" s="22">
        <v>0.8897302683877492</v>
      </c>
      <c r="AX74" s="22">
        <v>0</v>
      </c>
      <c r="AY74" s="22">
        <v>0</v>
      </c>
      <c r="AZ74" s="23">
        <v>19.45981108119354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0.3260222129354838</v>
      </c>
      <c r="BG74" s="22">
        <v>0</v>
      </c>
      <c r="BH74" s="22">
        <v>0</v>
      </c>
      <c r="BI74" s="22">
        <v>0</v>
      </c>
      <c r="BJ74" s="23">
        <v>2.216995363225806</v>
      </c>
      <c r="BK74" s="24">
        <f t="shared" si="5"/>
        <v>28.380408008742577</v>
      </c>
    </row>
    <row r="75" spans="1:63" s="25" customFormat="1" ht="15">
      <c r="A75" s="20"/>
      <c r="B75" s="7" t="s">
        <v>155</v>
      </c>
      <c r="C75" s="21">
        <v>0</v>
      </c>
      <c r="D75" s="22">
        <v>1.5041268387096773</v>
      </c>
      <c r="E75" s="22">
        <v>0</v>
      </c>
      <c r="F75" s="22">
        <v>0</v>
      </c>
      <c r="G75" s="23">
        <v>0</v>
      </c>
      <c r="H75" s="21">
        <v>0.38004217312903227</v>
      </c>
      <c r="I75" s="22">
        <v>1.9322244774193549</v>
      </c>
      <c r="J75" s="22">
        <v>0.17355309677419356</v>
      </c>
      <c r="K75" s="22">
        <v>0</v>
      </c>
      <c r="L75" s="23">
        <v>1.3109043858064517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0.11156108709677419</v>
      </c>
      <c r="S75" s="22">
        <v>0.04628082580645161</v>
      </c>
      <c r="T75" s="22">
        <v>0</v>
      </c>
      <c r="U75" s="22">
        <v>0</v>
      </c>
      <c r="V75" s="23">
        <v>3.0429642967741937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1.0748547611612904</v>
      </c>
      <c r="AW75" s="22">
        <v>2.427923092105816</v>
      </c>
      <c r="AX75" s="22">
        <v>0</v>
      </c>
      <c r="AY75" s="22">
        <v>0</v>
      </c>
      <c r="AZ75" s="23">
        <v>9.999690100483871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0.09161051770967742</v>
      </c>
      <c r="BG75" s="22">
        <v>0.28589766129032257</v>
      </c>
      <c r="BH75" s="22">
        <v>0</v>
      </c>
      <c r="BI75" s="22">
        <v>0</v>
      </c>
      <c r="BJ75" s="23">
        <v>0.3202053806451613</v>
      </c>
      <c r="BK75" s="24">
        <f t="shared" si="5"/>
        <v>22.701838694912276</v>
      </c>
    </row>
    <row r="76" spans="1:63" s="25" customFormat="1" ht="15">
      <c r="A76" s="20"/>
      <c r="B76" s="7" t="s">
        <v>156</v>
      </c>
      <c r="C76" s="21">
        <v>0</v>
      </c>
      <c r="D76" s="22">
        <v>0</v>
      </c>
      <c r="E76" s="22">
        <v>0</v>
      </c>
      <c r="F76" s="22">
        <v>0</v>
      </c>
      <c r="G76" s="23">
        <v>0</v>
      </c>
      <c r="H76" s="21">
        <v>0.9859680351290324</v>
      </c>
      <c r="I76" s="22">
        <v>55.5703038483871</v>
      </c>
      <c r="J76" s="22">
        <v>0</v>
      </c>
      <c r="K76" s="22">
        <v>0</v>
      </c>
      <c r="L76" s="23">
        <v>8.561955962903225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0.2757324064516129</v>
      </c>
      <c r="S76" s="22">
        <v>2.3805930532258066</v>
      </c>
      <c r="T76" s="22">
        <v>0</v>
      </c>
      <c r="U76" s="22">
        <v>0</v>
      </c>
      <c r="V76" s="23">
        <v>3.4351920580645174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0.553038313935484</v>
      </c>
      <c r="AW76" s="22">
        <v>4.400821168016504</v>
      </c>
      <c r="AX76" s="22">
        <v>0</v>
      </c>
      <c r="AY76" s="22">
        <v>0</v>
      </c>
      <c r="AZ76" s="23">
        <v>12.468353267129034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0.07919056674193549</v>
      </c>
      <c r="BG76" s="22">
        <v>0</v>
      </c>
      <c r="BH76" s="22">
        <v>0</v>
      </c>
      <c r="BI76" s="22">
        <v>0</v>
      </c>
      <c r="BJ76" s="23">
        <v>0</v>
      </c>
      <c r="BK76" s="24">
        <f t="shared" si="5"/>
        <v>88.71114867998425</v>
      </c>
    </row>
    <row r="77" spans="1:63" s="25" customFormat="1" ht="15">
      <c r="A77" s="20"/>
      <c r="B77" s="7" t="s">
        <v>157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0.1294124359354839</v>
      </c>
      <c r="I77" s="22">
        <v>28.45588935483871</v>
      </c>
      <c r="J77" s="22">
        <v>0</v>
      </c>
      <c r="K77" s="22">
        <v>0</v>
      </c>
      <c r="L77" s="23">
        <v>1.6145624177419355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0.03662149238709678</v>
      </c>
      <c r="S77" s="22">
        <v>0</v>
      </c>
      <c r="T77" s="22">
        <v>0</v>
      </c>
      <c r="U77" s="22">
        <v>0</v>
      </c>
      <c r="V77" s="23">
        <v>0.06804669193548386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0.03884216325806452</v>
      </c>
      <c r="AW77" s="22">
        <v>19.760287587154828</v>
      </c>
      <c r="AX77" s="22">
        <v>0</v>
      </c>
      <c r="AY77" s="22">
        <v>0</v>
      </c>
      <c r="AZ77" s="23">
        <v>4.045308312774193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0.003811441225806452</v>
      </c>
      <c r="BG77" s="22">
        <v>0</v>
      </c>
      <c r="BH77" s="22">
        <v>0</v>
      </c>
      <c r="BI77" s="22">
        <v>0</v>
      </c>
      <c r="BJ77" s="23">
        <v>0</v>
      </c>
      <c r="BK77" s="24">
        <f t="shared" si="5"/>
        <v>54.152781897251614</v>
      </c>
    </row>
    <row r="78" spans="1:63" s="25" customFormat="1" ht="15">
      <c r="A78" s="20"/>
      <c r="B78" s="7" t="s">
        <v>158</v>
      </c>
      <c r="C78" s="21">
        <v>0</v>
      </c>
      <c r="D78" s="22">
        <v>5.771908064516129</v>
      </c>
      <c r="E78" s="22">
        <v>0</v>
      </c>
      <c r="F78" s="22">
        <v>0</v>
      </c>
      <c r="G78" s="23">
        <v>0</v>
      </c>
      <c r="H78" s="21">
        <v>0.24771561829032257</v>
      </c>
      <c r="I78" s="22">
        <v>3.9843481369354845</v>
      </c>
      <c r="J78" s="22">
        <v>0.23087632258064514</v>
      </c>
      <c r="K78" s="22">
        <v>0</v>
      </c>
      <c r="L78" s="23">
        <v>2.098329725870968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0.047041052548387086</v>
      </c>
      <c r="S78" s="22">
        <v>0</v>
      </c>
      <c r="T78" s="22">
        <v>0</v>
      </c>
      <c r="U78" s="22">
        <v>0</v>
      </c>
      <c r="V78" s="23">
        <v>2.4242013870967742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0.3957546354838709</v>
      </c>
      <c r="AW78" s="22">
        <v>1.1362138712126908</v>
      </c>
      <c r="AX78" s="22">
        <v>0</v>
      </c>
      <c r="AY78" s="22">
        <v>0</v>
      </c>
      <c r="AZ78" s="23">
        <v>5.427886146387097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0.07294492470967742</v>
      </c>
      <c r="BG78" s="22">
        <v>0</v>
      </c>
      <c r="BH78" s="22">
        <v>0</v>
      </c>
      <c r="BI78" s="22">
        <v>0</v>
      </c>
      <c r="BJ78" s="23">
        <v>1.2952838129032256</v>
      </c>
      <c r="BK78" s="24">
        <f t="shared" si="5"/>
        <v>23.132503698535274</v>
      </c>
    </row>
    <row r="79" spans="1:63" s="25" customFormat="1" ht="15">
      <c r="A79" s="20"/>
      <c r="B79" s="7" t="s">
        <v>159</v>
      </c>
      <c r="C79" s="21">
        <v>0</v>
      </c>
      <c r="D79" s="22">
        <v>6.195746774193548</v>
      </c>
      <c r="E79" s="22">
        <v>0</v>
      </c>
      <c r="F79" s="22">
        <v>0</v>
      </c>
      <c r="G79" s="23">
        <v>0</v>
      </c>
      <c r="H79" s="21">
        <v>0.11006479000000001</v>
      </c>
      <c r="I79" s="22">
        <v>55.76172096774194</v>
      </c>
      <c r="J79" s="22">
        <v>0</v>
      </c>
      <c r="K79" s="22">
        <v>0</v>
      </c>
      <c r="L79" s="23">
        <v>2.589822151612903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0.05576170935483871</v>
      </c>
      <c r="S79" s="22">
        <v>0</v>
      </c>
      <c r="T79" s="22">
        <v>0</v>
      </c>
      <c r="U79" s="22">
        <v>0</v>
      </c>
      <c r="V79" s="23">
        <v>0.06827343074193551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0.1081011506451613</v>
      </c>
      <c r="AW79" s="22">
        <v>10.131779806308526</v>
      </c>
      <c r="AX79" s="22">
        <v>0</v>
      </c>
      <c r="AY79" s="22">
        <v>0</v>
      </c>
      <c r="AZ79" s="23">
        <v>3.1556787348387094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0.031618569741935484</v>
      </c>
      <c r="BG79" s="22">
        <v>0</v>
      </c>
      <c r="BH79" s="22">
        <v>0</v>
      </c>
      <c r="BI79" s="22">
        <v>0</v>
      </c>
      <c r="BJ79" s="23">
        <v>0</v>
      </c>
      <c r="BK79" s="24">
        <f t="shared" si="5"/>
        <v>78.20856808517951</v>
      </c>
    </row>
    <row r="80" spans="1:63" s="25" customFormat="1" ht="15">
      <c r="A80" s="20"/>
      <c r="B80" s="7" t="s">
        <v>160</v>
      </c>
      <c r="C80" s="21">
        <v>0</v>
      </c>
      <c r="D80" s="22">
        <v>12.389141935483872</v>
      </c>
      <c r="E80" s="22">
        <v>0</v>
      </c>
      <c r="F80" s="22">
        <v>0</v>
      </c>
      <c r="G80" s="23">
        <v>0</v>
      </c>
      <c r="H80" s="21">
        <v>0.05141481503225806</v>
      </c>
      <c r="I80" s="22">
        <v>143.6521007419355</v>
      </c>
      <c r="J80" s="22">
        <v>0</v>
      </c>
      <c r="K80" s="22">
        <v>0</v>
      </c>
      <c r="L80" s="23">
        <v>3.4352611518709675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0.06194570967741935</v>
      </c>
      <c r="S80" s="22">
        <v>9.291856451612903</v>
      </c>
      <c r="T80" s="22">
        <v>0</v>
      </c>
      <c r="U80" s="22">
        <v>0</v>
      </c>
      <c r="V80" s="23">
        <v>0.018583712903225805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0.06731973612903225</v>
      </c>
      <c r="AW80" s="22">
        <v>27.17956232990033</v>
      </c>
      <c r="AX80" s="22">
        <v>0</v>
      </c>
      <c r="AY80" s="22">
        <v>0</v>
      </c>
      <c r="AZ80" s="23">
        <v>5.7514343650322575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0.0006176122580645162</v>
      </c>
      <c r="BG80" s="22">
        <v>0</v>
      </c>
      <c r="BH80" s="22">
        <v>0</v>
      </c>
      <c r="BI80" s="22">
        <v>0</v>
      </c>
      <c r="BJ80" s="23">
        <v>0.043232858064516134</v>
      </c>
      <c r="BK80" s="24">
        <f t="shared" si="5"/>
        <v>201.94247141990036</v>
      </c>
    </row>
    <row r="81" spans="1:63" s="25" customFormat="1" ht="15">
      <c r="A81" s="20"/>
      <c r="B81" s="7" t="s">
        <v>161</v>
      </c>
      <c r="C81" s="21">
        <v>0</v>
      </c>
      <c r="D81" s="22">
        <v>6.178858064516129</v>
      </c>
      <c r="E81" s="22">
        <v>0</v>
      </c>
      <c r="F81" s="22">
        <v>0</v>
      </c>
      <c r="G81" s="23">
        <v>0</v>
      </c>
      <c r="H81" s="21">
        <v>0.14532674167741935</v>
      </c>
      <c r="I81" s="22">
        <v>84.33801161474194</v>
      </c>
      <c r="J81" s="22">
        <v>0</v>
      </c>
      <c r="K81" s="22">
        <v>0</v>
      </c>
      <c r="L81" s="23">
        <v>1.391027826483871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0.009949197225806453</v>
      </c>
      <c r="S81" s="22">
        <v>6.178858064516129</v>
      </c>
      <c r="T81" s="22">
        <v>0</v>
      </c>
      <c r="U81" s="22">
        <v>0</v>
      </c>
      <c r="V81" s="23">
        <v>0.12728447612903226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0.15556578903225804</v>
      </c>
      <c r="AW81" s="22">
        <v>8.627345850607552</v>
      </c>
      <c r="AX81" s="22">
        <v>0</v>
      </c>
      <c r="AY81" s="22">
        <v>0</v>
      </c>
      <c r="AZ81" s="23">
        <v>0.49045617032258065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0.0030807548387096774</v>
      </c>
      <c r="BG81" s="22">
        <v>0</v>
      </c>
      <c r="BH81" s="22">
        <v>0</v>
      </c>
      <c r="BI81" s="22">
        <v>0</v>
      </c>
      <c r="BJ81" s="23">
        <v>0</v>
      </c>
      <c r="BK81" s="24">
        <f t="shared" si="5"/>
        <v>107.64576455009143</v>
      </c>
    </row>
    <row r="82" spans="1:63" s="25" customFormat="1" ht="15">
      <c r="A82" s="20"/>
      <c r="B82" s="7" t="s">
        <v>162</v>
      </c>
      <c r="C82" s="21">
        <v>0</v>
      </c>
      <c r="D82" s="22">
        <v>12.35951935483871</v>
      </c>
      <c r="E82" s="22">
        <v>0</v>
      </c>
      <c r="F82" s="22">
        <v>0</v>
      </c>
      <c r="G82" s="23">
        <v>0</v>
      </c>
      <c r="H82" s="21">
        <v>0.22272383070967747</v>
      </c>
      <c r="I82" s="22">
        <v>148.1179674179677</v>
      </c>
      <c r="J82" s="22">
        <v>0</v>
      </c>
      <c r="K82" s="22">
        <v>0</v>
      </c>
      <c r="L82" s="23">
        <v>2.3921849711290326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0.05057638993548388</v>
      </c>
      <c r="S82" s="22">
        <v>6.179759677419355</v>
      </c>
      <c r="T82" s="22">
        <v>0</v>
      </c>
      <c r="U82" s="22">
        <v>0</v>
      </c>
      <c r="V82" s="23">
        <v>0.9461212066129031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0.12359474854838709</v>
      </c>
      <c r="AW82" s="22">
        <v>10.660400904940614</v>
      </c>
      <c r="AX82" s="22">
        <v>0</v>
      </c>
      <c r="AY82" s="22">
        <v>0</v>
      </c>
      <c r="AZ82" s="23">
        <v>1.6945092787096776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0.04595521983870968</v>
      </c>
      <c r="BG82" s="22">
        <v>0</v>
      </c>
      <c r="BH82" s="22">
        <v>0</v>
      </c>
      <c r="BI82" s="22">
        <v>0</v>
      </c>
      <c r="BJ82" s="23">
        <v>0.6161867741935484</v>
      </c>
      <c r="BK82" s="24">
        <f t="shared" si="5"/>
        <v>183.4094997748438</v>
      </c>
    </row>
    <row r="83" spans="1:63" s="25" customFormat="1" ht="15">
      <c r="A83" s="20"/>
      <c r="B83" s="7" t="s">
        <v>163</v>
      </c>
      <c r="C83" s="21">
        <v>0</v>
      </c>
      <c r="D83" s="22">
        <v>2.473070322580645</v>
      </c>
      <c r="E83" s="22">
        <v>0</v>
      </c>
      <c r="F83" s="22">
        <v>0</v>
      </c>
      <c r="G83" s="23">
        <v>0</v>
      </c>
      <c r="H83" s="21">
        <v>0.15444456370967743</v>
      </c>
      <c r="I83" s="22">
        <v>145.91114903225807</v>
      </c>
      <c r="J83" s="22">
        <v>0</v>
      </c>
      <c r="K83" s="22">
        <v>0</v>
      </c>
      <c r="L83" s="23">
        <v>3.36737207832258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0.05084756229032257</v>
      </c>
      <c r="S83" s="22">
        <v>6.182675806451613</v>
      </c>
      <c r="T83" s="22">
        <v>0</v>
      </c>
      <c r="U83" s="22">
        <v>0</v>
      </c>
      <c r="V83" s="23">
        <v>0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0.22146117709677415</v>
      </c>
      <c r="AW83" s="22">
        <v>67.5639045436002</v>
      </c>
      <c r="AX83" s="22">
        <v>0</v>
      </c>
      <c r="AY83" s="22">
        <v>0</v>
      </c>
      <c r="AZ83" s="23">
        <v>8.045350664258065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0.06040746870967741</v>
      </c>
      <c r="BG83" s="22">
        <v>0</v>
      </c>
      <c r="BH83" s="22">
        <v>0</v>
      </c>
      <c r="BI83" s="22">
        <v>0</v>
      </c>
      <c r="BJ83" s="23">
        <v>0.18492082258064516</v>
      </c>
      <c r="BK83" s="24">
        <f t="shared" si="5"/>
        <v>234.21560404185826</v>
      </c>
    </row>
    <row r="84" spans="1:63" s="25" customFormat="1" ht="15">
      <c r="A84" s="20"/>
      <c r="B84" s="7" t="s">
        <v>164</v>
      </c>
      <c r="C84" s="21">
        <v>0</v>
      </c>
      <c r="D84" s="22">
        <v>2.294507096774194</v>
      </c>
      <c r="E84" s="22">
        <v>0</v>
      </c>
      <c r="F84" s="22">
        <v>0</v>
      </c>
      <c r="G84" s="23">
        <v>0</v>
      </c>
      <c r="H84" s="21">
        <v>1.9238412691935487</v>
      </c>
      <c r="I84" s="22">
        <v>37.57611384735484</v>
      </c>
      <c r="J84" s="22">
        <v>11.473551648774194</v>
      </c>
      <c r="K84" s="22">
        <v>0</v>
      </c>
      <c r="L84" s="23">
        <v>27.833091233096777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1.9488894357419353</v>
      </c>
      <c r="S84" s="22">
        <v>1.7013770122580645</v>
      </c>
      <c r="T84" s="22">
        <v>21.347110957225812</v>
      </c>
      <c r="U84" s="22">
        <v>0</v>
      </c>
      <c r="V84" s="23">
        <v>8.741078927903226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6.411292537935484</v>
      </c>
      <c r="AW84" s="22">
        <v>20.06707600532775</v>
      </c>
      <c r="AX84" s="22">
        <v>0</v>
      </c>
      <c r="AY84" s="22">
        <v>0</v>
      </c>
      <c r="AZ84" s="23">
        <v>73.9017282302903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3.7064436914193557</v>
      </c>
      <c r="BG84" s="22">
        <v>15.386047457516128</v>
      </c>
      <c r="BH84" s="22">
        <v>0.3401690322580645</v>
      </c>
      <c r="BI84" s="22">
        <v>0</v>
      </c>
      <c r="BJ84" s="23">
        <v>19.721633228451612</v>
      </c>
      <c r="BK84" s="24">
        <f t="shared" si="5"/>
        <v>254.37395161152133</v>
      </c>
    </row>
    <row r="85" spans="1:63" s="25" customFormat="1" ht="15">
      <c r="A85" s="20"/>
      <c r="B85" s="7" t="s">
        <v>165</v>
      </c>
      <c r="C85" s="21">
        <v>0</v>
      </c>
      <c r="D85" s="22">
        <v>2.465509677419355</v>
      </c>
      <c r="E85" s="22">
        <v>0</v>
      </c>
      <c r="F85" s="22">
        <v>0</v>
      </c>
      <c r="G85" s="23">
        <v>0</v>
      </c>
      <c r="H85" s="21">
        <v>0.14759823280645162</v>
      </c>
      <c r="I85" s="22">
        <v>128.20650322580644</v>
      </c>
      <c r="J85" s="22">
        <v>0</v>
      </c>
      <c r="K85" s="22">
        <v>0</v>
      </c>
      <c r="L85" s="23">
        <v>5.548900550096774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0.017751668548387098</v>
      </c>
      <c r="S85" s="22">
        <v>6.163774193548387</v>
      </c>
      <c r="T85" s="22">
        <v>0</v>
      </c>
      <c r="U85" s="22">
        <v>0</v>
      </c>
      <c r="V85" s="23">
        <v>0.06225411935483871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0.2306279493225807</v>
      </c>
      <c r="AW85" s="22">
        <v>0.01351647732517105</v>
      </c>
      <c r="AX85" s="22">
        <v>0</v>
      </c>
      <c r="AY85" s="22">
        <v>0</v>
      </c>
      <c r="AZ85" s="23">
        <v>7.079966583258065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0.059595375322580635</v>
      </c>
      <c r="BG85" s="22">
        <v>0</v>
      </c>
      <c r="BH85" s="22">
        <v>0</v>
      </c>
      <c r="BI85" s="22">
        <v>0</v>
      </c>
      <c r="BJ85" s="23">
        <v>0.06758238548387097</v>
      </c>
      <c r="BK85" s="24">
        <f t="shared" si="5"/>
        <v>150.06358043829286</v>
      </c>
    </row>
    <row r="86" spans="1:63" s="25" customFormat="1" ht="15">
      <c r="A86" s="20"/>
      <c r="B86" s="7" t="s">
        <v>166</v>
      </c>
      <c r="C86" s="21">
        <v>0</v>
      </c>
      <c r="D86" s="22">
        <v>2.445443225806452</v>
      </c>
      <c r="E86" s="22">
        <v>0</v>
      </c>
      <c r="F86" s="22">
        <v>0</v>
      </c>
      <c r="G86" s="23">
        <v>0</v>
      </c>
      <c r="H86" s="21">
        <v>0.0827755192580645</v>
      </c>
      <c r="I86" s="22">
        <v>30.568040322580643</v>
      </c>
      <c r="J86" s="22">
        <v>0</v>
      </c>
      <c r="K86" s="22">
        <v>0</v>
      </c>
      <c r="L86" s="23">
        <v>2.512692914516129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0.04017263729032257</v>
      </c>
      <c r="S86" s="22">
        <v>0</v>
      </c>
      <c r="T86" s="22">
        <v>0</v>
      </c>
      <c r="U86" s="22">
        <v>0</v>
      </c>
      <c r="V86" s="23">
        <v>0.025065793064516128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0.17874012016129032</v>
      </c>
      <c r="AW86" s="22">
        <v>6.695833064411751</v>
      </c>
      <c r="AX86" s="22">
        <v>0</v>
      </c>
      <c r="AY86" s="22">
        <v>0</v>
      </c>
      <c r="AZ86" s="23">
        <v>11.30113832167742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0.023252802096774196</v>
      </c>
      <c r="BG86" s="22">
        <v>0</v>
      </c>
      <c r="BH86" s="22">
        <v>0</v>
      </c>
      <c r="BI86" s="22">
        <v>0</v>
      </c>
      <c r="BJ86" s="23">
        <v>1.1857589902258066</v>
      </c>
      <c r="BK86" s="24">
        <f t="shared" si="5"/>
        <v>55.058913711089176</v>
      </c>
    </row>
    <row r="87" spans="1:63" s="25" customFormat="1" ht="15">
      <c r="A87" s="20"/>
      <c r="B87" s="7" t="s">
        <v>167</v>
      </c>
      <c r="C87" s="21">
        <v>0</v>
      </c>
      <c r="D87" s="22">
        <v>0</v>
      </c>
      <c r="E87" s="22">
        <v>0</v>
      </c>
      <c r="F87" s="22">
        <v>0</v>
      </c>
      <c r="G87" s="23">
        <v>0</v>
      </c>
      <c r="H87" s="21">
        <v>0.593628582096774</v>
      </c>
      <c r="I87" s="22">
        <v>1.6347913823225806</v>
      </c>
      <c r="J87" s="22">
        <v>0</v>
      </c>
      <c r="K87" s="22">
        <v>0</v>
      </c>
      <c r="L87" s="23">
        <v>21.128257199838718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0.21073692577419353</v>
      </c>
      <c r="S87" s="22">
        <v>6.540671612903226</v>
      </c>
      <c r="T87" s="22">
        <v>0</v>
      </c>
      <c r="U87" s="22">
        <v>0</v>
      </c>
      <c r="V87" s="23">
        <v>8.52583420335484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1.8067621065483872</v>
      </c>
      <c r="AW87" s="22">
        <v>12.701251598838194</v>
      </c>
      <c r="AX87" s="22">
        <v>0</v>
      </c>
      <c r="AY87" s="22">
        <v>0</v>
      </c>
      <c r="AZ87" s="23">
        <v>35.21094554629032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0.9020390135483871</v>
      </c>
      <c r="BG87" s="22">
        <v>1.1051665636774193</v>
      </c>
      <c r="BH87" s="22">
        <v>0.300773064516129</v>
      </c>
      <c r="BI87" s="22">
        <v>0</v>
      </c>
      <c r="BJ87" s="23">
        <v>6.481533923516129</v>
      </c>
      <c r="BK87" s="24">
        <f t="shared" si="5"/>
        <v>97.1423917232253</v>
      </c>
    </row>
    <row r="88" spans="1:63" s="25" customFormat="1" ht="15">
      <c r="A88" s="20"/>
      <c r="B88" s="7" t="s">
        <v>168</v>
      </c>
      <c r="C88" s="21">
        <v>0</v>
      </c>
      <c r="D88" s="22">
        <v>12.574138709677419</v>
      </c>
      <c r="E88" s="22">
        <v>0</v>
      </c>
      <c r="F88" s="22">
        <v>0</v>
      </c>
      <c r="G88" s="23">
        <v>0</v>
      </c>
      <c r="H88" s="21">
        <v>7.800114742774194</v>
      </c>
      <c r="I88" s="22">
        <v>537.0297357222258</v>
      </c>
      <c r="J88" s="22">
        <v>0</v>
      </c>
      <c r="K88" s="22">
        <v>0</v>
      </c>
      <c r="L88" s="23">
        <v>16.094531809548386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0.044127781677419355</v>
      </c>
      <c r="S88" s="22">
        <v>5.658362419354838</v>
      </c>
      <c r="T88" s="22">
        <v>0</v>
      </c>
      <c r="U88" s="22">
        <v>0</v>
      </c>
      <c r="V88" s="23">
        <v>5.029655483870967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0.11737640451612902</v>
      </c>
      <c r="AW88" s="22">
        <v>0.13735536735210332</v>
      </c>
      <c r="AX88" s="22">
        <v>0</v>
      </c>
      <c r="AY88" s="22">
        <v>0</v>
      </c>
      <c r="AZ88" s="23">
        <v>5.261934296161291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0.019966472935483877</v>
      </c>
      <c r="BG88" s="22">
        <v>0</v>
      </c>
      <c r="BH88" s="22">
        <v>0</v>
      </c>
      <c r="BI88" s="22">
        <v>0</v>
      </c>
      <c r="BJ88" s="23">
        <v>0.062434258064516135</v>
      </c>
      <c r="BK88" s="24">
        <f t="shared" si="5"/>
        <v>589.8297334681586</v>
      </c>
    </row>
    <row r="89" spans="1:63" s="25" customFormat="1" ht="15">
      <c r="A89" s="20"/>
      <c r="B89" s="7" t="s">
        <v>169</v>
      </c>
      <c r="C89" s="21">
        <v>0</v>
      </c>
      <c r="D89" s="22">
        <v>2.4454948387096773</v>
      </c>
      <c r="E89" s="22">
        <v>0</v>
      </c>
      <c r="F89" s="22">
        <v>0</v>
      </c>
      <c r="G89" s="23">
        <v>0</v>
      </c>
      <c r="H89" s="21">
        <v>0.09537478796774194</v>
      </c>
      <c r="I89" s="22">
        <v>128.69416588709677</v>
      </c>
      <c r="J89" s="22">
        <v>0</v>
      </c>
      <c r="K89" s="22">
        <v>0</v>
      </c>
      <c r="L89" s="23">
        <v>1.2318522853225804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0.014061595322580646</v>
      </c>
      <c r="S89" s="22">
        <v>0</v>
      </c>
      <c r="T89" s="22">
        <v>0</v>
      </c>
      <c r="U89" s="22">
        <v>0</v>
      </c>
      <c r="V89" s="23">
        <v>3.7416071032258063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0.0450125543548387</v>
      </c>
      <c r="AW89" s="22">
        <v>0.12165554811313992</v>
      </c>
      <c r="AX89" s="22">
        <v>0</v>
      </c>
      <c r="AY89" s="22">
        <v>0</v>
      </c>
      <c r="AZ89" s="23">
        <v>13.035392009677418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0.0030413887096774183</v>
      </c>
      <c r="BG89" s="22">
        <v>0</v>
      </c>
      <c r="BH89" s="22">
        <v>0</v>
      </c>
      <c r="BI89" s="22">
        <v>0</v>
      </c>
      <c r="BJ89" s="23">
        <v>0.06082777419354839</v>
      </c>
      <c r="BK89" s="24">
        <f t="shared" si="5"/>
        <v>149.4884857726938</v>
      </c>
    </row>
    <row r="90" spans="1:63" s="25" customFormat="1" ht="15">
      <c r="A90" s="20"/>
      <c r="B90" s="7" t="s">
        <v>170</v>
      </c>
      <c r="C90" s="21">
        <v>0</v>
      </c>
      <c r="D90" s="22">
        <v>12.634290322580645</v>
      </c>
      <c r="E90" s="22">
        <v>0</v>
      </c>
      <c r="F90" s="22">
        <v>0</v>
      </c>
      <c r="G90" s="23">
        <v>0</v>
      </c>
      <c r="H90" s="21">
        <v>0.645697841580645</v>
      </c>
      <c r="I90" s="22">
        <v>84.41931545935485</v>
      </c>
      <c r="J90" s="22">
        <v>0</v>
      </c>
      <c r="K90" s="22">
        <v>0</v>
      </c>
      <c r="L90" s="23">
        <v>20.11787482925807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0.02779543870967742</v>
      </c>
      <c r="S90" s="22">
        <v>0</v>
      </c>
      <c r="T90" s="22">
        <v>0</v>
      </c>
      <c r="U90" s="22">
        <v>0</v>
      </c>
      <c r="V90" s="23">
        <v>6.544562387096774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0.43079388793548384</v>
      </c>
      <c r="AW90" s="22">
        <v>14.40818418309666</v>
      </c>
      <c r="AX90" s="22">
        <v>0</v>
      </c>
      <c r="AY90" s="22">
        <v>0</v>
      </c>
      <c r="AZ90" s="23">
        <v>19.00184458741936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0.15370294225806452</v>
      </c>
      <c r="BG90" s="22">
        <v>0.13793884922580646</v>
      </c>
      <c r="BH90" s="22">
        <v>0</v>
      </c>
      <c r="BI90" s="22">
        <v>0</v>
      </c>
      <c r="BJ90" s="23">
        <v>5.806537290419356</v>
      </c>
      <c r="BK90" s="24">
        <f t="shared" si="5"/>
        <v>164.32853801893538</v>
      </c>
    </row>
    <row r="91" spans="1:63" s="25" customFormat="1" ht="15">
      <c r="A91" s="20"/>
      <c r="B91" s="7" t="s">
        <v>171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1">
        <v>2.3084050828709675</v>
      </c>
      <c r="I91" s="22">
        <v>5.191192082193548</v>
      </c>
      <c r="J91" s="22">
        <v>0.10330580645161291</v>
      </c>
      <c r="K91" s="22">
        <v>0</v>
      </c>
      <c r="L91" s="23">
        <v>23.323477925483868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0.33370688783870966</v>
      </c>
      <c r="S91" s="22">
        <v>4.276628634935483</v>
      </c>
      <c r="T91" s="22">
        <v>0</v>
      </c>
      <c r="U91" s="22">
        <v>0</v>
      </c>
      <c r="V91" s="23">
        <v>4.409274495838709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4.21634303303226</v>
      </c>
      <c r="AW91" s="22">
        <v>4.557102819870222</v>
      </c>
      <c r="AX91" s="22">
        <v>0</v>
      </c>
      <c r="AY91" s="22">
        <v>0</v>
      </c>
      <c r="AZ91" s="23">
        <v>34.98840176196773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1.5985698255806449</v>
      </c>
      <c r="BG91" s="22">
        <v>8.217702756935482</v>
      </c>
      <c r="BH91" s="22">
        <v>0</v>
      </c>
      <c r="BI91" s="22">
        <v>0</v>
      </c>
      <c r="BJ91" s="23">
        <v>10.77180361664516</v>
      </c>
      <c r="BK91" s="24">
        <f t="shared" si="5"/>
        <v>104.2959147296444</v>
      </c>
    </row>
    <row r="92" spans="1:63" s="25" customFormat="1" ht="15">
      <c r="A92" s="20"/>
      <c r="B92" s="7" t="s">
        <v>172</v>
      </c>
      <c r="C92" s="21">
        <v>0</v>
      </c>
      <c r="D92" s="22">
        <v>0</v>
      </c>
      <c r="E92" s="22">
        <v>0</v>
      </c>
      <c r="F92" s="22">
        <v>0</v>
      </c>
      <c r="G92" s="23">
        <v>0</v>
      </c>
      <c r="H92" s="21">
        <v>0.11834387300000002</v>
      </c>
      <c r="I92" s="22">
        <v>91.71955732258064</v>
      </c>
      <c r="J92" s="22">
        <v>0</v>
      </c>
      <c r="K92" s="22">
        <v>0</v>
      </c>
      <c r="L92" s="23">
        <v>6.02947087848387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0.02076208258064516</v>
      </c>
      <c r="S92" s="22">
        <v>2.442598064516129</v>
      </c>
      <c r="T92" s="22">
        <v>0</v>
      </c>
      <c r="U92" s="22">
        <v>0</v>
      </c>
      <c r="V92" s="23">
        <v>0.8310975942580646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1.518996935</v>
      </c>
      <c r="AW92" s="22">
        <v>5.94227752319731</v>
      </c>
      <c r="AX92" s="22">
        <v>0</v>
      </c>
      <c r="AY92" s="22">
        <v>0</v>
      </c>
      <c r="AZ92" s="23">
        <v>10.777821642451613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0.00243037935483871</v>
      </c>
      <c r="BG92" s="22">
        <v>1.8227845161290321</v>
      </c>
      <c r="BH92" s="22">
        <v>0</v>
      </c>
      <c r="BI92" s="22">
        <v>0</v>
      </c>
      <c r="BJ92" s="23">
        <v>0.31594931612903226</v>
      </c>
      <c r="BK92" s="24">
        <f t="shared" si="5"/>
        <v>121.54209012768119</v>
      </c>
    </row>
    <row r="93" spans="1:63" s="25" customFormat="1" ht="15">
      <c r="A93" s="20"/>
      <c r="B93" s="7" t="s">
        <v>173</v>
      </c>
      <c r="C93" s="21">
        <v>0</v>
      </c>
      <c r="D93" s="22">
        <v>2.4637316129032256</v>
      </c>
      <c r="E93" s="22">
        <v>0</v>
      </c>
      <c r="F93" s="22">
        <v>0</v>
      </c>
      <c r="G93" s="23">
        <v>0</v>
      </c>
      <c r="H93" s="21">
        <v>18.70100633041935</v>
      </c>
      <c r="I93" s="22">
        <v>266.6989580394193</v>
      </c>
      <c r="J93" s="22">
        <v>0</v>
      </c>
      <c r="K93" s="22">
        <v>0</v>
      </c>
      <c r="L93" s="23">
        <v>14.809533069258062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0.05044258151612903</v>
      </c>
      <c r="S93" s="22">
        <v>4.927463225806451</v>
      </c>
      <c r="T93" s="22">
        <v>0</v>
      </c>
      <c r="U93" s="22">
        <v>0</v>
      </c>
      <c r="V93" s="23">
        <v>13.123999025064515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0.2922445759032258</v>
      </c>
      <c r="AW93" s="22">
        <v>7.405645763788691</v>
      </c>
      <c r="AX93" s="22">
        <v>0</v>
      </c>
      <c r="AY93" s="22">
        <v>0</v>
      </c>
      <c r="AZ93" s="23">
        <v>5.178250777645161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0.057450593838709686</v>
      </c>
      <c r="BG93" s="22">
        <v>0</v>
      </c>
      <c r="BH93" s="22">
        <v>0</v>
      </c>
      <c r="BI93" s="22">
        <v>0</v>
      </c>
      <c r="BJ93" s="23">
        <v>37.213882606032264</v>
      </c>
      <c r="BK93" s="24">
        <f t="shared" si="5"/>
        <v>370.9226082015951</v>
      </c>
    </row>
    <row r="94" spans="1:63" s="25" customFormat="1" ht="1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0.16013000812903228</v>
      </c>
      <c r="I94" s="22">
        <v>63.58448333703225</v>
      </c>
      <c r="J94" s="22">
        <v>0</v>
      </c>
      <c r="K94" s="22">
        <v>0</v>
      </c>
      <c r="L94" s="23">
        <v>15.266196097451614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0.0006130551612903227</v>
      </c>
      <c r="S94" s="22">
        <v>0.03678330967741936</v>
      </c>
      <c r="T94" s="22">
        <v>0</v>
      </c>
      <c r="U94" s="22">
        <v>0</v>
      </c>
      <c r="V94" s="23">
        <v>0.03643528206451612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0.22890880545161288</v>
      </c>
      <c r="AW94" s="22">
        <v>4.975565264941702</v>
      </c>
      <c r="AX94" s="22">
        <v>0</v>
      </c>
      <c r="AY94" s="22">
        <v>0</v>
      </c>
      <c r="AZ94" s="23">
        <v>17.20149857896774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0.1743009068387097</v>
      </c>
      <c r="BG94" s="22">
        <v>0.6490869311290323</v>
      </c>
      <c r="BH94" s="22">
        <v>0</v>
      </c>
      <c r="BI94" s="22">
        <v>0</v>
      </c>
      <c r="BJ94" s="23">
        <v>0.541851397451613</v>
      </c>
      <c r="BK94" s="24">
        <f t="shared" si="5"/>
        <v>102.85585297429654</v>
      </c>
    </row>
    <row r="95" spans="1:63" s="25" customFormat="1" ht="15">
      <c r="A95" s="20"/>
      <c r="B95" s="7" t="s">
        <v>175</v>
      </c>
      <c r="C95" s="21">
        <v>0</v>
      </c>
      <c r="D95" s="22">
        <v>0</v>
      </c>
      <c r="E95" s="22">
        <v>0</v>
      </c>
      <c r="F95" s="22">
        <v>0</v>
      </c>
      <c r="G95" s="23">
        <v>0</v>
      </c>
      <c r="H95" s="21">
        <v>0.2553914483870968</v>
      </c>
      <c r="I95" s="22">
        <v>117.60255608709677</v>
      </c>
      <c r="J95" s="22">
        <v>0</v>
      </c>
      <c r="K95" s="22">
        <v>0</v>
      </c>
      <c r="L95" s="23">
        <v>4.04477404551613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0.022819869580645163</v>
      </c>
      <c r="S95" s="22">
        <v>0</v>
      </c>
      <c r="T95" s="22">
        <v>0</v>
      </c>
      <c r="U95" s="22">
        <v>0</v>
      </c>
      <c r="V95" s="23">
        <v>1.5372482854838712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0.35532889912903226</v>
      </c>
      <c r="AW95" s="22">
        <v>3.147135332799235</v>
      </c>
      <c r="AX95" s="22">
        <v>0</v>
      </c>
      <c r="AY95" s="22">
        <v>0</v>
      </c>
      <c r="AZ95" s="23">
        <v>17.29659118312903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0.08817163503225806</v>
      </c>
      <c r="BG95" s="22">
        <v>0</v>
      </c>
      <c r="BH95" s="22">
        <v>0</v>
      </c>
      <c r="BI95" s="22">
        <v>0</v>
      </c>
      <c r="BJ95" s="23">
        <v>3.139378932935484</v>
      </c>
      <c r="BK95" s="24">
        <f t="shared" si="5"/>
        <v>147.48939571908957</v>
      </c>
    </row>
    <row r="96" spans="1:63" s="25" customFormat="1" ht="15">
      <c r="A96" s="20"/>
      <c r="B96" s="7" t="s">
        <v>176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0.5552604887741939</v>
      </c>
      <c r="I96" s="22">
        <v>28.92890400329032</v>
      </c>
      <c r="J96" s="22">
        <v>1.0840696774193548</v>
      </c>
      <c r="K96" s="22">
        <v>0</v>
      </c>
      <c r="L96" s="23">
        <v>10.318943879677418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0.3244952649032258</v>
      </c>
      <c r="S96" s="22">
        <v>5.605542015709677</v>
      </c>
      <c r="T96" s="22">
        <v>3.252209032258065</v>
      </c>
      <c r="U96" s="22">
        <v>0</v>
      </c>
      <c r="V96" s="23">
        <v>5.126597709935483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2.4909969916774197</v>
      </c>
      <c r="AW96" s="22">
        <v>10.284553339527248</v>
      </c>
      <c r="AX96" s="22">
        <v>2.153907096774194</v>
      </c>
      <c r="AY96" s="22">
        <v>0</v>
      </c>
      <c r="AZ96" s="23">
        <v>51.14058208080644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1.7035610837741935</v>
      </c>
      <c r="BG96" s="22">
        <v>5.106412905451613</v>
      </c>
      <c r="BH96" s="22">
        <v>0</v>
      </c>
      <c r="BI96" s="22">
        <v>0</v>
      </c>
      <c r="BJ96" s="23">
        <v>8.965665715419357</v>
      </c>
      <c r="BK96" s="24">
        <f t="shared" si="5"/>
        <v>137.0417012853982</v>
      </c>
    </row>
    <row r="97" spans="1:63" s="25" customFormat="1" ht="15">
      <c r="A97" s="20"/>
      <c r="B97" s="7" t="s">
        <v>177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0.1396562322903226</v>
      </c>
      <c r="I97" s="22">
        <v>53.40279488467742</v>
      </c>
      <c r="J97" s="22">
        <v>0</v>
      </c>
      <c r="K97" s="22">
        <v>0</v>
      </c>
      <c r="L97" s="23">
        <v>5.241929087096775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0.041269711483870965</v>
      </c>
      <c r="S97" s="22">
        <v>6.088187096774194</v>
      </c>
      <c r="T97" s="22">
        <v>0</v>
      </c>
      <c r="U97" s="22">
        <v>0</v>
      </c>
      <c r="V97" s="23">
        <v>0.7628498432258064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0.15503516903225806</v>
      </c>
      <c r="AW97" s="22">
        <v>3.6396928352987747</v>
      </c>
      <c r="AX97" s="22">
        <v>0</v>
      </c>
      <c r="AY97" s="22">
        <v>0</v>
      </c>
      <c r="AZ97" s="23">
        <v>12.679168227806452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0.0778159764516129</v>
      </c>
      <c r="BG97" s="22">
        <v>0</v>
      </c>
      <c r="BH97" s="22">
        <v>0</v>
      </c>
      <c r="BI97" s="22">
        <v>0</v>
      </c>
      <c r="BJ97" s="23">
        <v>0.060560612903225806</v>
      </c>
      <c r="BK97" s="24">
        <f t="shared" si="5"/>
        <v>82.28895967704074</v>
      </c>
    </row>
    <row r="98" spans="1:63" s="25" customFormat="1" ht="15">
      <c r="A98" s="20"/>
      <c r="B98" s="7" t="s">
        <v>178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0.1494749377096774</v>
      </c>
      <c r="I98" s="22">
        <v>32.16366503225806</v>
      </c>
      <c r="J98" s="22">
        <v>0</v>
      </c>
      <c r="K98" s="22">
        <v>0</v>
      </c>
      <c r="L98" s="23">
        <v>4.571415733548387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0.024083612903225807</v>
      </c>
      <c r="S98" s="22">
        <v>6.020903225806451</v>
      </c>
      <c r="T98" s="22">
        <v>0</v>
      </c>
      <c r="U98" s="22">
        <v>0</v>
      </c>
      <c r="V98" s="23">
        <v>0.036125419354838706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0.23230445180645154</v>
      </c>
      <c r="AW98" s="22">
        <v>3.810496555280252</v>
      </c>
      <c r="AX98" s="22">
        <v>0</v>
      </c>
      <c r="AY98" s="22">
        <v>0</v>
      </c>
      <c r="AZ98" s="23">
        <v>13.816822117935484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0.08025817612903226</v>
      </c>
      <c r="BG98" s="22">
        <v>0</v>
      </c>
      <c r="BH98" s="22">
        <v>0</v>
      </c>
      <c r="BI98" s="22">
        <v>0</v>
      </c>
      <c r="BJ98" s="23">
        <v>0.41866018741935485</v>
      </c>
      <c r="BK98" s="24">
        <f t="shared" si="5"/>
        <v>61.32420945015121</v>
      </c>
    </row>
    <row r="99" spans="1:63" s="25" customFormat="1" ht="15">
      <c r="A99" s="20"/>
      <c r="B99" s="7" t="s">
        <v>179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0.4044612426451613</v>
      </c>
      <c r="I99" s="22">
        <v>1705.8423699443872</v>
      </c>
      <c r="J99" s="22">
        <v>0</v>
      </c>
      <c r="K99" s="22">
        <v>0</v>
      </c>
      <c r="L99" s="23">
        <v>129.55611466429033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0.13009487448387094</v>
      </c>
      <c r="S99" s="22">
        <v>10.840235806451611</v>
      </c>
      <c r="T99" s="22">
        <v>0</v>
      </c>
      <c r="U99" s="22">
        <v>0</v>
      </c>
      <c r="V99" s="23">
        <v>1.0147310191612902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0.6841800248387097</v>
      </c>
      <c r="AW99" s="22">
        <v>6.652115322214559</v>
      </c>
      <c r="AX99" s="22">
        <v>0</v>
      </c>
      <c r="AY99" s="22">
        <v>0</v>
      </c>
      <c r="AZ99" s="23">
        <v>35.01333199351613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0.17371324854838704</v>
      </c>
      <c r="BG99" s="22">
        <v>5.284204364870967</v>
      </c>
      <c r="BH99" s="22">
        <v>0</v>
      </c>
      <c r="BI99" s="22">
        <v>0</v>
      </c>
      <c r="BJ99" s="23">
        <v>2.6211803824193556</v>
      </c>
      <c r="BK99" s="24">
        <f t="shared" si="5"/>
        <v>1898.2167328878274</v>
      </c>
    </row>
    <row r="100" spans="1:63" s="25" customFormat="1" ht="15">
      <c r="A100" s="20"/>
      <c r="B100" s="7" t="s">
        <v>180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0.2519252645806452</v>
      </c>
      <c r="I100" s="22">
        <v>98.21537200835483</v>
      </c>
      <c r="J100" s="22">
        <v>0</v>
      </c>
      <c r="K100" s="22">
        <v>0</v>
      </c>
      <c r="L100" s="23">
        <v>22.18393635629032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0.04696237838709677</v>
      </c>
      <c r="S100" s="22">
        <v>6.020817741935484</v>
      </c>
      <c r="T100" s="22">
        <v>0</v>
      </c>
      <c r="U100" s="22">
        <v>0</v>
      </c>
      <c r="V100" s="23">
        <v>0.27273943119354843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1.332141930419355</v>
      </c>
      <c r="AW100" s="22">
        <v>1.5364368782993303</v>
      </c>
      <c r="AX100" s="22">
        <v>0</v>
      </c>
      <c r="AY100" s="22">
        <v>0</v>
      </c>
      <c r="AZ100" s="23">
        <v>35.23143015299999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0.152739066516129</v>
      </c>
      <c r="BG100" s="22">
        <v>0</v>
      </c>
      <c r="BH100" s="22">
        <v>0</v>
      </c>
      <c r="BI100" s="22">
        <v>0</v>
      </c>
      <c r="BJ100" s="23">
        <v>0.8865550903225807</v>
      </c>
      <c r="BK100" s="24">
        <f t="shared" si="5"/>
        <v>166.1310562992993</v>
      </c>
    </row>
    <row r="101" spans="1:63" s="25" customFormat="1" ht="15">
      <c r="A101" s="20"/>
      <c r="B101" s="7" t="s">
        <v>181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0.3156129086451612</v>
      </c>
      <c r="I101" s="22">
        <v>2.0386988112903226</v>
      </c>
      <c r="J101" s="22">
        <v>0</v>
      </c>
      <c r="K101" s="22">
        <v>0</v>
      </c>
      <c r="L101" s="23">
        <v>8.975562352064516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0.33896520451612894</v>
      </c>
      <c r="S101" s="22">
        <v>4.436596549129031</v>
      </c>
      <c r="T101" s="22">
        <v>0</v>
      </c>
      <c r="U101" s="22">
        <v>0</v>
      </c>
      <c r="V101" s="23">
        <v>1.866218396967742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2.41227038216129</v>
      </c>
      <c r="AW101" s="22">
        <v>6.183322266559174</v>
      </c>
      <c r="AX101" s="22">
        <v>0</v>
      </c>
      <c r="AY101" s="22">
        <v>0</v>
      </c>
      <c r="AZ101" s="23">
        <v>19.906585386354838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8.22960298529032</v>
      </c>
      <c r="BG101" s="22">
        <v>0.41782295203225805</v>
      </c>
      <c r="BH101" s="22">
        <v>0</v>
      </c>
      <c r="BI101" s="22">
        <v>0</v>
      </c>
      <c r="BJ101" s="23">
        <v>17.16780452080645</v>
      </c>
      <c r="BK101" s="24">
        <f t="shared" si="5"/>
        <v>72.28906271581724</v>
      </c>
    </row>
    <row r="102" spans="1:63" s="25" customFormat="1" ht="15">
      <c r="A102" s="20"/>
      <c r="B102" s="7" t="s">
        <v>182</v>
      </c>
      <c r="C102" s="21">
        <v>0</v>
      </c>
      <c r="D102" s="22">
        <v>0.501734710580645</v>
      </c>
      <c r="E102" s="22">
        <v>0</v>
      </c>
      <c r="F102" s="22">
        <v>0</v>
      </c>
      <c r="G102" s="23">
        <v>0</v>
      </c>
      <c r="H102" s="21">
        <v>0.031080972516129037</v>
      </c>
      <c r="I102" s="22">
        <v>0</v>
      </c>
      <c r="J102" s="22">
        <v>0</v>
      </c>
      <c r="K102" s="22">
        <v>0</v>
      </c>
      <c r="L102" s="23">
        <v>3.7211287805161293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0.02404209322580645</v>
      </c>
      <c r="S102" s="22">
        <v>0</v>
      </c>
      <c r="T102" s="22">
        <v>0</v>
      </c>
      <c r="U102" s="22">
        <v>0</v>
      </c>
      <c r="V102" s="23">
        <v>0.05767513083870966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0.7683580213225808</v>
      </c>
      <c r="AW102" s="22">
        <v>0.566714461512776</v>
      </c>
      <c r="AX102" s="22">
        <v>0</v>
      </c>
      <c r="AY102" s="22">
        <v>0</v>
      </c>
      <c r="AZ102" s="23">
        <v>7.416383360999999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0.27633480093548385</v>
      </c>
      <c r="BG102" s="22">
        <v>0</v>
      </c>
      <c r="BH102" s="22">
        <v>0</v>
      </c>
      <c r="BI102" s="22">
        <v>0</v>
      </c>
      <c r="BJ102" s="23">
        <v>0.024237658225806452</v>
      </c>
      <c r="BK102" s="24">
        <f t="shared" si="5"/>
        <v>13.387689990674064</v>
      </c>
    </row>
    <row r="103" spans="1:63" s="25" customFormat="1" ht="15">
      <c r="A103" s="20"/>
      <c r="B103" s="7" t="s">
        <v>183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0.5117444494193549</v>
      </c>
      <c r="I103" s="22">
        <v>0.3069956903225806</v>
      </c>
      <c r="J103" s="22">
        <v>0</v>
      </c>
      <c r="K103" s="22">
        <v>0</v>
      </c>
      <c r="L103" s="23">
        <v>10.280134432322578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0.1621099317096774</v>
      </c>
      <c r="S103" s="22">
        <v>6.4341180096774195</v>
      </c>
      <c r="T103" s="22">
        <v>0</v>
      </c>
      <c r="U103" s="22">
        <v>0</v>
      </c>
      <c r="V103" s="23">
        <v>8.208936844354838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1.929373673645161</v>
      </c>
      <c r="AW103" s="22">
        <v>7.572293682626976</v>
      </c>
      <c r="AX103" s="22">
        <v>0</v>
      </c>
      <c r="AY103" s="22">
        <v>0</v>
      </c>
      <c r="AZ103" s="23">
        <v>23.758859466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0.5269456103225807</v>
      </c>
      <c r="BG103" s="22">
        <v>1.1864190533548389</v>
      </c>
      <c r="BH103" s="22">
        <v>0.44105701612903225</v>
      </c>
      <c r="BI103" s="22">
        <v>0</v>
      </c>
      <c r="BJ103" s="23">
        <v>4.3380782193548395</v>
      </c>
      <c r="BK103" s="24">
        <f t="shared" si="5"/>
        <v>65.65706607923987</v>
      </c>
    </row>
    <row r="104" spans="1:63" s="25" customFormat="1" ht="15">
      <c r="A104" s="20"/>
      <c r="B104" s="7" t="s">
        <v>184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0.1676500214516129</v>
      </c>
      <c r="I104" s="22">
        <v>0.04960382548387097</v>
      </c>
      <c r="J104" s="22">
        <v>0</v>
      </c>
      <c r="K104" s="22">
        <v>0</v>
      </c>
      <c r="L104" s="23">
        <v>0.772436908064516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0.11116037999999995</v>
      </c>
      <c r="S104" s="22">
        <v>0</v>
      </c>
      <c r="T104" s="22">
        <v>0</v>
      </c>
      <c r="U104" s="22">
        <v>0</v>
      </c>
      <c r="V104" s="23">
        <v>3.061285148548387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0.7102663964516128</v>
      </c>
      <c r="AW104" s="22">
        <v>9.541339303898042</v>
      </c>
      <c r="AX104" s="22">
        <v>0</v>
      </c>
      <c r="AY104" s="22">
        <v>0</v>
      </c>
      <c r="AZ104" s="23">
        <v>24.98628238480645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0.13087655103225806</v>
      </c>
      <c r="BG104" s="22">
        <v>0</v>
      </c>
      <c r="BH104" s="22">
        <v>0</v>
      </c>
      <c r="BI104" s="22">
        <v>0</v>
      </c>
      <c r="BJ104" s="23">
        <v>0.5194752268387096</v>
      </c>
      <c r="BK104" s="24">
        <f t="shared" si="5"/>
        <v>40.05037614657546</v>
      </c>
    </row>
    <row r="105" spans="1:63" s="25" customFormat="1" ht="15">
      <c r="A105" s="20"/>
      <c r="B105" s="7" t="s">
        <v>185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0.16652678329032256</v>
      </c>
      <c r="I105" s="22">
        <v>16.525095687903228</v>
      </c>
      <c r="J105" s="22">
        <v>0</v>
      </c>
      <c r="K105" s="22">
        <v>0</v>
      </c>
      <c r="L105" s="23">
        <v>17.017193745709676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7.133253094</v>
      </c>
      <c r="S105" s="22">
        <v>0</v>
      </c>
      <c r="T105" s="22">
        <v>0</v>
      </c>
      <c r="U105" s="22">
        <v>0</v>
      </c>
      <c r="V105" s="23">
        <v>12.907209998387097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0.5137014187741937</v>
      </c>
      <c r="AW105" s="22">
        <v>0.13970775507067346</v>
      </c>
      <c r="AX105" s="22">
        <v>0</v>
      </c>
      <c r="AY105" s="22">
        <v>0</v>
      </c>
      <c r="AZ105" s="23">
        <v>5.343786695516129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0.05099333051612904</v>
      </c>
      <c r="BG105" s="22">
        <v>0</v>
      </c>
      <c r="BH105" s="22">
        <v>0</v>
      </c>
      <c r="BI105" s="22">
        <v>0</v>
      </c>
      <c r="BJ105" s="23">
        <v>1.2527128683870967</v>
      </c>
      <c r="BK105" s="24">
        <f t="shared" si="5"/>
        <v>61.05018137755455</v>
      </c>
    </row>
    <row r="106" spans="1:63" s="25" customFormat="1" ht="15">
      <c r="A106" s="20"/>
      <c r="B106" s="7" t="s">
        <v>186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0.030424872000000002</v>
      </c>
      <c r="I106" s="22">
        <v>31.134821370967742</v>
      </c>
      <c r="J106" s="22">
        <v>0</v>
      </c>
      <c r="K106" s="22">
        <v>0</v>
      </c>
      <c r="L106" s="23">
        <v>0.41207407829032255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0.0007925227419354839</v>
      </c>
      <c r="S106" s="22">
        <v>0</v>
      </c>
      <c r="T106" s="22">
        <v>0</v>
      </c>
      <c r="U106" s="22">
        <v>0</v>
      </c>
      <c r="V106" s="23">
        <v>0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0.018431599258064514</v>
      </c>
      <c r="AW106" s="22">
        <v>3.0092283868412135</v>
      </c>
      <c r="AX106" s="22">
        <v>0</v>
      </c>
      <c r="AY106" s="22">
        <v>0</v>
      </c>
      <c r="AZ106" s="23">
        <v>2.6481209806451615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0.0015798455483870967</v>
      </c>
      <c r="BG106" s="22">
        <v>0</v>
      </c>
      <c r="BH106" s="22">
        <v>0</v>
      </c>
      <c r="BI106" s="22">
        <v>0</v>
      </c>
      <c r="BJ106" s="23">
        <v>0</v>
      </c>
      <c r="BK106" s="24">
        <f t="shared" si="5"/>
        <v>37.25547365629283</v>
      </c>
    </row>
    <row r="107" spans="1:63" s="25" customFormat="1" ht="15">
      <c r="A107" s="20"/>
      <c r="B107" s="7" t="s">
        <v>187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0.16900358577419355</v>
      </c>
      <c r="I107" s="22">
        <v>3.753509786290323</v>
      </c>
      <c r="J107" s="22">
        <v>0</v>
      </c>
      <c r="K107" s="22">
        <v>0</v>
      </c>
      <c r="L107" s="23">
        <v>3.207508327645161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0.11624256983870965</v>
      </c>
      <c r="S107" s="22">
        <v>0</v>
      </c>
      <c r="T107" s="22">
        <v>1.1757274193548386</v>
      </c>
      <c r="U107" s="22">
        <v>0</v>
      </c>
      <c r="V107" s="23">
        <v>0.017635911290322583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1.1886204751935483</v>
      </c>
      <c r="AW107" s="22">
        <v>2.5618664512336093</v>
      </c>
      <c r="AX107" s="22">
        <v>0</v>
      </c>
      <c r="AY107" s="22">
        <v>0</v>
      </c>
      <c r="AZ107" s="23">
        <v>10.434851129225809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0.07629262025806452</v>
      </c>
      <c r="BG107" s="22">
        <v>0.5806135483870968</v>
      </c>
      <c r="BH107" s="22">
        <v>0</v>
      </c>
      <c r="BI107" s="22">
        <v>0</v>
      </c>
      <c r="BJ107" s="23">
        <v>0.6906400015161289</v>
      </c>
      <c r="BK107" s="24">
        <f t="shared" si="5"/>
        <v>23.972511826007807</v>
      </c>
    </row>
    <row r="108" spans="1:63" s="25" customFormat="1" ht="15">
      <c r="A108" s="20"/>
      <c r="B108" s="7" t="s">
        <v>188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0.1910059162580645</v>
      </c>
      <c r="I108" s="22">
        <v>8.492554326935485</v>
      </c>
      <c r="J108" s="22">
        <v>0</v>
      </c>
      <c r="K108" s="22">
        <v>0</v>
      </c>
      <c r="L108" s="23">
        <v>2.3131561169032255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0.031043460870967737</v>
      </c>
      <c r="S108" s="22">
        <v>0.0027284219354838713</v>
      </c>
      <c r="T108" s="22">
        <v>0</v>
      </c>
      <c r="U108" s="22">
        <v>0</v>
      </c>
      <c r="V108" s="23">
        <v>0.06480002096774194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9.768997051193551</v>
      </c>
      <c r="AW108" s="22">
        <v>14.69431621644292</v>
      </c>
      <c r="AX108" s="22">
        <v>0</v>
      </c>
      <c r="AY108" s="22">
        <v>0</v>
      </c>
      <c r="AZ108" s="23">
        <v>31.264325925580643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0.11248627325806453</v>
      </c>
      <c r="BG108" s="22">
        <v>0.03372295161290322</v>
      </c>
      <c r="BH108" s="22">
        <v>0</v>
      </c>
      <c r="BI108" s="22">
        <v>0</v>
      </c>
      <c r="BJ108" s="23">
        <v>1.9828836697096772</v>
      </c>
      <c r="BK108" s="24">
        <f t="shared" si="5"/>
        <v>68.95202035166874</v>
      </c>
    </row>
    <row r="109" spans="1:63" s="25" customFormat="1" ht="15">
      <c r="A109" s="20"/>
      <c r="B109" s="7" t="s">
        <v>189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2.03533113296774</v>
      </c>
      <c r="I109" s="22">
        <v>6.5524503870967745</v>
      </c>
      <c r="J109" s="22">
        <v>0</v>
      </c>
      <c r="K109" s="22">
        <v>0</v>
      </c>
      <c r="L109" s="23">
        <v>0.04072797483870968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0.003211985161290323</v>
      </c>
      <c r="S109" s="22">
        <v>0</v>
      </c>
      <c r="T109" s="22">
        <v>0</v>
      </c>
      <c r="U109" s="22">
        <v>0</v>
      </c>
      <c r="V109" s="23">
        <v>0.06423970967741936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0.03653087587096774</v>
      </c>
      <c r="AW109" s="22">
        <v>11.289055709404835</v>
      </c>
      <c r="AX109" s="22">
        <v>0</v>
      </c>
      <c r="AY109" s="22">
        <v>0</v>
      </c>
      <c r="AZ109" s="23">
        <v>10.83854479051613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0.02600288112903226</v>
      </c>
      <c r="BG109" s="22">
        <v>0</v>
      </c>
      <c r="BH109" s="22">
        <v>0</v>
      </c>
      <c r="BI109" s="22">
        <v>0</v>
      </c>
      <c r="BJ109" s="23">
        <v>0.634197586451613</v>
      </c>
      <c r="BK109" s="24">
        <f t="shared" si="5"/>
        <v>31.520293033114513</v>
      </c>
    </row>
    <row r="110" spans="1:63" s="25" customFormat="1" ht="15">
      <c r="A110" s="20"/>
      <c r="B110" s="7" t="s">
        <v>190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0.10178493332258064</v>
      </c>
      <c r="I110" s="22">
        <v>0.6610146774193548</v>
      </c>
      <c r="J110" s="22">
        <v>0</v>
      </c>
      <c r="K110" s="22">
        <v>0</v>
      </c>
      <c r="L110" s="23">
        <v>13.168261818903225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0.01784739629032258</v>
      </c>
      <c r="S110" s="22">
        <v>1.3220293548387096</v>
      </c>
      <c r="T110" s="22">
        <v>0</v>
      </c>
      <c r="U110" s="22">
        <v>0</v>
      </c>
      <c r="V110" s="23">
        <v>0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150.7642674133871</v>
      </c>
      <c r="AW110" s="22">
        <v>152.40211680049012</v>
      </c>
      <c r="AX110" s="22">
        <v>0</v>
      </c>
      <c r="AY110" s="22">
        <v>0</v>
      </c>
      <c r="AZ110" s="23">
        <v>159.36503974770972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50.96111128803226</v>
      </c>
      <c r="BG110" s="22">
        <v>6.4688017564516125</v>
      </c>
      <c r="BH110" s="22">
        <v>0</v>
      </c>
      <c r="BI110" s="22">
        <v>0</v>
      </c>
      <c r="BJ110" s="23">
        <v>0.6827339527096774</v>
      </c>
      <c r="BK110" s="24">
        <f t="shared" si="5"/>
        <v>535.9150091395547</v>
      </c>
    </row>
    <row r="111" spans="1:63" s="25" customFormat="1" ht="15">
      <c r="A111" s="20"/>
      <c r="B111" s="7" t="s">
        <v>191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0.05951687545161291</v>
      </c>
      <c r="I111" s="22">
        <v>26.131835483837467</v>
      </c>
      <c r="J111" s="22">
        <v>0</v>
      </c>
      <c r="K111" s="22">
        <v>0</v>
      </c>
      <c r="L111" s="23">
        <v>2.9652995101935486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0.0011199359677419357</v>
      </c>
      <c r="S111" s="22">
        <v>0</v>
      </c>
      <c r="T111" s="22">
        <v>0</v>
      </c>
      <c r="U111" s="22">
        <v>0</v>
      </c>
      <c r="V111" s="23">
        <v>0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0.11732303225806452</v>
      </c>
      <c r="AW111" s="22">
        <v>0</v>
      </c>
      <c r="AX111" s="22">
        <v>0</v>
      </c>
      <c r="AY111" s="22">
        <v>0</v>
      </c>
      <c r="AZ111" s="23">
        <v>3.0162475050322577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0.014888709677419355</v>
      </c>
      <c r="BG111" s="22">
        <v>0</v>
      </c>
      <c r="BH111" s="22">
        <v>0</v>
      </c>
      <c r="BI111" s="22">
        <v>0</v>
      </c>
      <c r="BJ111" s="23">
        <v>0.02977741935483871</v>
      </c>
      <c r="BK111" s="24">
        <f t="shared" si="5"/>
        <v>32.33600847177295</v>
      </c>
    </row>
    <row r="112" spans="1:63" s="25" customFormat="1" ht="15">
      <c r="A112" s="20"/>
      <c r="B112" s="7" t="s">
        <v>192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0.22473018577419354</v>
      </c>
      <c r="I112" s="22">
        <v>0</v>
      </c>
      <c r="J112" s="22">
        <v>0</v>
      </c>
      <c r="K112" s="22">
        <v>0</v>
      </c>
      <c r="L112" s="23">
        <v>0.186441545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0.024814820935483862</v>
      </c>
      <c r="S112" s="22">
        <v>0</v>
      </c>
      <c r="T112" s="22">
        <v>0</v>
      </c>
      <c r="U112" s="22">
        <v>0</v>
      </c>
      <c r="V112" s="23">
        <v>0.0061940709677419355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1.4313551998387093</v>
      </c>
      <c r="AW112" s="22">
        <v>0.391649135291186</v>
      </c>
      <c r="AX112" s="22">
        <v>0</v>
      </c>
      <c r="AY112" s="22">
        <v>0</v>
      </c>
      <c r="AZ112" s="23">
        <v>26.40122543229032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0.007928111903225806</v>
      </c>
      <c r="BG112" s="22">
        <v>0.6119517741935484</v>
      </c>
      <c r="BH112" s="22">
        <v>0</v>
      </c>
      <c r="BI112" s="22">
        <v>0</v>
      </c>
      <c r="BJ112" s="23">
        <v>0.35493202903225807</v>
      </c>
      <c r="BK112" s="24">
        <f t="shared" si="5"/>
        <v>29.64122230522667</v>
      </c>
    </row>
    <row r="113" spans="1:63" s="25" customFormat="1" ht="15">
      <c r="A113" s="20"/>
      <c r="B113" s="7" t="s">
        <v>193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0.0445296466451613</v>
      </c>
      <c r="I113" s="22">
        <v>44.60783587580645</v>
      </c>
      <c r="J113" s="22">
        <v>0</v>
      </c>
      <c r="K113" s="22">
        <v>0</v>
      </c>
      <c r="L113" s="23">
        <v>1.0241691326129032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0.0036077214516129033</v>
      </c>
      <c r="S113" s="22">
        <v>0</v>
      </c>
      <c r="T113" s="22">
        <v>0</v>
      </c>
      <c r="U113" s="22">
        <v>0</v>
      </c>
      <c r="V113" s="23">
        <v>0.0007871392258064515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0.038176958870967746</v>
      </c>
      <c r="AW113" s="22">
        <v>31.148636221821047</v>
      </c>
      <c r="AX113" s="22">
        <v>0</v>
      </c>
      <c r="AY113" s="22">
        <v>0</v>
      </c>
      <c r="AZ113" s="23">
        <v>2.6322440649999996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0.0009821830645161292</v>
      </c>
      <c r="BG113" s="22">
        <v>15.714929032258064</v>
      </c>
      <c r="BH113" s="22">
        <v>0</v>
      </c>
      <c r="BI113" s="22">
        <v>0</v>
      </c>
      <c r="BJ113" s="23">
        <v>0.03273943548387097</v>
      </c>
      <c r="BK113" s="24">
        <f t="shared" si="5"/>
        <v>95.24863741224041</v>
      </c>
    </row>
    <row r="114" spans="1:63" s="25" customFormat="1" ht="15">
      <c r="A114" s="20"/>
      <c r="B114" s="7" t="s">
        <v>194</v>
      </c>
      <c r="C114" s="21">
        <v>0</v>
      </c>
      <c r="D114" s="22">
        <v>0.8215596774193549</v>
      </c>
      <c r="E114" s="22">
        <v>0</v>
      </c>
      <c r="F114" s="22">
        <v>0</v>
      </c>
      <c r="G114" s="23">
        <v>0</v>
      </c>
      <c r="H114" s="21">
        <v>0.03541825932258065</v>
      </c>
      <c r="I114" s="22">
        <v>46.011449733867</v>
      </c>
      <c r="J114" s="22">
        <v>0</v>
      </c>
      <c r="K114" s="22">
        <v>0</v>
      </c>
      <c r="L114" s="23">
        <v>9.162032557870967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0.005257980967741936</v>
      </c>
      <c r="S114" s="22">
        <v>0</v>
      </c>
      <c r="T114" s="22">
        <v>0</v>
      </c>
      <c r="U114" s="22">
        <v>0</v>
      </c>
      <c r="V114" s="23">
        <v>0.0019799587741935487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0.0583084984516129</v>
      </c>
      <c r="AW114" s="22">
        <v>0</v>
      </c>
      <c r="AX114" s="22">
        <v>0</v>
      </c>
      <c r="AY114" s="22">
        <v>0</v>
      </c>
      <c r="AZ114" s="23">
        <v>0.09678439935483871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0.027476926935483873</v>
      </c>
      <c r="BG114" s="22">
        <v>9.842481290322581</v>
      </c>
      <c r="BH114" s="22">
        <v>0</v>
      </c>
      <c r="BI114" s="22">
        <v>0</v>
      </c>
      <c r="BJ114" s="23">
        <v>0.2050516935483871</v>
      </c>
      <c r="BK114" s="24">
        <f aca="true" t="shared" si="6" ref="BK114:BK120">SUM(C114:BJ114)</f>
        <v>66.26780097683475</v>
      </c>
    </row>
    <row r="115" spans="1:63" s="25" customFormat="1" ht="15">
      <c r="A115" s="20"/>
      <c r="B115" s="7" t="s">
        <v>195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0.2012528382258065</v>
      </c>
      <c r="I115" s="22">
        <v>7.206882383870968</v>
      </c>
      <c r="J115" s="22">
        <v>0</v>
      </c>
      <c r="K115" s="22">
        <v>0</v>
      </c>
      <c r="L115" s="23">
        <v>4.344538381806452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0.12336254219354838</v>
      </c>
      <c r="S115" s="22">
        <v>6.193097779580645</v>
      </c>
      <c r="T115" s="22">
        <v>0</v>
      </c>
      <c r="U115" s="22">
        <v>0</v>
      </c>
      <c r="V115" s="23">
        <v>3.5379240793548385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1.0466930333225806</v>
      </c>
      <c r="AW115" s="22">
        <v>20.645781529284328</v>
      </c>
      <c r="AX115" s="22">
        <v>0</v>
      </c>
      <c r="AY115" s="22">
        <v>0</v>
      </c>
      <c r="AZ115" s="23">
        <v>32.58419487967742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0.6152213076774193</v>
      </c>
      <c r="BG115" s="22">
        <v>3.8438659694838715</v>
      </c>
      <c r="BH115" s="22">
        <v>0</v>
      </c>
      <c r="BI115" s="22">
        <v>0</v>
      </c>
      <c r="BJ115" s="23">
        <v>6.051923354516129</v>
      </c>
      <c r="BK115" s="24">
        <f t="shared" si="6"/>
        <v>86.394738078994</v>
      </c>
    </row>
    <row r="116" spans="1:63" s="25" customFormat="1" ht="15">
      <c r="A116" s="20"/>
      <c r="B116" s="7" t="s">
        <v>196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0.373656707483871</v>
      </c>
      <c r="I116" s="22">
        <v>25.481095868741942</v>
      </c>
      <c r="J116" s="22">
        <v>0</v>
      </c>
      <c r="K116" s="22">
        <v>0</v>
      </c>
      <c r="L116" s="23">
        <v>11.616565555612901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2.708550362935484</v>
      </c>
      <c r="S116" s="22">
        <v>6.191811290322581</v>
      </c>
      <c r="T116" s="22">
        <v>0</v>
      </c>
      <c r="U116" s="22">
        <v>0</v>
      </c>
      <c r="V116" s="23">
        <v>5.84981771167742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2.287977400677419</v>
      </c>
      <c r="AW116" s="22">
        <v>21.536339746395893</v>
      </c>
      <c r="AX116" s="22">
        <v>0</v>
      </c>
      <c r="AY116" s="22">
        <v>0</v>
      </c>
      <c r="AZ116" s="23">
        <v>75.05738054793548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0.7723076056774192</v>
      </c>
      <c r="BG116" s="22">
        <v>5.415524443516129</v>
      </c>
      <c r="BH116" s="22">
        <v>0</v>
      </c>
      <c r="BI116" s="22">
        <v>0</v>
      </c>
      <c r="BJ116" s="23">
        <v>11.41770611032258</v>
      </c>
      <c r="BK116" s="24">
        <f t="shared" si="6"/>
        <v>168.7087333512991</v>
      </c>
    </row>
    <row r="117" spans="1:63" s="25" customFormat="1" ht="15">
      <c r="A117" s="20"/>
      <c r="B117" s="7" t="s">
        <v>197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3.2020219067741946</v>
      </c>
      <c r="I117" s="22">
        <v>9.20154099451613</v>
      </c>
      <c r="J117" s="22">
        <v>0</v>
      </c>
      <c r="K117" s="22">
        <v>0</v>
      </c>
      <c r="L117" s="23">
        <v>10.93646793767742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0.22218310954838708</v>
      </c>
      <c r="S117" s="22">
        <v>0.1329098226451613</v>
      </c>
      <c r="T117" s="22">
        <v>0</v>
      </c>
      <c r="U117" s="22">
        <v>0</v>
      </c>
      <c r="V117" s="23">
        <v>6.025840026677418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2.0631880092258066</v>
      </c>
      <c r="AW117" s="22">
        <v>5.961550678366021</v>
      </c>
      <c r="AX117" s="22">
        <v>0</v>
      </c>
      <c r="AY117" s="22">
        <v>0</v>
      </c>
      <c r="AZ117" s="23">
        <v>48.658184964516124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0.4054509964193548</v>
      </c>
      <c r="BG117" s="22">
        <v>0.25016265361290324</v>
      </c>
      <c r="BH117" s="22">
        <v>0</v>
      </c>
      <c r="BI117" s="22">
        <v>0</v>
      </c>
      <c r="BJ117" s="23">
        <v>11.741556694387098</v>
      </c>
      <c r="BK117" s="24">
        <f t="shared" si="6"/>
        <v>98.80105779436603</v>
      </c>
    </row>
    <row r="118" spans="1:63" s="25" customFormat="1" ht="15">
      <c r="A118" s="20"/>
      <c r="B118" s="7" t="s">
        <v>198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0.23987868290322578</v>
      </c>
      <c r="I118" s="22">
        <v>4.728264823741935</v>
      </c>
      <c r="J118" s="22">
        <v>0.30373666261290316</v>
      </c>
      <c r="K118" s="22">
        <v>0</v>
      </c>
      <c r="L118" s="23">
        <v>7.023003642451613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0.20552455190322577</v>
      </c>
      <c r="S118" s="22">
        <v>0.036310863000000006</v>
      </c>
      <c r="T118" s="22">
        <v>1.2074529032258066</v>
      </c>
      <c r="U118" s="22">
        <v>0</v>
      </c>
      <c r="V118" s="23">
        <v>6.296866890322581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2.060424202387097</v>
      </c>
      <c r="AW118" s="22">
        <v>9.97519481630285</v>
      </c>
      <c r="AX118" s="22">
        <v>0</v>
      </c>
      <c r="AY118" s="22">
        <v>0</v>
      </c>
      <c r="AZ118" s="23">
        <v>35.8813247311613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0.5643116116451613</v>
      </c>
      <c r="BG118" s="22">
        <v>0.6982591127096776</v>
      </c>
      <c r="BH118" s="22">
        <v>0</v>
      </c>
      <c r="BI118" s="22">
        <v>0</v>
      </c>
      <c r="BJ118" s="23">
        <v>6.059317457709678</v>
      </c>
      <c r="BK118" s="24">
        <f t="shared" si="6"/>
        <v>75.27987095207706</v>
      </c>
    </row>
    <row r="119" spans="1:63" s="25" customFormat="1" ht="15">
      <c r="A119" s="20"/>
      <c r="B119" s="7" t="s">
        <v>199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0.059979713774193553</v>
      </c>
      <c r="I119" s="22">
        <v>3.5796613346129025</v>
      </c>
      <c r="J119" s="22">
        <v>0</v>
      </c>
      <c r="K119" s="22">
        <v>0</v>
      </c>
      <c r="L119" s="23">
        <v>2.1097979138064513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0.08789452535483872</v>
      </c>
      <c r="S119" s="22">
        <v>0.017823287096774193</v>
      </c>
      <c r="T119" s="22">
        <v>0</v>
      </c>
      <c r="U119" s="22">
        <v>0</v>
      </c>
      <c r="V119" s="23">
        <v>0.477204305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1.7240231542580646</v>
      </c>
      <c r="AW119" s="22">
        <v>4.760412728388606</v>
      </c>
      <c r="AX119" s="22">
        <v>0</v>
      </c>
      <c r="AY119" s="22">
        <v>0</v>
      </c>
      <c r="AZ119" s="23">
        <v>20.247036214903225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0.5259537786774193</v>
      </c>
      <c r="BG119" s="22">
        <v>0.13705620967741936</v>
      </c>
      <c r="BH119" s="22">
        <v>0</v>
      </c>
      <c r="BI119" s="22">
        <v>0</v>
      </c>
      <c r="BJ119" s="23">
        <v>2.7279662502258066</v>
      </c>
      <c r="BK119" s="24">
        <f t="shared" si="6"/>
        <v>36.4548094157757</v>
      </c>
    </row>
    <row r="120" spans="1:63" s="25" customFormat="1" ht="15">
      <c r="A120" s="20"/>
      <c r="B120" s="7" t="s">
        <v>200</v>
      </c>
      <c r="C120" s="21">
        <v>0</v>
      </c>
      <c r="D120" s="22">
        <v>0</v>
      </c>
      <c r="E120" s="22">
        <v>0</v>
      </c>
      <c r="F120" s="22">
        <v>0</v>
      </c>
      <c r="G120" s="23">
        <v>0</v>
      </c>
      <c r="H120" s="21">
        <v>0.011016118193548384</v>
      </c>
      <c r="I120" s="22">
        <v>120.56982903209676</v>
      </c>
      <c r="J120" s="22">
        <v>0</v>
      </c>
      <c r="K120" s="22">
        <v>0</v>
      </c>
      <c r="L120" s="23">
        <v>0.22241572887096772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0.016914135354838704</v>
      </c>
      <c r="S120" s="22">
        <v>0.0784279082580645</v>
      </c>
      <c r="T120" s="22">
        <v>0</v>
      </c>
      <c r="U120" s="22">
        <v>0</v>
      </c>
      <c r="V120" s="23">
        <v>0.006040679806451612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0.08796997393548388</v>
      </c>
      <c r="AW120" s="22">
        <v>30.469253225139358</v>
      </c>
      <c r="AX120" s="22">
        <v>0</v>
      </c>
      <c r="AY120" s="22">
        <v>0</v>
      </c>
      <c r="AZ120" s="23">
        <v>3.8333462216129037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0.10629689648387099</v>
      </c>
      <c r="BG120" s="22">
        <v>0</v>
      </c>
      <c r="BH120" s="22">
        <v>0</v>
      </c>
      <c r="BI120" s="22">
        <v>0</v>
      </c>
      <c r="BJ120" s="23">
        <v>7.392461203419354</v>
      </c>
      <c r="BK120" s="24">
        <f t="shared" si="6"/>
        <v>162.79397112317162</v>
      </c>
    </row>
    <row r="121" spans="1:63" s="30" customFormat="1" ht="15">
      <c r="A121" s="20"/>
      <c r="B121" s="8" t="s">
        <v>15</v>
      </c>
      <c r="C121" s="26">
        <f aca="true" t="shared" si="7" ref="C121:AH121">SUM(C18:C120)</f>
        <v>0</v>
      </c>
      <c r="D121" s="26">
        <f t="shared" si="7"/>
        <v>141.52676584841936</v>
      </c>
      <c r="E121" s="26">
        <f t="shared" si="7"/>
        <v>0</v>
      </c>
      <c r="F121" s="26">
        <f t="shared" si="7"/>
        <v>0</v>
      </c>
      <c r="G121" s="26">
        <f t="shared" si="7"/>
        <v>0</v>
      </c>
      <c r="H121" s="26">
        <f t="shared" si="7"/>
        <v>83.11610313987094</v>
      </c>
      <c r="I121" s="26">
        <f t="shared" si="7"/>
        <v>7289.503656162545</v>
      </c>
      <c r="J121" s="26">
        <f t="shared" si="7"/>
        <v>20.63858373074193</v>
      </c>
      <c r="K121" s="26">
        <f t="shared" si="7"/>
        <v>0</v>
      </c>
      <c r="L121" s="26">
        <f t="shared" si="7"/>
        <v>1282.8570784002893</v>
      </c>
      <c r="M121" s="26">
        <f t="shared" si="7"/>
        <v>0</v>
      </c>
      <c r="N121" s="26">
        <f t="shared" si="7"/>
        <v>0</v>
      </c>
      <c r="O121" s="26">
        <f t="shared" si="7"/>
        <v>0</v>
      </c>
      <c r="P121" s="26">
        <f t="shared" si="7"/>
        <v>0</v>
      </c>
      <c r="Q121" s="26">
        <f t="shared" si="7"/>
        <v>0</v>
      </c>
      <c r="R121" s="26">
        <f t="shared" si="7"/>
        <v>23.65697991258064</v>
      </c>
      <c r="S121" s="26">
        <f t="shared" si="7"/>
        <v>205.24613117096777</v>
      </c>
      <c r="T121" s="26">
        <f t="shared" si="7"/>
        <v>37.55160177593549</v>
      </c>
      <c r="U121" s="26">
        <f t="shared" si="7"/>
        <v>0</v>
      </c>
      <c r="V121" s="26">
        <f t="shared" si="7"/>
        <v>223.1618313239677</v>
      </c>
      <c r="W121" s="26">
        <f t="shared" si="7"/>
        <v>0</v>
      </c>
      <c r="X121" s="26">
        <f t="shared" si="7"/>
        <v>0</v>
      </c>
      <c r="Y121" s="26">
        <f t="shared" si="7"/>
        <v>0</v>
      </c>
      <c r="Z121" s="26">
        <f t="shared" si="7"/>
        <v>0</v>
      </c>
      <c r="AA121" s="26">
        <f t="shared" si="7"/>
        <v>0</v>
      </c>
      <c r="AB121" s="26">
        <f t="shared" si="7"/>
        <v>0</v>
      </c>
      <c r="AC121" s="26">
        <f t="shared" si="7"/>
        <v>0</v>
      </c>
      <c r="AD121" s="26">
        <f t="shared" si="7"/>
        <v>0</v>
      </c>
      <c r="AE121" s="26">
        <f t="shared" si="7"/>
        <v>0</v>
      </c>
      <c r="AF121" s="26">
        <f t="shared" si="7"/>
        <v>0</v>
      </c>
      <c r="AG121" s="26">
        <f t="shared" si="7"/>
        <v>0</v>
      </c>
      <c r="AH121" s="26">
        <f t="shared" si="7"/>
        <v>0</v>
      </c>
      <c r="AI121" s="26">
        <f aca="true" t="shared" si="8" ref="AI121:BK121">SUM(AI18:AI120)</f>
        <v>0</v>
      </c>
      <c r="AJ121" s="26">
        <f t="shared" si="8"/>
        <v>0</v>
      </c>
      <c r="AK121" s="26">
        <f t="shared" si="8"/>
        <v>0</v>
      </c>
      <c r="AL121" s="26">
        <f t="shared" si="8"/>
        <v>0</v>
      </c>
      <c r="AM121" s="26">
        <f t="shared" si="8"/>
        <v>0</v>
      </c>
      <c r="AN121" s="26">
        <f t="shared" si="8"/>
        <v>0</v>
      </c>
      <c r="AO121" s="26">
        <f t="shared" si="8"/>
        <v>0</v>
      </c>
      <c r="AP121" s="26">
        <f t="shared" si="8"/>
        <v>0</v>
      </c>
      <c r="AQ121" s="26">
        <f t="shared" si="8"/>
        <v>0</v>
      </c>
      <c r="AR121" s="26">
        <f t="shared" si="8"/>
        <v>0</v>
      </c>
      <c r="AS121" s="26">
        <f t="shared" si="8"/>
        <v>0</v>
      </c>
      <c r="AT121" s="26">
        <f t="shared" si="8"/>
        <v>0</v>
      </c>
      <c r="AU121" s="26">
        <f t="shared" si="8"/>
        <v>0</v>
      </c>
      <c r="AV121" s="26">
        <f t="shared" si="8"/>
        <v>286.1087258522258</v>
      </c>
      <c r="AW121" s="26">
        <f t="shared" si="8"/>
        <v>916.142821729216</v>
      </c>
      <c r="AX121" s="26">
        <f t="shared" si="8"/>
        <v>2.999890388225807</v>
      </c>
      <c r="AY121" s="26">
        <f t="shared" si="8"/>
        <v>0</v>
      </c>
      <c r="AZ121" s="26">
        <f t="shared" si="8"/>
        <v>1987.1613029030318</v>
      </c>
      <c r="BA121" s="26">
        <f t="shared" si="8"/>
        <v>0</v>
      </c>
      <c r="BB121" s="26">
        <f t="shared" si="8"/>
        <v>0</v>
      </c>
      <c r="BC121" s="26">
        <f t="shared" si="8"/>
        <v>0</v>
      </c>
      <c r="BD121" s="26">
        <f t="shared" si="8"/>
        <v>0</v>
      </c>
      <c r="BE121" s="26">
        <f t="shared" si="8"/>
        <v>0</v>
      </c>
      <c r="BF121" s="26">
        <f t="shared" si="8"/>
        <v>102.0847844433226</v>
      </c>
      <c r="BG121" s="26">
        <f t="shared" si="8"/>
        <v>168.3819487322903</v>
      </c>
      <c r="BH121" s="26">
        <f t="shared" si="8"/>
        <v>2.4656521018064512</v>
      </c>
      <c r="BI121" s="26">
        <f t="shared" si="8"/>
        <v>0</v>
      </c>
      <c r="BJ121" s="26">
        <f t="shared" si="8"/>
        <v>362.8901239672579</v>
      </c>
      <c r="BK121" s="26">
        <f t="shared" si="8"/>
        <v>13135.493981582697</v>
      </c>
    </row>
    <row r="122" spans="3:63" ht="15" customHeight="1"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</row>
    <row r="123" spans="1:63" s="25" customFormat="1" ht="15">
      <c r="A123" s="20" t="s">
        <v>31</v>
      </c>
      <c r="B123" s="5" t="s">
        <v>32</v>
      </c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4"/>
    </row>
    <row r="124" spans="1:63" s="25" customFormat="1" ht="15">
      <c r="A124" s="20"/>
      <c r="B124" s="7" t="s">
        <v>33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</v>
      </c>
      <c r="I124" s="22">
        <v>0</v>
      </c>
      <c r="J124" s="22">
        <v>0</v>
      </c>
      <c r="K124" s="22">
        <v>0</v>
      </c>
      <c r="L124" s="23">
        <v>0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</v>
      </c>
      <c r="S124" s="22">
        <v>0</v>
      </c>
      <c r="T124" s="22">
        <v>0</v>
      </c>
      <c r="U124" s="22">
        <v>0</v>
      </c>
      <c r="V124" s="23">
        <v>0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</v>
      </c>
      <c r="AW124" s="22">
        <v>0</v>
      </c>
      <c r="AX124" s="22">
        <v>0</v>
      </c>
      <c r="AY124" s="22">
        <v>0</v>
      </c>
      <c r="AZ124" s="23">
        <v>0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</v>
      </c>
      <c r="BG124" s="22">
        <v>0</v>
      </c>
      <c r="BH124" s="22">
        <v>0</v>
      </c>
      <c r="BI124" s="22">
        <v>0</v>
      </c>
      <c r="BJ124" s="23">
        <v>0</v>
      </c>
      <c r="BK124" s="24">
        <v>0</v>
      </c>
    </row>
    <row r="125" spans="1:63" s="30" customFormat="1" ht="15">
      <c r="A125" s="20"/>
      <c r="B125" s="8" t="s">
        <v>34</v>
      </c>
      <c r="C125" s="26">
        <v>0</v>
      </c>
      <c r="D125" s="27">
        <v>0</v>
      </c>
      <c r="E125" s="27">
        <v>0</v>
      </c>
      <c r="F125" s="27">
        <v>0</v>
      </c>
      <c r="G125" s="28">
        <v>0</v>
      </c>
      <c r="H125" s="26">
        <v>0</v>
      </c>
      <c r="I125" s="27">
        <v>0</v>
      </c>
      <c r="J125" s="27">
        <v>0</v>
      </c>
      <c r="K125" s="27">
        <v>0</v>
      </c>
      <c r="L125" s="28">
        <v>0</v>
      </c>
      <c r="M125" s="26">
        <v>0</v>
      </c>
      <c r="N125" s="27">
        <v>0</v>
      </c>
      <c r="O125" s="27">
        <v>0</v>
      </c>
      <c r="P125" s="27">
        <v>0</v>
      </c>
      <c r="Q125" s="28">
        <v>0</v>
      </c>
      <c r="R125" s="26">
        <v>0</v>
      </c>
      <c r="S125" s="27">
        <v>0</v>
      </c>
      <c r="T125" s="27">
        <v>0</v>
      </c>
      <c r="U125" s="27">
        <v>0</v>
      </c>
      <c r="V125" s="28">
        <v>0</v>
      </c>
      <c r="W125" s="26">
        <v>0</v>
      </c>
      <c r="X125" s="27">
        <v>0</v>
      </c>
      <c r="Y125" s="27">
        <v>0</v>
      </c>
      <c r="Z125" s="27">
        <v>0</v>
      </c>
      <c r="AA125" s="28">
        <v>0</v>
      </c>
      <c r="AB125" s="26">
        <v>0</v>
      </c>
      <c r="AC125" s="27">
        <v>0</v>
      </c>
      <c r="AD125" s="27">
        <v>0</v>
      </c>
      <c r="AE125" s="27">
        <v>0</v>
      </c>
      <c r="AF125" s="28">
        <v>0</v>
      </c>
      <c r="AG125" s="26">
        <v>0</v>
      </c>
      <c r="AH125" s="27">
        <v>0</v>
      </c>
      <c r="AI125" s="27">
        <v>0</v>
      </c>
      <c r="AJ125" s="27">
        <v>0</v>
      </c>
      <c r="AK125" s="28">
        <v>0</v>
      </c>
      <c r="AL125" s="26">
        <v>0</v>
      </c>
      <c r="AM125" s="27">
        <v>0</v>
      </c>
      <c r="AN125" s="27">
        <v>0</v>
      </c>
      <c r="AO125" s="27">
        <v>0</v>
      </c>
      <c r="AP125" s="28">
        <v>0</v>
      </c>
      <c r="AQ125" s="26">
        <v>0</v>
      </c>
      <c r="AR125" s="27">
        <v>0</v>
      </c>
      <c r="AS125" s="27">
        <v>0</v>
      </c>
      <c r="AT125" s="27">
        <v>0</v>
      </c>
      <c r="AU125" s="28">
        <v>0</v>
      </c>
      <c r="AV125" s="26">
        <v>0</v>
      </c>
      <c r="AW125" s="27">
        <v>0</v>
      </c>
      <c r="AX125" s="27">
        <v>0</v>
      </c>
      <c r="AY125" s="27">
        <v>0</v>
      </c>
      <c r="AZ125" s="28">
        <v>0</v>
      </c>
      <c r="BA125" s="26">
        <v>0</v>
      </c>
      <c r="BB125" s="27">
        <v>0</v>
      </c>
      <c r="BC125" s="27">
        <v>0</v>
      </c>
      <c r="BD125" s="27">
        <v>0</v>
      </c>
      <c r="BE125" s="28">
        <v>0</v>
      </c>
      <c r="BF125" s="26">
        <v>0</v>
      </c>
      <c r="BG125" s="27">
        <v>0</v>
      </c>
      <c r="BH125" s="27">
        <v>0</v>
      </c>
      <c r="BI125" s="27">
        <v>0</v>
      </c>
      <c r="BJ125" s="28">
        <v>0</v>
      </c>
      <c r="BK125" s="29">
        <v>0</v>
      </c>
    </row>
    <row r="126" spans="1:63" s="25" customFormat="1" ht="15">
      <c r="A126" s="20" t="s">
        <v>35</v>
      </c>
      <c r="B126" s="5" t="s">
        <v>36</v>
      </c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4"/>
    </row>
    <row r="127" spans="1:63" s="25" customFormat="1" ht="15">
      <c r="A127" s="20"/>
      <c r="B127" s="7" t="s">
        <v>33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0</v>
      </c>
      <c r="I127" s="22">
        <v>0</v>
      </c>
      <c r="J127" s="22">
        <v>0</v>
      </c>
      <c r="K127" s="22">
        <v>0</v>
      </c>
      <c r="L127" s="23">
        <v>0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</v>
      </c>
      <c r="S127" s="22">
        <v>0</v>
      </c>
      <c r="T127" s="22">
        <v>0</v>
      </c>
      <c r="U127" s="22">
        <v>0</v>
      </c>
      <c r="V127" s="23">
        <v>0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</v>
      </c>
      <c r="AW127" s="22">
        <v>0</v>
      </c>
      <c r="AX127" s="22">
        <v>0</v>
      </c>
      <c r="AY127" s="22">
        <v>0</v>
      </c>
      <c r="AZ127" s="23">
        <v>0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</v>
      </c>
      <c r="BG127" s="22">
        <v>0</v>
      </c>
      <c r="BH127" s="22">
        <v>0</v>
      </c>
      <c r="BI127" s="22">
        <v>0</v>
      </c>
      <c r="BJ127" s="23">
        <v>0</v>
      </c>
      <c r="BK127" s="24">
        <v>0</v>
      </c>
    </row>
    <row r="128" spans="1:63" s="30" customFormat="1" ht="15">
      <c r="A128" s="20"/>
      <c r="B128" s="8" t="s">
        <v>37</v>
      </c>
      <c r="C128" s="26">
        <v>0</v>
      </c>
      <c r="D128" s="27">
        <v>0</v>
      </c>
      <c r="E128" s="27">
        <v>0</v>
      </c>
      <c r="F128" s="27">
        <v>0</v>
      </c>
      <c r="G128" s="28">
        <v>0</v>
      </c>
      <c r="H128" s="26">
        <v>0</v>
      </c>
      <c r="I128" s="27">
        <v>0</v>
      </c>
      <c r="J128" s="27">
        <v>0</v>
      </c>
      <c r="K128" s="27">
        <v>0</v>
      </c>
      <c r="L128" s="28">
        <v>0</v>
      </c>
      <c r="M128" s="26">
        <v>0</v>
      </c>
      <c r="N128" s="27">
        <v>0</v>
      </c>
      <c r="O128" s="27">
        <v>0</v>
      </c>
      <c r="P128" s="27">
        <v>0</v>
      </c>
      <c r="Q128" s="28">
        <v>0</v>
      </c>
      <c r="R128" s="26">
        <v>0</v>
      </c>
      <c r="S128" s="27">
        <v>0</v>
      </c>
      <c r="T128" s="27">
        <v>0</v>
      </c>
      <c r="U128" s="27">
        <v>0</v>
      </c>
      <c r="V128" s="28">
        <v>0</v>
      </c>
      <c r="W128" s="26">
        <v>0</v>
      </c>
      <c r="X128" s="27">
        <v>0</v>
      </c>
      <c r="Y128" s="27">
        <v>0</v>
      </c>
      <c r="Z128" s="27">
        <v>0</v>
      </c>
      <c r="AA128" s="28">
        <v>0</v>
      </c>
      <c r="AB128" s="26">
        <v>0</v>
      </c>
      <c r="AC128" s="27">
        <v>0</v>
      </c>
      <c r="AD128" s="27">
        <v>0</v>
      </c>
      <c r="AE128" s="27">
        <v>0</v>
      </c>
      <c r="AF128" s="28">
        <v>0</v>
      </c>
      <c r="AG128" s="26">
        <v>0</v>
      </c>
      <c r="AH128" s="27">
        <v>0</v>
      </c>
      <c r="AI128" s="27">
        <v>0</v>
      </c>
      <c r="AJ128" s="27">
        <v>0</v>
      </c>
      <c r="AK128" s="28">
        <v>0</v>
      </c>
      <c r="AL128" s="26">
        <v>0</v>
      </c>
      <c r="AM128" s="27">
        <v>0</v>
      </c>
      <c r="AN128" s="27">
        <v>0</v>
      </c>
      <c r="AO128" s="27">
        <v>0</v>
      </c>
      <c r="AP128" s="28">
        <v>0</v>
      </c>
      <c r="AQ128" s="26">
        <v>0</v>
      </c>
      <c r="AR128" s="27">
        <v>0</v>
      </c>
      <c r="AS128" s="27">
        <v>0</v>
      </c>
      <c r="AT128" s="27">
        <v>0</v>
      </c>
      <c r="AU128" s="28">
        <v>0</v>
      </c>
      <c r="AV128" s="26">
        <v>0</v>
      </c>
      <c r="AW128" s="27">
        <v>0</v>
      </c>
      <c r="AX128" s="27">
        <v>0</v>
      </c>
      <c r="AY128" s="27">
        <v>0</v>
      </c>
      <c r="AZ128" s="28">
        <v>0</v>
      </c>
      <c r="BA128" s="26">
        <v>0</v>
      </c>
      <c r="BB128" s="27">
        <v>0</v>
      </c>
      <c r="BC128" s="27">
        <v>0</v>
      </c>
      <c r="BD128" s="27">
        <v>0</v>
      </c>
      <c r="BE128" s="28">
        <v>0</v>
      </c>
      <c r="BF128" s="26">
        <v>0</v>
      </c>
      <c r="BG128" s="27">
        <v>0</v>
      </c>
      <c r="BH128" s="27">
        <v>0</v>
      </c>
      <c r="BI128" s="27">
        <v>0</v>
      </c>
      <c r="BJ128" s="28">
        <v>0</v>
      </c>
      <c r="BK128" s="29">
        <v>0</v>
      </c>
    </row>
    <row r="129" spans="1:63" s="30" customFormat="1" ht="15">
      <c r="A129" s="20" t="s">
        <v>16</v>
      </c>
      <c r="B129" s="12" t="s">
        <v>17</v>
      </c>
      <c r="C129" s="26"/>
      <c r="D129" s="27"/>
      <c r="E129" s="27"/>
      <c r="F129" s="27"/>
      <c r="G129" s="28"/>
      <c r="H129" s="26"/>
      <c r="I129" s="27"/>
      <c r="J129" s="27"/>
      <c r="K129" s="27"/>
      <c r="L129" s="28"/>
      <c r="M129" s="26"/>
      <c r="N129" s="27"/>
      <c r="O129" s="27"/>
      <c r="P129" s="27"/>
      <c r="Q129" s="28"/>
      <c r="R129" s="26"/>
      <c r="S129" s="27"/>
      <c r="T129" s="27"/>
      <c r="U129" s="27"/>
      <c r="V129" s="28"/>
      <c r="W129" s="26"/>
      <c r="X129" s="27"/>
      <c r="Y129" s="27"/>
      <c r="Z129" s="27"/>
      <c r="AA129" s="28"/>
      <c r="AB129" s="26"/>
      <c r="AC129" s="27"/>
      <c r="AD129" s="27"/>
      <c r="AE129" s="27"/>
      <c r="AF129" s="28"/>
      <c r="AG129" s="26"/>
      <c r="AH129" s="27"/>
      <c r="AI129" s="27"/>
      <c r="AJ129" s="27"/>
      <c r="AK129" s="28"/>
      <c r="AL129" s="26"/>
      <c r="AM129" s="27"/>
      <c r="AN129" s="27"/>
      <c r="AO129" s="27"/>
      <c r="AP129" s="28"/>
      <c r="AQ129" s="26"/>
      <c r="AR129" s="27"/>
      <c r="AS129" s="27"/>
      <c r="AT129" s="27"/>
      <c r="AU129" s="28"/>
      <c r="AV129" s="26"/>
      <c r="AW129" s="27"/>
      <c r="AX129" s="27"/>
      <c r="AY129" s="27"/>
      <c r="AZ129" s="28"/>
      <c r="BA129" s="26"/>
      <c r="BB129" s="27"/>
      <c r="BC129" s="27"/>
      <c r="BD129" s="27"/>
      <c r="BE129" s="28"/>
      <c r="BF129" s="26"/>
      <c r="BG129" s="27"/>
      <c r="BH129" s="27"/>
      <c r="BI129" s="27"/>
      <c r="BJ129" s="28"/>
      <c r="BK129" s="29"/>
    </row>
    <row r="130" spans="1:63" s="25" customFormat="1" ht="15">
      <c r="A130" s="20"/>
      <c r="B130" s="60" t="s">
        <v>201</v>
      </c>
      <c r="C130" s="21">
        <v>0</v>
      </c>
      <c r="D130" s="22">
        <v>0.007588661000000003</v>
      </c>
      <c r="E130" s="22">
        <v>0</v>
      </c>
      <c r="F130" s="22">
        <v>0</v>
      </c>
      <c r="G130" s="23">
        <v>0</v>
      </c>
      <c r="H130" s="21">
        <v>0.24261087100000006</v>
      </c>
      <c r="I130" s="22">
        <v>2.6944104060000003</v>
      </c>
      <c r="J130" s="22">
        <v>0.29545753499999994</v>
      </c>
      <c r="K130" s="22">
        <v>0</v>
      </c>
      <c r="L130" s="23">
        <v>1.0396634749999998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0.13928467600000002</v>
      </c>
      <c r="S130" s="22">
        <v>0.485027515</v>
      </c>
      <c r="T130" s="22">
        <v>0.8625362640000004</v>
      </c>
      <c r="U130" s="22">
        <v>0</v>
      </c>
      <c r="V130" s="23">
        <v>0.443292128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1.5974604563548387</v>
      </c>
      <c r="AW130" s="22">
        <v>6.593892901937542</v>
      </c>
      <c r="AX130" s="22">
        <v>0.3218162650000001</v>
      </c>
      <c r="AY130" s="22">
        <v>0</v>
      </c>
      <c r="AZ130" s="23">
        <v>6.820121780645161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1.3020199579999996</v>
      </c>
      <c r="BG130" s="22">
        <v>1.8846999719999997</v>
      </c>
      <c r="BH130" s="22">
        <v>2.322438678000001</v>
      </c>
      <c r="BI130" s="22">
        <v>0</v>
      </c>
      <c r="BJ130" s="23">
        <v>2.7455027070000004</v>
      </c>
      <c r="BK130" s="24">
        <f>SUM(C130:BJ130)</f>
        <v>29.79782424993754</v>
      </c>
    </row>
    <row r="131" spans="1:63" s="25" customFormat="1" ht="15">
      <c r="A131" s="20"/>
      <c r="B131" s="7" t="s">
        <v>249</v>
      </c>
      <c r="C131" s="21">
        <v>0</v>
      </c>
      <c r="D131" s="22">
        <v>0.0028679032258064514</v>
      </c>
      <c r="E131" s="22">
        <v>0</v>
      </c>
      <c r="F131" s="22">
        <v>0</v>
      </c>
      <c r="G131" s="23">
        <v>0</v>
      </c>
      <c r="H131" s="21">
        <v>0.02974995470967742</v>
      </c>
      <c r="I131" s="22">
        <v>0.9010516912580646</v>
      </c>
      <c r="J131" s="22">
        <v>0.010156399483870962</v>
      </c>
      <c r="K131" s="22">
        <v>0</v>
      </c>
      <c r="L131" s="23">
        <v>0.4847863659032259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0.010777655806451613</v>
      </c>
      <c r="S131" s="22">
        <v>0.2843565130000001</v>
      </c>
      <c r="T131" s="22">
        <v>0.04657553845161289</v>
      </c>
      <c r="U131" s="22">
        <v>0</v>
      </c>
      <c r="V131" s="23">
        <v>0.0939330717419355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0.24989229887096776</v>
      </c>
      <c r="AW131" s="22">
        <v>1.4056020423182065</v>
      </c>
      <c r="AX131" s="22">
        <v>0.03869095761290322</v>
      </c>
      <c r="AY131" s="22">
        <v>0</v>
      </c>
      <c r="AZ131" s="23">
        <v>2.859976443064517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0.07190566261290321</v>
      </c>
      <c r="BG131" s="22">
        <v>0.35669388258064505</v>
      </c>
      <c r="BH131" s="22">
        <v>0.021555045225806452</v>
      </c>
      <c r="BI131" s="22">
        <v>0</v>
      </c>
      <c r="BJ131" s="23">
        <v>0.555896986032258</v>
      </c>
      <c r="BK131" s="24">
        <f>SUM(C131:BJ131)</f>
        <v>7.424468411898854</v>
      </c>
    </row>
    <row r="132" spans="1:63" s="25" customFormat="1" ht="15">
      <c r="A132" s="20"/>
      <c r="B132" s="7" t="s">
        <v>250</v>
      </c>
      <c r="C132" s="21">
        <v>0</v>
      </c>
      <c r="D132" s="22">
        <v>1.1780091274193547</v>
      </c>
      <c r="E132" s="22">
        <v>0</v>
      </c>
      <c r="F132" s="22">
        <v>0</v>
      </c>
      <c r="G132" s="23">
        <v>0</v>
      </c>
      <c r="H132" s="21">
        <v>0.08102403606451614</v>
      </c>
      <c r="I132" s="22">
        <v>0.8725574329999999</v>
      </c>
      <c r="J132" s="22">
        <v>0.008605546096774193</v>
      </c>
      <c r="K132" s="22">
        <v>0</v>
      </c>
      <c r="L132" s="23">
        <v>0.5938654282903225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0.052187018677419365</v>
      </c>
      <c r="S132" s="22">
        <v>0.5585700323870966</v>
      </c>
      <c r="T132" s="22">
        <v>0.35089519387096774</v>
      </c>
      <c r="U132" s="22">
        <v>0</v>
      </c>
      <c r="V132" s="23">
        <v>0.20185434461290325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1.5840533590967745</v>
      </c>
      <c r="AW132" s="22">
        <v>5.562619878610591</v>
      </c>
      <c r="AX132" s="22">
        <v>0.23613575570967743</v>
      </c>
      <c r="AY132" s="22">
        <v>0</v>
      </c>
      <c r="AZ132" s="23">
        <v>10.967446221999996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1.1241926461935483</v>
      </c>
      <c r="BG132" s="22">
        <v>1.3740513017741935</v>
      </c>
      <c r="BH132" s="22">
        <v>1.1627025470645163</v>
      </c>
      <c r="BI132" s="22">
        <v>0</v>
      </c>
      <c r="BJ132" s="23">
        <v>2.5084698700000008</v>
      </c>
      <c r="BK132" s="24">
        <f>SUM(C132:BJ132)</f>
        <v>28.417239740868652</v>
      </c>
    </row>
    <row r="133" spans="1:63" s="25" customFormat="1" ht="15">
      <c r="A133" s="20"/>
      <c r="B133" s="7" t="s">
        <v>202</v>
      </c>
      <c r="C133" s="21">
        <v>0</v>
      </c>
      <c r="D133" s="22">
        <v>0.7945448181290322</v>
      </c>
      <c r="E133" s="22">
        <v>0</v>
      </c>
      <c r="F133" s="22">
        <v>0</v>
      </c>
      <c r="G133" s="23">
        <v>0</v>
      </c>
      <c r="H133" s="21">
        <v>17.695555444999997</v>
      </c>
      <c r="I133" s="22">
        <v>2768.980402863484</v>
      </c>
      <c r="J133" s="22">
        <v>55.51679042025807</v>
      </c>
      <c r="K133" s="22">
        <v>0</v>
      </c>
      <c r="L133" s="23">
        <v>366.4057236885807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9.672309247935484</v>
      </c>
      <c r="S133" s="22">
        <v>20.556158103032253</v>
      </c>
      <c r="T133" s="22">
        <v>71.05699385158064</v>
      </c>
      <c r="U133" s="22">
        <v>0</v>
      </c>
      <c r="V133" s="23">
        <v>62.39396342254838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53.48657784816128</v>
      </c>
      <c r="AW133" s="22">
        <v>1125.7129146146144</v>
      </c>
      <c r="AX133" s="22">
        <v>14.442781932032256</v>
      </c>
      <c r="AY133" s="22">
        <v>0</v>
      </c>
      <c r="AZ133" s="23">
        <v>724.9902107760321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23.861401023612906</v>
      </c>
      <c r="BG133" s="22">
        <v>54.23172178890322</v>
      </c>
      <c r="BH133" s="22">
        <v>19.764941487419353</v>
      </c>
      <c r="BI133" s="22">
        <v>0</v>
      </c>
      <c r="BJ133" s="23">
        <v>77.80846886690323</v>
      </c>
      <c r="BK133" s="24">
        <f>SUM(C133:BJ133)</f>
        <v>5467.371460198227</v>
      </c>
    </row>
    <row r="134" spans="1:63" s="25" customFormat="1" ht="15">
      <c r="A134" s="20"/>
      <c r="B134" s="7" t="s">
        <v>203</v>
      </c>
      <c r="C134" s="21">
        <v>0</v>
      </c>
      <c r="D134" s="22">
        <v>49.15269371264518</v>
      </c>
      <c r="E134" s="22">
        <v>0</v>
      </c>
      <c r="F134" s="22">
        <v>0</v>
      </c>
      <c r="G134" s="23">
        <v>0</v>
      </c>
      <c r="H134" s="21">
        <v>2.9843575094193544</v>
      </c>
      <c r="I134" s="22">
        <v>40.28151479503226</v>
      </c>
      <c r="J134" s="22">
        <v>1.9604650391290321</v>
      </c>
      <c r="K134" s="22">
        <v>0</v>
      </c>
      <c r="L134" s="23">
        <v>21.6503009346129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1.3263475550322579</v>
      </c>
      <c r="S134" s="22">
        <v>5.364798142548388</v>
      </c>
      <c r="T134" s="22">
        <v>4.010957664129032</v>
      </c>
      <c r="U134" s="22">
        <v>0</v>
      </c>
      <c r="V134" s="23">
        <v>1.3295438755483868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25.207311966903227</v>
      </c>
      <c r="AW134" s="22">
        <v>35.131081160341246</v>
      </c>
      <c r="AX134" s="22">
        <v>5.08529001148387</v>
      </c>
      <c r="AY134" s="22">
        <v>0</v>
      </c>
      <c r="AZ134" s="23">
        <v>128.97566300767744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7.714994007612903</v>
      </c>
      <c r="BG134" s="22">
        <v>8.457587727</v>
      </c>
      <c r="BH134" s="22">
        <v>1.4745296350322583</v>
      </c>
      <c r="BI134" s="22">
        <v>0</v>
      </c>
      <c r="BJ134" s="23">
        <v>15.203039290451613</v>
      </c>
      <c r="BK134" s="24">
        <f>SUM(C134:BJ134)</f>
        <v>355.31047603459933</v>
      </c>
    </row>
    <row r="135" spans="1:63" s="25" customFormat="1" ht="15">
      <c r="A135" s="20"/>
      <c r="B135" s="7" t="s">
        <v>204</v>
      </c>
      <c r="C135" s="21">
        <v>0</v>
      </c>
      <c r="D135" s="22">
        <v>132.45441796187092</v>
      </c>
      <c r="E135" s="22">
        <v>0</v>
      </c>
      <c r="F135" s="22">
        <v>0</v>
      </c>
      <c r="G135" s="23">
        <v>0</v>
      </c>
      <c r="H135" s="21">
        <v>10.028610800774196</v>
      </c>
      <c r="I135" s="22">
        <v>26.04096730919355</v>
      </c>
      <c r="J135" s="22">
        <v>0.29971870519354843</v>
      </c>
      <c r="K135" s="22">
        <v>0</v>
      </c>
      <c r="L135" s="23">
        <v>16.96377396919355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5.442889739741935</v>
      </c>
      <c r="S135" s="22">
        <v>4.714686578290323</v>
      </c>
      <c r="T135" s="22">
        <v>5.0945835684838725</v>
      </c>
      <c r="U135" s="22">
        <v>0</v>
      </c>
      <c r="V135" s="23">
        <v>5.859168249645162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63.315782479741934</v>
      </c>
      <c r="AW135" s="22">
        <v>68.46402953880447</v>
      </c>
      <c r="AX135" s="22">
        <v>0.03650136529032258</v>
      </c>
      <c r="AY135" s="22">
        <v>0</v>
      </c>
      <c r="AZ135" s="23">
        <v>130.36120654974198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59.07292070429032</v>
      </c>
      <c r="BG135" s="22">
        <v>34.070487130032255</v>
      </c>
      <c r="BH135" s="22">
        <v>0</v>
      </c>
      <c r="BI135" s="22">
        <v>0</v>
      </c>
      <c r="BJ135" s="23">
        <v>66.77360430390321</v>
      </c>
      <c r="BK135" s="24">
        <f>SUM(C135:BJ135)</f>
        <v>628.9933489541916</v>
      </c>
    </row>
    <row r="136" spans="1:63" s="25" customFormat="1" ht="15">
      <c r="A136" s="20"/>
      <c r="B136" s="7" t="s">
        <v>205</v>
      </c>
      <c r="C136" s="21">
        <v>0</v>
      </c>
      <c r="D136" s="22">
        <v>114.83769060854837</v>
      </c>
      <c r="E136" s="22">
        <v>0</v>
      </c>
      <c r="F136" s="22">
        <v>0</v>
      </c>
      <c r="G136" s="23">
        <v>0</v>
      </c>
      <c r="H136" s="21">
        <v>11.986643441935483</v>
      </c>
      <c r="I136" s="22">
        <v>9980.593710159772</v>
      </c>
      <c r="J136" s="22">
        <v>37.553426176129044</v>
      </c>
      <c r="K136" s="22">
        <v>0</v>
      </c>
      <c r="L136" s="23">
        <v>791.5534010660966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14.303658768161291</v>
      </c>
      <c r="S136" s="22">
        <v>203.03746908658061</v>
      </c>
      <c r="T136" s="22">
        <v>80.00278834109677</v>
      </c>
      <c r="U136" s="22">
        <v>0</v>
      </c>
      <c r="V136" s="23">
        <v>39.55599040983871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16.466145396193546</v>
      </c>
      <c r="AW136" s="22">
        <v>1014.0160056507656</v>
      </c>
      <c r="AX136" s="22">
        <v>14.184866787225806</v>
      </c>
      <c r="AY136" s="22">
        <v>0</v>
      </c>
      <c r="AZ136" s="23">
        <v>212.16279872061295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9.287438554193548</v>
      </c>
      <c r="BG136" s="22">
        <v>27.783949725064513</v>
      </c>
      <c r="BH136" s="22">
        <v>33.3645273887742</v>
      </c>
      <c r="BI136" s="22">
        <v>0</v>
      </c>
      <c r="BJ136" s="23">
        <v>38.34781319509677</v>
      </c>
      <c r="BK136" s="24">
        <f>SUM(C136:BJ136)</f>
        <v>12639.038323476085</v>
      </c>
    </row>
    <row r="137" spans="1:63" s="25" customFormat="1" ht="15">
      <c r="A137" s="20"/>
      <c r="B137" s="7" t="s">
        <v>206</v>
      </c>
      <c r="C137" s="21">
        <v>0</v>
      </c>
      <c r="D137" s="22">
        <v>0.7977928653225806</v>
      </c>
      <c r="E137" s="22">
        <v>0</v>
      </c>
      <c r="F137" s="22">
        <v>0</v>
      </c>
      <c r="G137" s="23">
        <v>0</v>
      </c>
      <c r="H137" s="21">
        <v>18.0567192206129</v>
      </c>
      <c r="I137" s="22">
        <v>15.638702885709677</v>
      </c>
      <c r="J137" s="22">
        <v>0</v>
      </c>
      <c r="K137" s="22">
        <v>0</v>
      </c>
      <c r="L137" s="23">
        <v>29.188418680290322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9.455634413193549</v>
      </c>
      <c r="S137" s="22">
        <v>4.422590094290323</v>
      </c>
      <c r="T137" s="22">
        <v>0</v>
      </c>
      <c r="U137" s="22">
        <v>0</v>
      </c>
      <c r="V137" s="23">
        <v>8.875377101225805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28.839440488193556</v>
      </c>
      <c r="AW137" s="22">
        <v>190.56055501993586</v>
      </c>
      <c r="AX137" s="22">
        <v>6.309438925870969</v>
      </c>
      <c r="AY137" s="22">
        <v>0</v>
      </c>
      <c r="AZ137" s="23">
        <v>89.01166608300001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8.064184743387097</v>
      </c>
      <c r="BG137" s="22">
        <v>22.58823156512903</v>
      </c>
      <c r="BH137" s="22">
        <v>1.6366401534838704</v>
      </c>
      <c r="BI137" s="22">
        <v>0</v>
      </c>
      <c r="BJ137" s="23">
        <v>17.55841406516129</v>
      </c>
      <c r="BK137" s="24">
        <f aca="true" t="shared" si="9" ref="BK137:BK142">SUM(C137:BJ137)</f>
        <v>451.00380630480686</v>
      </c>
    </row>
    <row r="138" spans="1:63" s="25" customFormat="1" ht="15">
      <c r="A138" s="20"/>
      <c r="B138" s="7" t="s">
        <v>207</v>
      </c>
      <c r="C138" s="21">
        <v>0</v>
      </c>
      <c r="D138" s="22">
        <v>1.8982809272258065</v>
      </c>
      <c r="E138" s="22">
        <v>0</v>
      </c>
      <c r="F138" s="22">
        <v>0</v>
      </c>
      <c r="G138" s="23">
        <v>0</v>
      </c>
      <c r="H138" s="21">
        <v>9.293158944516128</v>
      </c>
      <c r="I138" s="22">
        <v>125.75893088648387</v>
      </c>
      <c r="J138" s="22">
        <v>0</v>
      </c>
      <c r="K138" s="22">
        <v>0</v>
      </c>
      <c r="L138" s="23">
        <v>54.217389767483844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3.3486156127419346</v>
      </c>
      <c r="S138" s="22">
        <v>4.177025774612902</v>
      </c>
      <c r="T138" s="22">
        <v>2.46797929183871</v>
      </c>
      <c r="U138" s="22">
        <v>0</v>
      </c>
      <c r="V138" s="23">
        <v>6.065806440935485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22.460579087645165</v>
      </c>
      <c r="AW138" s="22">
        <v>29.52612004457128</v>
      </c>
      <c r="AX138" s="22">
        <v>0</v>
      </c>
      <c r="AY138" s="22">
        <v>0</v>
      </c>
      <c r="AZ138" s="23">
        <v>56.30970344948386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14.031290452354837</v>
      </c>
      <c r="BG138" s="22">
        <v>2.400372394193548</v>
      </c>
      <c r="BH138" s="22">
        <v>0</v>
      </c>
      <c r="BI138" s="22">
        <v>0</v>
      </c>
      <c r="BJ138" s="23">
        <v>110.02923853316132</v>
      </c>
      <c r="BK138" s="24">
        <f t="shared" si="9"/>
        <v>441.9844916072487</v>
      </c>
    </row>
    <row r="139" spans="1:63" s="25" customFormat="1" ht="15">
      <c r="A139" s="20"/>
      <c r="B139" s="7" t="s">
        <v>208</v>
      </c>
      <c r="C139" s="21">
        <v>0</v>
      </c>
      <c r="D139" s="22">
        <v>202.24350715229033</v>
      </c>
      <c r="E139" s="22">
        <v>0</v>
      </c>
      <c r="F139" s="22">
        <v>0</v>
      </c>
      <c r="G139" s="23">
        <v>0</v>
      </c>
      <c r="H139" s="21">
        <v>49.13078974583871</v>
      </c>
      <c r="I139" s="22">
        <v>1591.7052616263547</v>
      </c>
      <c r="J139" s="22">
        <v>57.47404428432257</v>
      </c>
      <c r="K139" s="22">
        <v>0</v>
      </c>
      <c r="L139" s="23">
        <v>129.7103169427742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37.90862586638709</v>
      </c>
      <c r="S139" s="22">
        <v>59.57842353009676</v>
      </c>
      <c r="T139" s="22">
        <v>587.5064366824514</v>
      </c>
      <c r="U139" s="22">
        <v>0</v>
      </c>
      <c r="V139" s="23">
        <v>58.131108035999986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264.47094463961287</v>
      </c>
      <c r="AW139" s="22">
        <v>915.734322471596</v>
      </c>
      <c r="AX139" s="22">
        <v>26.933882767677417</v>
      </c>
      <c r="AY139" s="22">
        <v>0</v>
      </c>
      <c r="AZ139" s="23">
        <v>583.2831797902257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253.62851258635493</v>
      </c>
      <c r="BG139" s="22">
        <v>200.70484822887096</v>
      </c>
      <c r="BH139" s="22">
        <v>131.9291513277097</v>
      </c>
      <c r="BI139" s="22">
        <v>0</v>
      </c>
      <c r="BJ139" s="23">
        <v>339.1215371062581</v>
      </c>
      <c r="BK139" s="24">
        <f t="shared" si="9"/>
        <v>5489.194892784821</v>
      </c>
    </row>
    <row r="140" spans="1:63" s="25" customFormat="1" ht="15">
      <c r="A140" s="20"/>
      <c r="B140" s="7" t="s">
        <v>209</v>
      </c>
      <c r="C140" s="21">
        <v>0</v>
      </c>
      <c r="D140" s="22">
        <v>53.72638931593549</v>
      </c>
      <c r="E140" s="22">
        <v>0</v>
      </c>
      <c r="F140" s="22">
        <v>0</v>
      </c>
      <c r="G140" s="23">
        <v>0</v>
      </c>
      <c r="H140" s="21">
        <v>23.94862315954839</v>
      </c>
      <c r="I140" s="22">
        <v>2975.407043242742</v>
      </c>
      <c r="J140" s="22">
        <v>698.612959499871</v>
      </c>
      <c r="K140" s="22">
        <v>0</v>
      </c>
      <c r="L140" s="23">
        <v>171.31060522190322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11.907318655354834</v>
      </c>
      <c r="S140" s="22">
        <v>390.4224166178064</v>
      </c>
      <c r="T140" s="22">
        <v>255.99752619009683</v>
      </c>
      <c r="U140" s="22">
        <v>0</v>
      </c>
      <c r="V140" s="23">
        <v>31.24170674854838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35.71974297925807</v>
      </c>
      <c r="AW140" s="22">
        <v>514.0116998163146</v>
      </c>
      <c r="AX140" s="22">
        <v>45.43634314341935</v>
      </c>
      <c r="AY140" s="22">
        <v>0</v>
      </c>
      <c r="AZ140" s="23">
        <v>228.32184016438705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20.127955943354834</v>
      </c>
      <c r="BG140" s="22">
        <v>100.80293922522581</v>
      </c>
      <c r="BH140" s="22">
        <v>28.645377986677413</v>
      </c>
      <c r="BI140" s="22">
        <v>0</v>
      </c>
      <c r="BJ140" s="23">
        <v>65.74233975412902</v>
      </c>
      <c r="BK140" s="24">
        <f t="shared" si="9"/>
        <v>5651.382827664573</v>
      </c>
    </row>
    <row r="141" spans="1:63" s="25" customFormat="1" ht="15">
      <c r="A141" s="20"/>
      <c r="B141" s="7" t="s">
        <v>210</v>
      </c>
      <c r="C141" s="21">
        <v>0</v>
      </c>
      <c r="D141" s="22">
        <v>138.13265415509682</v>
      </c>
      <c r="E141" s="22">
        <v>0</v>
      </c>
      <c r="F141" s="22">
        <v>0</v>
      </c>
      <c r="G141" s="23">
        <v>0</v>
      </c>
      <c r="H141" s="21">
        <v>15.155900856000002</v>
      </c>
      <c r="I141" s="22">
        <v>3.4243871555483874</v>
      </c>
      <c r="J141" s="22">
        <v>0</v>
      </c>
      <c r="K141" s="22">
        <v>0</v>
      </c>
      <c r="L141" s="23">
        <v>17.088947878967748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5.50339692616129</v>
      </c>
      <c r="S141" s="22">
        <v>3.2598972539677415</v>
      </c>
      <c r="T141" s="22">
        <v>0</v>
      </c>
      <c r="U141" s="22">
        <v>0</v>
      </c>
      <c r="V141" s="23">
        <v>3.0506192754516124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171.36477218496762</v>
      </c>
      <c r="AW141" s="22">
        <v>168.59873662408285</v>
      </c>
      <c r="AX141" s="22">
        <v>0</v>
      </c>
      <c r="AY141" s="22">
        <v>0</v>
      </c>
      <c r="AZ141" s="23">
        <v>261.55560567964517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70.9923687005484</v>
      </c>
      <c r="BG141" s="22">
        <v>8.637023725290321</v>
      </c>
      <c r="BH141" s="22">
        <v>0</v>
      </c>
      <c r="BI141" s="22">
        <v>0</v>
      </c>
      <c r="BJ141" s="23">
        <v>69.6024951247742</v>
      </c>
      <c r="BK141" s="24">
        <f t="shared" si="9"/>
        <v>936.3668055405022</v>
      </c>
    </row>
    <row r="142" spans="1:63" s="25" customFormat="1" ht="15">
      <c r="A142" s="20"/>
      <c r="B142" s="7" t="s">
        <v>211</v>
      </c>
      <c r="C142" s="21">
        <v>0</v>
      </c>
      <c r="D142" s="22">
        <v>0.7736648681612902</v>
      </c>
      <c r="E142" s="22">
        <v>0</v>
      </c>
      <c r="F142" s="22">
        <v>0</v>
      </c>
      <c r="G142" s="23">
        <v>0</v>
      </c>
      <c r="H142" s="21">
        <v>16.419113051967745</v>
      </c>
      <c r="I142" s="22">
        <v>202.45131173206454</v>
      </c>
      <c r="J142" s="22">
        <v>2.2237399829677416</v>
      </c>
      <c r="K142" s="22">
        <v>0</v>
      </c>
      <c r="L142" s="23">
        <v>71.81239757648386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3.457408754903226</v>
      </c>
      <c r="S142" s="22">
        <v>32.392979464419355</v>
      </c>
      <c r="T142" s="22">
        <v>2.651529720290323</v>
      </c>
      <c r="U142" s="22">
        <v>0</v>
      </c>
      <c r="V142" s="23">
        <v>28.807746191322572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50.94375953990323</v>
      </c>
      <c r="AW142" s="22">
        <v>312.1961610210039</v>
      </c>
      <c r="AX142" s="22">
        <v>4.888335154774193</v>
      </c>
      <c r="AY142" s="22">
        <v>0</v>
      </c>
      <c r="AZ142" s="23">
        <v>303.40548418558075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12.775744854193547</v>
      </c>
      <c r="BG142" s="22">
        <v>22.848427680903225</v>
      </c>
      <c r="BH142" s="22">
        <v>0.21306735622580647</v>
      </c>
      <c r="BI142" s="22">
        <v>0</v>
      </c>
      <c r="BJ142" s="23">
        <v>28.927874185741935</v>
      </c>
      <c r="BK142" s="24">
        <f t="shared" si="9"/>
        <v>1097.1887453209072</v>
      </c>
    </row>
    <row r="143" spans="1:63" s="25" customFormat="1" ht="15">
      <c r="A143" s="20"/>
      <c r="B143" s="7" t="s">
        <v>212</v>
      </c>
      <c r="C143" s="21">
        <v>0</v>
      </c>
      <c r="D143" s="22">
        <v>0.6851416129032258</v>
      </c>
      <c r="E143" s="22">
        <v>0</v>
      </c>
      <c r="F143" s="22">
        <v>0</v>
      </c>
      <c r="G143" s="23">
        <v>0</v>
      </c>
      <c r="H143" s="21">
        <v>47.866574524741935</v>
      </c>
      <c r="I143" s="22">
        <v>413.34576924306435</v>
      </c>
      <c r="J143" s="22">
        <v>0</v>
      </c>
      <c r="K143" s="22">
        <v>0</v>
      </c>
      <c r="L143" s="23">
        <v>367.50829274499995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7.993933576419354</v>
      </c>
      <c r="S143" s="22">
        <v>52.668744561354835</v>
      </c>
      <c r="T143" s="22">
        <v>36.548226587935474</v>
      </c>
      <c r="U143" s="22">
        <v>0</v>
      </c>
      <c r="V143" s="23">
        <v>53.26330134151614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19.191298744580646</v>
      </c>
      <c r="AW143" s="22">
        <v>64.90615012459531</v>
      </c>
      <c r="AX143" s="22">
        <v>0</v>
      </c>
      <c r="AY143" s="22">
        <v>0</v>
      </c>
      <c r="AZ143" s="23">
        <v>453.10248195487094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9.173610482290321</v>
      </c>
      <c r="BG143" s="22">
        <v>13.51222959067742</v>
      </c>
      <c r="BH143" s="22">
        <v>3.7041604660967735</v>
      </c>
      <c r="BI143" s="22">
        <v>0</v>
      </c>
      <c r="BJ143" s="23">
        <v>26.589844087516127</v>
      </c>
      <c r="BK143" s="24">
        <f>SUM(C143:BJ143)</f>
        <v>1570.0597596435628</v>
      </c>
    </row>
    <row r="144" spans="1:63" s="25" customFormat="1" ht="15">
      <c r="A144" s="20"/>
      <c r="B144" s="7" t="s">
        <v>213</v>
      </c>
      <c r="C144" s="21">
        <v>0</v>
      </c>
      <c r="D144" s="22">
        <v>6.897453387096774</v>
      </c>
      <c r="E144" s="22">
        <v>0</v>
      </c>
      <c r="F144" s="22">
        <v>0</v>
      </c>
      <c r="G144" s="23">
        <v>0</v>
      </c>
      <c r="H144" s="21">
        <v>2.5182386470322577</v>
      </c>
      <c r="I144" s="22">
        <v>0</v>
      </c>
      <c r="J144" s="22">
        <v>0</v>
      </c>
      <c r="K144" s="22">
        <v>0</v>
      </c>
      <c r="L144" s="23">
        <v>1.9691424918387097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4.924131329451612</v>
      </c>
      <c r="S144" s="22">
        <v>0</v>
      </c>
      <c r="T144" s="22">
        <v>0</v>
      </c>
      <c r="U144" s="22">
        <v>0</v>
      </c>
      <c r="V144" s="23">
        <v>0.41650593225806454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56.612987873032246</v>
      </c>
      <c r="AW144" s="22">
        <v>0.0005163654014364693</v>
      </c>
      <c r="AX144" s="22">
        <v>0</v>
      </c>
      <c r="AY144" s="22">
        <v>0</v>
      </c>
      <c r="AZ144" s="23">
        <v>102.31720576448392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27.78158470119355</v>
      </c>
      <c r="BG144" s="22">
        <v>1.2900806451612902E-05</v>
      </c>
      <c r="BH144" s="22">
        <v>0</v>
      </c>
      <c r="BI144" s="22">
        <v>0</v>
      </c>
      <c r="BJ144" s="23">
        <v>54.44390144158065</v>
      </c>
      <c r="BK144" s="24">
        <f>SUM(C144:BJ144)</f>
        <v>257.88168083417565</v>
      </c>
    </row>
    <row r="145" spans="1:63" s="25" customFormat="1" ht="15">
      <c r="A145" s="20"/>
      <c r="B145" s="7" t="s">
        <v>214</v>
      </c>
      <c r="C145" s="21">
        <v>0</v>
      </c>
      <c r="D145" s="22">
        <v>372.7870069922259</v>
      </c>
      <c r="E145" s="22">
        <v>0</v>
      </c>
      <c r="F145" s="22">
        <v>0</v>
      </c>
      <c r="G145" s="23">
        <v>0</v>
      </c>
      <c r="H145" s="21">
        <v>7.390225357032258</v>
      </c>
      <c r="I145" s="22">
        <v>46.99886924558065</v>
      </c>
      <c r="J145" s="22">
        <v>0</v>
      </c>
      <c r="K145" s="22">
        <v>0</v>
      </c>
      <c r="L145" s="23">
        <v>14.590149332225808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4.765362120483872</v>
      </c>
      <c r="S145" s="22">
        <v>41.60871499361291</v>
      </c>
      <c r="T145" s="22">
        <v>31.780884239677427</v>
      </c>
      <c r="U145" s="22">
        <v>0</v>
      </c>
      <c r="V145" s="23">
        <v>8.598944318193547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123.99970856716129</v>
      </c>
      <c r="AW145" s="22">
        <v>131.08049234769464</v>
      </c>
      <c r="AX145" s="22">
        <v>16.000608617419353</v>
      </c>
      <c r="AY145" s="22">
        <v>0</v>
      </c>
      <c r="AZ145" s="23">
        <v>339.4616851322903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99.60549241774194</v>
      </c>
      <c r="BG145" s="22">
        <v>55.529370853322575</v>
      </c>
      <c r="BH145" s="22">
        <v>99.77910923996774</v>
      </c>
      <c r="BI145" s="22">
        <v>0</v>
      </c>
      <c r="BJ145" s="23">
        <v>125.05826002616129</v>
      </c>
      <c r="BK145" s="24">
        <f>SUM(C145:BJ145)</f>
        <v>1519.0348838007912</v>
      </c>
    </row>
    <row r="146" spans="1:63" s="25" customFormat="1" ht="15">
      <c r="A146" s="20"/>
      <c r="B146" s="7" t="s">
        <v>215</v>
      </c>
      <c r="C146" s="21">
        <v>0</v>
      </c>
      <c r="D146" s="22">
        <v>321.26713466029025</v>
      </c>
      <c r="E146" s="22">
        <v>0</v>
      </c>
      <c r="F146" s="22">
        <v>0</v>
      </c>
      <c r="G146" s="23">
        <v>0</v>
      </c>
      <c r="H146" s="21">
        <v>12.72745216622581</v>
      </c>
      <c r="I146" s="22">
        <v>3781.59499124271</v>
      </c>
      <c r="J146" s="22">
        <v>207.97416773348388</v>
      </c>
      <c r="K146" s="22">
        <v>0</v>
      </c>
      <c r="L146" s="23">
        <v>290.31357471625813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8.571148403064514</v>
      </c>
      <c r="S146" s="22">
        <v>174.0976520018065</v>
      </c>
      <c r="T146" s="22">
        <v>232.2195383681613</v>
      </c>
      <c r="U146" s="22">
        <v>0</v>
      </c>
      <c r="V146" s="23">
        <v>87.26562198258063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107.58457473996775</v>
      </c>
      <c r="AW146" s="22">
        <v>1238.767890363447</v>
      </c>
      <c r="AX146" s="22">
        <v>17.703019450193548</v>
      </c>
      <c r="AY146" s="22">
        <v>0</v>
      </c>
      <c r="AZ146" s="23">
        <v>981.6761083659677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61.14460172822581</v>
      </c>
      <c r="BG146" s="22">
        <v>140.3644876353226</v>
      </c>
      <c r="BH146" s="22">
        <v>92.77690789283872</v>
      </c>
      <c r="BI146" s="22">
        <v>0</v>
      </c>
      <c r="BJ146" s="23">
        <v>229.35882499858062</v>
      </c>
      <c r="BK146" s="24">
        <f>SUM(C146:BJ146)</f>
        <v>7985.407696449124</v>
      </c>
    </row>
    <row r="147" spans="1:63" s="30" customFormat="1" ht="15">
      <c r="A147" s="20"/>
      <c r="B147" s="8" t="s">
        <v>18</v>
      </c>
      <c r="C147" s="26">
        <f aca="true" t="shared" si="10" ref="C147:AH147">SUM(C130:C146)</f>
        <v>0</v>
      </c>
      <c r="D147" s="27">
        <f t="shared" si="10"/>
        <v>1397.636838729387</v>
      </c>
      <c r="E147" s="27">
        <f t="shared" si="10"/>
        <v>0</v>
      </c>
      <c r="F147" s="27">
        <f t="shared" si="10"/>
        <v>0</v>
      </c>
      <c r="G147" s="28">
        <f t="shared" si="10"/>
        <v>0</v>
      </c>
      <c r="H147" s="26">
        <f t="shared" si="10"/>
        <v>245.55534773241936</v>
      </c>
      <c r="I147" s="27">
        <f t="shared" si="10"/>
        <v>21976.689881918</v>
      </c>
      <c r="J147" s="27">
        <f t="shared" si="10"/>
        <v>1061.9295313219354</v>
      </c>
      <c r="K147" s="27">
        <f t="shared" si="10"/>
        <v>0</v>
      </c>
      <c r="L147" s="28">
        <f t="shared" si="10"/>
        <v>2346.400750280903</v>
      </c>
      <c r="M147" s="26">
        <f t="shared" si="10"/>
        <v>0</v>
      </c>
      <c r="N147" s="27">
        <f t="shared" si="10"/>
        <v>0</v>
      </c>
      <c r="O147" s="27">
        <f t="shared" si="10"/>
        <v>0</v>
      </c>
      <c r="P147" s="27">
        <f t="shared" si="10"/>
        <v>0</v>
      </c>
      <c r="Q147" s="28">
        <f t="shared" si="10"/>
        <v>0</v>
      </c>
      <c r="R147" s="26">
        <f t="shared" si="10"/>
        <v>128.78303031951612</v>
      </c>
      <c r="S147" s="27">
        <f t="shared" si="10"/>
        <v>997.6295102628065</v>
      </c>
      <c r="T147" s="27">
        <f t="shared" si="10"/>
        <v>1310.5974515020644</v>
      </c>
      <c r="U147" s="27">
        <f t="shared" si="10"/>
        <v>0</v>
      </c>
      <c r="V147" s="28">
        <f t="shared" si="10"/>
        <v>395.59448286996775</v>
      </c>
      <c r="W147" s="26">
        <f t="shared" si="10"/>
        <v>0</v>
      </c>
      <c r="X147" s="27">
        <f t="shared" si="10"/>
        <v>0</v>
      </c>
      <c r="Y147" s="27">
        <f t="shared" si="10"/>
        <v>0</v>
      </c>
      <c r="Z147" s="27">
        <f t="shared" si="10"/>
        <v>0</v>
      </c>
      <c r="AA147" s="28">
        <f t="shared" si="10"/>
        <v>0</v>
      </c>
      <c r="AB147" s="26">
        <f t="shared" si="10"/>
        <v>0</v>
      </c>
      <c r="AC147" s="27">
        <f t="shared" si="10"/>
        <v>0</v>
      </c>
      <c r="AD147" s="27">
        <f t="shared" si="10"/>
        <v>0</v>
      </c>
      <c r="AE147" s="27">
        <f t="shared" si="10"/>
        <v>0</v>
      </c>
      <c r="AF147" s="28">
        <f t="shared" si="10"/>
        <v>0</v>
      </c>
      <c r="AG147" s="26">
        <f t="shared" si="10"/>
        <v>0</v>
      </c>
      <c r="AH147" s="27">
        <f t="shared" si="10"/>
        <v>0</v>
      </c>
      <c r="AI147" s="27">
        <f aca="true" t="shared" si="11" ref="AI147:BK147">SUM(AI130:AI146)</f>
        <v>0</v>
      </c>
      <c r="AJ147" s="27">
        <f t="shared" si="11"/>
        <v>0</v>
      </c>
      <c r="AK147" s="28">
        <f t="shared" si="11"/>
        <v>0</v>
      </c>
      <c r="AL147" s="26">
        <f t="shared" si="11"/>
        <v>0</v>
      </c>
      <c r="AM147" s="27">
        <f t="shared" si="11"/>
        <v>0</v>
      </c>
      <c r="AN147" s="27">
        <f t="shared" si="11"/>
        <v>0</v>
      </c>
      <c r="AO147" s="27">
        <f t="shared" si="11"/>
        <v>0</v>
      </c>
      <c r="AP147" s="28">
        <f t="shared" si="11"/>
        <v>0</v>
      </c>
      <c r="AQ147" s="26">
        <f t="shared" si="11"/>
        <v>0</v>
      </c>
      <c r="AR147" s="27">
        <f t="shared" si="11"/>
        <v>0</v>
      </c>
      <c r="AS147" s="27">
        <f t="shared" si="11"/>
        <v>0</v>
      </c>
      <c r="AT147" s="27">
        <f t="shared" si="11"/>
        <v>0</v>
      </c>
      <c r="AU147" s="28">
        <f t="shared" si="11"/>
        <v>0</v>
      </c>
      <c r="AV147" s="26">
        <f t="shared" si="11"/>
        <v>1043.095032649645</v>
      </c>
      <c r="AW147" s="27">
        <f t="shared" si="11"/>
        <v>5822.268789986034</v>
      </c>
      <c r="AX147" s="27">
        <f t="shared" si="11"/>
        <v>151.6177111337097</v>
      </c>
      <c r="AY147" s="27">
        <f t="shared" si="11"/>
        <v>0</v>
      </c>
      <c r="AZ147" s="28">
        <f t="shared" si="11"/>
        <v>4615.58238406971</v>
      </c>
      <c r="BA147" s="26">
        <f t="shared" si="11"/>
        <v>0</v>
      </c>
      <c r="BB147" s="27">
        <f t="shared" si="11"/>
        <v>0</v>
      </c>
      <c r="BC147" s="27">
        <f t="shared" si="11"/>
        <v>0</v>
      </c>
      <c r="BD147" s="27">
        <f t="shared" si="11"/>
        <v>0</v>
      </c>
      <c r="BE147" s="28">
        <f t="shared" si="11"/>
        <v>0</v>
      </c>
      <c r="BF147" s="26">
        <f t="shared" si="11"/>
        <v>679.7602191661614</v>
      </c>
      <c r="BG147" s="27">
        <f t="shared" si="11"/>
        <v>695.5471353270966</v>
      </c>
      <c r="BH147" s="27">
        <f t="shared" si="11"/>
        <v>416.7951092045161</v>
      </c>
      <c r="BI147" s="27">
        <f t="shared" si="11"/>
        <v>0</v>
      </c>
      <c r="BJ147" s="28">
        <f t="shared" si="11"/>
        <v>1270.3755245424518</v>
      </c>
      <c r="BK147" s="29">
        <f t="shared" si="11"/>
        <v>44555.85873101632</v>
      </c>
    </row>
    <row r="148" spans="1:63" s="30" customFormat="1" ht="15">
      <c r="A148" s="20"/>
      <c r="B148" s="8" t="s">
        <v>19</v>
      </c>
      <c r="C148" s="26">
        <f aca="true" t="shared" si="12" ref="C148:AH148">C147+C128+C125+C121+C15+C11</f>
        <v>0</v>
      </c>
      <c r="D148" s="27">
        <f t="shared" si="12"/>
        <v>1671.1806609901935</v>
      </c>
      <c r="E148" s="27">
        <f t="shared" si="12"/>
        <v>0</v>
      </c>
      <c r="F148" s="27">
        <f t="shared" si="12"/>
        <v>0</v>
      </c>
      <c r="G148" s="28">
        <f t="shared" si="12"/>
        <v>0</v>
      </c>
      <c r="H148" s="26">
        <f t="shared" si="12"/>
        <v>687.1510472167419</v>
      </c>
      <c r="I148" s="27">
        <f t="shared" si="12"/>
        <v>48812.15313119267</v>
      </c>
      <c r="J148" s="27">
        <f t="shared" si="12"/>
        <v>3106.545249103645</v>
      </c>
      <c r="K148" s="27">
        <f t="shared" si="12"/>
        <v>0</v>
      </c>
      <c r="L148" s="28">
        <f t="shared" si="12"/>
        <v>4733.993684995999</v>
      </c>
      <c r="M148" s="26">
        <f t="shared" si="12"/>
        <v>0</v>
      </c>
      <c r="N148" s="27">
        <f t="shared" si="12"/>
        <v>0</v>
      </c>
      <c r="O148" s="27">
        <f t="shared" si="12"/>
        <v>0</v>
      </c>
      <c r="P148" s="27">
        <f t="shared" si="12"/>
        <v>0</v>
      </c>
      <c r="Q148" s="28">
        <f t="shared" si="12"/>
        <v>0</v>
      </c>
      <c r="R148" s="26">
        <f t="shared" si="12"/>
        <v>358.2564772709677</v>
      </c>
      <c r="S148" s="27">
        <f t="shared" si="12"/>
        <v>2836.7915775541614</v>
      </c>
      <c r="T148" s="27">
        <f t="shared" si="12"/>
        <v>1682.927771093161</v>
      </c>
      <c r="U148" s="27">
        <f t="shared" si="12"/>
        <v>0</v>
      </c>
      <c r="V148" s="28">
        <f t="shared" si="12"/>
        <v>871.6669163329353</v>
      </c>
      <c r="W148" s="26">
        <f t="shared" si="12"/>
        <v>0</v>
      </c>
      <c r="X148" s="27">
        <f t="shared" si="12"/>
        <v>0</v>
      </c>
      <c r="Y148" s="27">
        <f t="shared" si="12"/>
        <v>0</v>
      </c>
      <c r="Z148" s="27">
        <f t="shared" si="12"/>
        <v>0</v>
      </c>
      <c r="AA148" s="28">
        <f t="shared" si="12"/>
        <v>0</v>
      </c>
      <c r="AB148" s="26">
        <f t="shared" si="12"/>
        <v>0</v>
      </c>
      <c r="AC148" s="27">
        <f t="shared" si="12"/>
        <v>0</v>
      </c>
      <c r="AD148" s="27">
        <f t="shared" si="12"/>
        <v>0</v>
      </c>
      <c r="AE148" s="27">
        <f t="shared" si="12"/>
        <v>0</v>
      </c>
      <c r="AF148" s="28">
        <f t="shared" si="12"/>
        <v>0</v>
      </c>
      <c r="AG148" s="26">
        <f t="shared" si="12"/>
        <v>0</v>
      </c>
      <c r="AH148" s="27">
        <f t="shared" si="12"/>
        <v>0</v>
      </c>
      <c r="AI148" s="27">
        <f aca="true" t="shared" si="13" ref="AI148:BK148">AI147+AI128+AI125+AI121+AI15+AI11</f>
        <v>0</v>
      </c>
      <c r="AJ148" s="27">
        <f t="shared" si="13"/>
        <v>0</v>
      </c>
      <c r="AK148" s="28">
        <f t="shared" si="13"/>
        <v>0</v>
      </c>
      <c r="AL148" s="26">
        <f t="shared" si="13"/>
        <v>0</v>
      </c>
      <c r="AM148" s="27">
        <f t="shared" si="13"/>
        <v>0</v>
      </c>
      <c r="AN148" s="27">
        <f t="shared" si="13"/>
        <v>0</v>
      </c>
      <c r="AO148" s="27">
        <f t="shared" si="13"/>
        <v>0</v>
      </c>
      <c r="AP148" s="28">
        <f t="shared" si="13"/>
        <v>0</v>
      </c>
      <c r="AQ148" s="26">
        <f t="shared" si="13"/>
        <v>0</v>
      </c>
      <c r="AR148" s="27">
        <f t="shared" si="13"/>
        <v>6.300386471709677</v>
      </c>
      <c r="AS148" s="27">
        <f t="shared" si="13"/>
        <v>0</v>
      </c>
      <c r="AT148" s="27">
        <f t="shared" si="13"/>
        <v>0</v>
      </c>
      <c r="AU148" s="28">
        <f t="shared" si="13"/>
        <v>0</v>
      </c>
      <c r="AV148" s="26">
        <f t="shared" si="13"/>
        <v>1728.241440217516</v>
      </c>
      <c r="AW148" s="27">
        <f t="shared" si="13"/>
        <v>13168.88784431891</v>
      </c>
      <c r="AX148" s="27">
        <f t="shared" si="13"/>
        <v>173.34157917532258</v>
      </c>
      <c r="AY148" s="27">
        <f t="shared" si="13"/>
        <v>0</v>
      </c>
      <c r="AZ148" s="28">
        <f t="shared" si="13"/>
        <v>8229.685473720614</v>
      </c>
      <c r="BA148" s="26">
        <f t="shared" si="13"/>
        <v>0</v>
      </c>
      <c r="BB148" s="27">
        <f t="shared" si="13"/>
        <v>4.808002021</v>
      </c>
      <c r="BC148" s="27">
        <f t="shared" si="13"/>
        <v>0</v>
      </c>
      <c r="BD148" s="27">
        <f t="shared" si="13"/>
        <v>0</v>
      </c>
      <c r="BE148" s="28">
        <f t="shared" si="13"/>
        <v>0</v>
      </c>
      <c r="BF148" s="26">
        <f t="shared" si="13"/>
        <v>1051.6798383101614</v>
      </c>
      <c r="BG148" s="27">
        <f t="shared" si="13"/>
        <v>1226.747405405645</v>
      </c>
      <c r="BH148" s="27">
        <f t="shared" si="13"/>
        <v>499.5501978218064</v>
      </c>
      <c r="BI148" s="27">
        <f t="shared" si="13"/>
        <v>0</v>
      </c>
      <c r="BJ148" s="28">
        <f t="shared" si="13"/>
        <v>2002.5733837320322</v>
      </c>
      <c r="BK148" s="28">
        <f t="shared" si="13"/>
        <v>92852.4820669452</v>
      </c>
    </row>
    <row r="149" spans="3:63" ht="15" customHeight="1"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</row>
    <row r="150" spans="1:63" s="25" customFormat="1" ht="15" customHeight="1">
      <c r="A150" s="20" t="s">
        <v>20</v>
      </c>
      <c r="B150" s="11" t="s">
        <v>21</v>
      </c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4"/>
      <c r="BK150" s="35"/>
    </row>
    <row r="151" spans="1:63" s="25" customFormat="1" ht="15">
      <c r="A151" s="20" t="s">
        <v>7</v>
      </c>
      <c r="B151" s="36" t="s">
        <v>48</v>
      </c>
      <c r="C151" s="21"/>
      <c r="D151" s="22"/>
      <c r="E151" s="22"/>
      <c r="F151" s="22"/>
      <c r="G151" s="23"/>
      <c r="H151" s="21"/>
      <c r="I151" s="22"/>
      <c r="J151" s="22"/>
      <c r="K151" s="22"/>
      <c r="L151" s="23"/>
      <c r="M151" s="21"/>
      <c r="N151" s="22"/>
      <c r="O151" s="22"/>
      <c r="P151" s="22"/>
      <c r="Q151" s="23"/>
      <c r="R151" s="21"/>
      <c r="S151" s="22"/>
      <c r="T151" s="22"/>
      <c r="U151" s="22"/>
      <c r="V151" s="23"/>
      <c r="W151" s="21"/>
      <c r="X151" s="22"/>
      <c r="Y151" s="22"/>
      <c r="Z151" s="22"/>
      <c r="AA151" s="23"/>
      <c r="AB151" s="21"/>
      <c r="AC151" s="22"/>
      <c r="AD151" s="22"/>
      <c r="AE151" s="22"/>
      <c r="AF151" s="23"/>
      <c r="AG151" s="21"/>
      <c r="AH151" s="22"/>
      <c r="AI151" s="22"/>
      <c r="AJ151" s="22"/>
      <c r="AK151" s="23"/>
      <c r="AL151" s="21"/>
      <c r="AM151" s="22"/>
      <c r="AN151" s="22"/>
      <c r="AO151" s="22"/>
      <c r="AP151" s="23"/>
      <c r="AQ151" s="21"/>
      <c r="AR151" s="22"/>
      <c r="AS151" s="22"/>
      <c r="AT151" s="22"/>
      <c r="AU151" s="23"/>
      <c r="AV151" s="21"/>
      <c r="AW151" s="22"/>
      <c r="AX151" s="22"/>
      <c r="AY151" s="22"/>
      <c r="AZ151" s="23"/>
      <c r="BA151" s="21"/>
      <c r="BB151" s="22"/>
      <c r="BC151" s="22"/>
      <c r="BD151" s="22"/>
      <c r="BE151" s="23"/>
      <c r="BF151" s="21"/>
      <c r="BG151" s="22"/>
      <c r="BH151" s="22"/>
      <c r="BI151" s="22"/>
      <c r="BJ151" s="23"/>
      <c r="BK151" s="24"/>
    </row>
    <row r="152" spans="1:63" s="25" customFormat="1" ht="15">
      <c r="A152" s="20"/>
      <c r="B152" s="7" t="s">
        <v>216</v>
      </c>
      <c r="C152" s="21">
        <v>0</v>
      </c>
      <c r="D152" s="22">
        <v>0.5719083447419355</v>
      </c>
      <c r="E152" s="22">
        <v>0</v>
      </c>
      <c r="F152" s="22">
        <v>0</v>
      </c>
      <c r="G152" s="23">
        <v>0</v>
      </c>
      <c r="H152" s="21">
        <v>383.98128683558065</v>
      </c>
      <c r="I152" s="22">
        <v>20.233062655516136</v>
      </c>
      <c r="J152" s="22">
        <v>0</v>
      </c>
      <c r="K152" s="22">
        <v>0</v>
      </c>
      <c r="L152" s="23">
        <v>41.18324437664516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249.0570198549355</v>
      </c>
      <c r="S152" s="22">
        <v>7.114678030612903</v>
      </c>
      <c r="T152" s="22">
        <v>0</v>
      </c>
      <c r="U152" s="22">
        <v>0</v>
      </c>
      <c r="V152" s="23">
        <v>15.699035522451616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3811.9559990348725</v>
      </c>
      <c r="AW152" s="22">
        <v>260.4523034582598</v>
      </c>
      <c r="AX152" s="22">
        <v>0.0013374678064516125</v>
      </c>
      <c r="AY152" s="22">
        <v>0</v>
      </c>
      <c r="AZ152" s="23">
        <v>711.7313777048386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3007.337764272032</v>
      </c>
      <c r="BG152" s="22">
        <v>143.60092327312907</v>
      </c>
      <c r="BH152" s="22">
        <v>0</v>
      </c>
      <c r="BI152" s="22">
        <v>0</v>
      </c>
      <c r="BJ152" s="23">
        <v>284.3811843086451</v>
      </c>
      <c r="BK152" s="24">
        <f>SUM(C152:BJ152)</f>
        <v>8937.301125140068</v>
      </c>
    </row>
    <row r="153" spans="1:63" s="30" customFormat="1" ht="15">
      <c r="A153" s="20"/>
      <c r="B153" s="8" t="s">
        <v>9</v>
      </c>
      <c r="C153" s="26">
        <f aca="true" t="shared" si="14" ref="C153:AH153">SUM(C152:C152)</f>
        <v>0</v>
      </c>
      <c r="D153" s="27">
        <f t="shared" si="14"/>
        <v>0.5719083447419355</v>
      </c>
      <c r="E153" s="27">
        <f t="shared" si="14"/>
        <v>0</v>
      </c>
      <c r="F153" s="27">
        <f t="shared" si="14"/>
        <v>0</v>
      </c>
      <c r="G153" s="28">
        <f t="shared" si="14"/>
        <v>0</v>
      </c>
      <c r="H153" s="26">
        <f t="shared" si="14"/>
        <v>383.98128683558065</v>
      </c>
      <c r="I153" s="27">
        <f t="shared" si="14"/>
        <v>20.233062655516136</v>
      </c>
      <c r="J153" s="27">
        <f t="shared" si="14"/>
        <v>0</v>
      </c>
      <c r="K153" s="27">
        <f t="shared" si="14"/>
        <v>0</v>
      </c>
      <c r="L153" s="28">
        <f t="shared" si="14"/>
        <v>41.18324437664516</v>
      </c>
      <c r="M153" s="26">
        <f t="shared" si="14"/>
        <v>0</v>
      </c>
      <c r="N153" s="27">
        <f t="shared" si="14"/>
        <v>0</v>
      </c>
      <c r="O153" s="27">
        <f t="shared" si="14"/>
        <v>0</v>
      </c>
      <c r="P153" s="27">
        <f t="shared" si="14"/>
        <v>0</v>
      </c>
      <c r="Q153" s="28">
        <f t="shared" si="14"/>
        <v>0</v>
      </c>
      <c r="R153" s="26">
        <f t="shared" si="14"/>
        <v>249.0570198549355</v>
      </c>
      <c r="S153" s="27">
        <f t="shared" si="14"/>
        <v>7.114678030612903</v>
      </c>
      <c r="T153" s="27">
        <f t="shared" si="14"/>
        <v>0</v>
      </c>
      <c r="U153" s="27">
        <f t="shared" si="14"/>
        <v>0</v>
      </c>
      <c r="V153" s="28">
        <f t="shared" si="14"/>
        <v>15.699035522451616</v>
      </c>
      <c r="W153" s="26">
        <f t="shared" si="14"/>
        <v>0</v>
      </c>
      <c r="X153" s="27">
        <f t="shared" si="14"/>
        <v>0</v>
      </c>
      <c r="Y153" s="27">
        <f t="shared" si="14"/>
        <v>0</v>
      </c>
      <c r="Z153" s="27">
        <f t="shared" si="14"/>
        <v>0</v>
      </c>
      <c r="AA153" s="28">
        <f t="shared" si="14"/>
        <v>0</v>
      </c>
      <c r="AB153" s="26">
        <f t="shared" si="14"/>
        <v>0</v>
      </c>
      <c r="AC153" s="27">
        <f t="shared" si="14"/>
        <v>0</v>
      </c>
      <c r="AD153" s="27">
        <f t="shared" si="14"/>
        <v>0</v>
      </c>
      <c r="AE153" s="27">
        <f t="shared" si="14"/>
        <v>0</v>
      </c>
      <c r="AF153" s="28">
        <f t="shared" si="14"/>
        <v>0</v>
      </c>
      <c r="AG153" s="26">
        <f t="shared" si="14"/>
        <v>0</v>
      </c>
      <c r="AH153" s="27">
        <f t="shared" si="14"/>
        <v>0</v>
      </c>
      <c r="AI153" s="27">
        <f aca="true" t="shared" si="15" ref="AI153:BK153">SUM(AI152:AI152)</f>
        <v>0</v>
      </c>
      <c r="AJ153" s="27">
        <f t="shared" si="15"/>
        <v>0</v>
      </c>
      <c r="AK153" s="28">
        <f t="shared" si="15"/>
        <v>0</v>
      </c>
      <c r="AL153" s="26">
        <f t="shared" si="15"/>
        <v>0</v>
      </c>
      <c r="AM153" s="27">
        <f t="shared" si="15"/>
        <v>0</v>
      </c>
      <c r="AN153" s="27">
        <f t="shared" si="15"/>
        <v>0</v>
      </c>
      <c r="AO153" s="27">
        <f t="shared" si="15"/>
        <v>0</v>
      </c>
      <c r="AP153" s="28">
        <f t="shared" si="15"/>
        <v>0</v>
      </c>
      <c r="AQ153" s="26">
        <f t="shared" si="15"/>
        <v>0</v>
      </c>
      <c r="AR153" s="27">
        <f t="shared" si="15"/>
        <v>0</v>
      </c>
      <c r="AS153" s="27">
        <f t="shared" si="15"/>
        <v>0</v>
      </c>
      <c r="AT153" s="27">
        <f t="shared" si="15"/>
        <v>0</v>
      </c>
      <c r="AU153" s="28">
        <f t="shared" si="15"/>
        <v>0</v>
      </c>
      <c r="AV153" s="26">
        <f t="shared" si="15"/>
        <v>3811.9559990348725</v>
      </c>
      <c r="AW153" s="27">
        <f t="shared" si="15"/>
        <v>260.4523034582598</v>
      </c>
      <c r="AX153" s="27">
        <f t="shared" si="15"/>
        <v>0.0013374678064516125</v>
      </c>
      <c r="AY153" s="27">
        <f t="shared" si="15"/>
        <v>0</v>
      </c>
      <c r="AZ153" s="28">
        <f t="shared" si="15"/>
        <v>711.7313777048386</v>
      </c>
      <c r="BA153" s="26">
        <f t="shared" si="15"/>
        <v>0</v>
      </c>
      <c r="BB153" s="27">
        <f t="shared" si="15"/>
        <v>0</v>
      </c>
      <c r="BC153" s="27">
        <f t="shared" si="15"/>
        <v>0</v>
      </c>
      <c r="BD153" s="27">
        <f t="shared" si="15"/>
        <v>0</v>
      </c>
      <c r="BE153" s="28">
        <f t="shared" si="15"/>
        <v>0</v>
      </c>
      <c r="BF153" s="26">
        <f t="shared" si="15"/>
        <v>3007.337764272032</v>
      </c>
      <c r="BG153" s="27">
        <f t="shared" si="15"/>
        <v>143.60092327312907</v>
      </c>
      <c r="BH153" s="27">
        <f t="shared" si="15"/>
        <v>0</v>
      </c>
      <c r="BI153" s="27">
        <f t="shared" si="15"/>
        <v>0</v>
      </c>
      <c r="BJ153" s="28">
        <f t="shared" si="15"/>
        <v>284.3811843086451</v>
      </c>
      <c r="BK153" s="29">
        <f t="shared" si="15"/>
        <v>8937.301125140068</v>
      </c>
    </row>
    <row r="154" spans="3:63" ht="15" customHeight="1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</row>
    <row r="155" spans="1:63" s="25" customFormat="1" ht="15">
      <c r="A155" s="20" t="s">
        <v>10</v>
      </c>
      <c r="B155" s="12" t="s">
        <v>22</v>
      </c>
      <c r="C155" s="21"/>
      <c r="D155" s="22"/>
      <c r="E155" s="22"/>
      <c r="F155" s="22"/>
      <c r="G155" s="23"/>
      <c r="H155" s="21"/>
      <c r="I155" s="22"/>
      <c r="J155" s="22"/>
      <c r="K155" s="22"/>
      <c r="L155" s="23"/>
      <c r="M155" s="21"/>
      <c r="N155" s="22"/>
      <c r="O155" s="22"/>
      <c r="P155" s="22"/>
      <c r="Q155" s="23"/>
      <c r="R155" s="21"/>
      <c r="S155" s="22"/>
      <c r="T155" s="22"/>
      <c r="U155" s="22"/>
      <c r="V155" s="23"/>
      <c r="W155" s="21"/>
      <c r="X155" s="22"/>
      <c r="Y155" s="22"/>
      <c r="Z155" s="22"/>
      <c r="AA155" s="23"/>
      <c r="AB155" s="21"/>
      <c r="AC155" s="22"/>
      <c r="AD155" s="22"/>
      <c r="AE155" s="22"/>
      <c r="AF155" s="23"/>
      <c r="AG155" s="21"/>
      <c r="AH155" s="22"/>
      <c r="AI155" s="22"/>
      <c r="AJ155" s="22"/>
      <c r="AK155" s="23"/>
      <c r="AL155" s="21"/>
      <c r="AM155" s="22"/>
      <c r="AN155" s="22"/>
      <c r="AO155" s="22"/>
      <c r="AP155" s="23"/>
      <c r="AQ155" s="21"/>
      <c r="AR155" s="22"/>
      <c r="AS155" s="22"/>
      <c r="AT155" s="22"/>
      <c r="AU155" s="23"/>
      <c r="AV155" s="21"/>
      <c r="AW155" s="22"/>
      <c r="AX155" s="22"/>
      <c r="AY155" s="22"/>
      <c r="AZ155" s="23"/>
      <c r="BA155" s="21"/>
      <c r="BB155" s="22"/>
      <c r="BC155" s="22"/>
      <c r="BD155" s="22"/>
      <c r="BE155" s="23"/>
      <c r="BF155" s="21"/>
      <c r="BG155" s="22"/>
      <c r="BH155" s="22"/>
      <c r="BI155" s="22"/>
      <c r="BJ155" s="23"/>
      <c r="BK155" s="24"/>
    </row>
    <row r="156" spans="1:63" s="25" customFormat="1" ht="15">
      <c r="A156" s="20"/>
      <c r="B156" s="7" t="s">
        <v>217</v>
      </c>
      <c r="C156" s="21">
        <v>0</v>
      </c>
      <c r="D156" s="22">
        <v>0.015105</v>
      </c>
      <c r="E156" s="22">
        <v>0</v>
      </c>
      <c r="F156" s="22">
        <v>0</v>
      </c>
      <c r="G156" s="23">
        <v>0</v>
      </c>
      <c r="H156" s="21">
        <v>0.143773772</v>
      </c>
      <c r="I156" s="22">
        <v>0.08428206499999998</v>
      </c>
      <c r="J156" s="22">
        <v>0</v>
      </c>
      <c r="K156" s="22">
        <v>0</v>
      </c>
      <c r="L156" s="23">
        <v>0.697607605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0.07473055099999998</v>
      </c>
      <c r="S156" s="22">
        <v>0.197162921</v>
      </c>
      <c r="T156" s="22">
        <v>0</v>
      </c>
      <c r="U156" s="22">
        <v>0</v>
      </c>
      <c r="V156" s="23">
        <v>0.2299257990000001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2.926873759612903</v>
      </c>
      <c r="AW156" s="22">
        <v>2.7035184499365514</v>
      </c>
      <c r="AX156" s="22">
        <v>5.5983000000000016E-05</v>
      </c>
      <c r="AY156" s="22">
        <v>0</v>
      </c>
      <c r="AZ156" s="23">
        <v>12.961117546387099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1.5526178889999993</v>
      </c>
      <c r="BG156" s="22">
        <v>1.2762387389999994</v>
      </c>
      <c r="BH156" s="22">
        <v>0</v>
      </c>
      <c r="BI156" s="22">
        <v>0</v>
      </c>
      <c r="BJ156" s="23">
        <v>2.9498617279999992</v>
      </c>
      <c r="BK156" s="24">
        <f>SUM(C156:BJ156)</f>
        <v>25.812871807936553</v>
      </c>
    </row>
    <row r="157" spans="1:63" s="25" customFormat="1" ht="15">
      <c r="A157" s="20"/>
      <c r="B157" s="7" t="s">
        <v>218</v>
      </c>
      <c r="C157" s="21">
        <v>0</v>
      </c>
      <c r="D157" s="22">
        <v>0.7659133291612903</v>
      </c>
      <c r="E157" s="22">
        <v>0</v>
      </c>
      <c r="F157" s="22">
        <v>0</v>
      </c>
      <c r="G157" s="23">
        <v>0</v>
      </c>
      <c r="H157" s="21">
        <v>48.01383694074193</v>
      </c>
      <c r="I157" s="22">
        <v>1981.6159655556453</v>
      </c>
      <c r="J157" s="22">
        <v>10.24382125467742</v>
      </c>
      <c r="K157" s="22">
        <v>0</v>
      </c>
      <c r="L157" s="23">
        <v>835.9208913633225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16.622329785129036</v>
      </c>
      <c r="S157" s="22">
        <v>32.8675697302258</v>
      </c>
      <c r="T157" s="22">
        <v>0.026687677451612893</v>
      </c>
      <c r="U157" s="22">
        <v>0</v>
      </c>
      <c r="V157" s="23">
        <v>82.85525247287097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241.7328266931935</v>
      </c>
      <c r="AW157" s="22">
        <v>1159.463464793535</v>
      </c>
      <c r="AX157" s="22">
        <v>2.0637453779032255</v>
      </c>
      <c r="AY157" s="22">
        <v>0</v>
      </c>
      <c r="AZ157" s="23">
        <v>2482.6694334595154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97.11961348809679</v>
      </c>
      <c r="BG157" s="22">
        <v>258.78780748025804</v>
      </c>
      <c r="BH157" s="22">
        <v>0.015469386903225812</v>
      </c>
      <c r="BI157" s="22">
        <v>0</v>
      </c>
      <c r="BJ157" s="23">
        <v>227.70214493838714</v>
      </c>
      <c r="BK157" s="24">
        <f aca="true" t="shared" si="16" ref="BK157:BK182">SUM(C157:BJ157)</f>
        <v>7478.48677372702</v>
      </c>
    </row>
    <row r="158" spans="1:63" s="25" customFormat="1" ht="15">
      <c r="A158" s="20"/>
      <c r="B158" s="7" t="s">
        <v>219</v>
      </c>
      <c r="C158" s="21">
        <v>0</v>
      </c>
      <c r="D158" s="22">
        <v>13.157534101967743</v>
      </c>
      <c r="E158" s="22">
        <v>0</v>
      </c>
      <c r="F158" s="22">
        <v>0</v>
      </c>
      <c r="G158" s="23">
        <v>0</v>
      </c>
      <c r="H158" s="21">
        <v>108.5413147254839</v>
      </c>
      <c r="I158" s="22">
        <v>13.857563664032257</v>
      </c>
      <c r="J158" s="22">
        <v>0.007968010967741936</v>
      </c>
      <c r="K158" s="22">
        <v>0</v>
      </c>
      <c r="L158" s="23">
        <v>103.56403731796775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49.78837702825805</v>
      </c>
      <c r="S158" s="22">
        <v>3.3033951276774194</v>
      </c>
      <c r="T158" s="22">
        <v>0</v>
      </c>
      <c r="U158" s="22">
        <v>0</v>
      </c>
      <c r="V158" s="23">
        <v>18.905765335999995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717.5088384305157</v>
      </c>
      <c r="AW158" s="22">
        <v>109.78766813129518</v>
      </c>
      <c r="AX158" s="22">
        <v>0.010018587806451613</v>
      </c>
      <c r="AY158" s="22">
        <v>0</v>
      </c>
      <c r="AZ158" s="23">
        <v>491.6885628143546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334.39238289093555</v>
      </c>
      <c r="BG158" s="22">
        <v>19.722338877064516</v>
      </c>
      <c r="BH158" s="22">
        <v>0.19771202570967739</v>
      </c>
      <c r="BI158" s="22">
        <v>0</v>
      </c>
      <c r="BJ158" s="23">
        <v>80.04325512809677</v>
      </c>
      <c r="BK158" s="24">
        <f>SUM(C158:BJ158)</f>
        <v>2064.476732198133</v>
      </c>
    </row>
    <row r="159" spans="1:63" s="25" customFormat="1" ht="15">
      <c r="A159" s="20"/>
      <c r="B159" s="7" t="s">
        <v>220</v>
      </c>
      <c r="C159" s="21">
        <v>0</v>
      </c>
      <c r="D159" s="22">
        <v>0</v>
      </c>
      <c r="E159" s="22">
        <v>0</v>
      </c>
      <c r="F159" s="22">
        <v>0</v>
      </c>
      <c r="G159" s="23">
        <v>0</v>
      </c>
      <c r="H159" s="21">
        <v>1.4189406359354841</v>
      </c>
      <c r="I159" s="22">
        <v>0.09166088670967738</v>
      </c>
      <c r="J159" s="22">
        <v>0</v>
      </c>
      <c r="K159" s="22">
        <v>0</v>
      </c>
      <c r="L159" s="23">
        <v>2.583680265387097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1.3587322788709677</v>
      </c>
      <c r="S159" s="22">
        <v>0.5736844233225805</v>
      </c>
      <c r="T159" s="22">
        <v>0</v>
      </c>
      <c r="U159" s="22">
        <v>0</v>
      </c>
      <c r="V159" s="23">
        <v>0.8821711169354837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22.63192850577419</v>
      </c>
      <c r="AW159" s="22">
        <v>9.849075969022044</v>
      </c>
      <c r="AX159" s="22">
        <v>0</v>
      </c>
      <c r="AY159" s="22">
        <v>0</v>
      </c>
      <c r="AZ159" s="23">
        <v>53.02960968332258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22.5768121641613</v>
      </c>
      <c r="BG159" s="22">
        <v>6.8362172789032245</v>
      </c>
      <c r="BH159" s="22">
        <v>0</v>
      </c>
      <c r="BI159" s="22">
        <v>0</v>
      </c>
      <c r="BJ159" s="23">
        <v>26.219249690354843</v>
      </c>
      <c r="BK159" s="24">
        <f>SUM(C159:BJ159)</f>
        <v>148.05176289869948</v>
      </c>
    </row>
    <row r="160" spans="1:63" s="25" customFormat="1" ht="15">
      <c r="A160" s="20"/>
      <c r="B160" s="7" t="s">
        <v>221</v>
      </c>
      <c r="C160" s="21">
        <v>0</v>
      </c>
      <c r="D160" s="22">
        <v>0</v>
      </c>
      <c r="E160" s="22">
        <v>0</v>
      </c>
      <c r="F160" s="22">
        <v>0</v>
      </c>
      <c r="G160" s="23">
        <v>0</v>
      </c>
      <c r="H160" s="21">
        <v>0.286628870967742</v>
      </c>
      <c r="I160" s="22">
        <v>0.10738407741935485</v>
      </c>
      <c r="J160" s="22">
        <v>0</v>
      </c>
      <c r="K160" s="22">
        <v>0</v>
      </c>
      <c r="L160" s="23">
        <v>3.2070396016129035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0.14492026567741934</v>
      </c>
      <c r="S160" s="22">
        <v>0.007064741935483871</v>
      </c>
      <c r="T160" s="22">
        <v>0</v>
      </c>
      <c r="U160" s="22">
        <v>0</v>
      </c>
      <c r="V160" s="23">
        <v>0.014835958064516128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31.429709873032255</v>
      </c>
      <c r="AW160" s="22">
        <v>25.417499309166157</v>
      </c>
      <c r="AX160" s="22">
        <v>0</v>
      </c>
      <c r="AY160" s="22">
        <v>0</v>
      </c>
      <c r="AZ160" s="23">
        <v>187.5784183828064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12.21804517651612</v>
      </c>
      <c r="BG160" s="22">
        <v>4.993782872516128</v>
      </c>
      <c r="BH160" s="22">
        <v>0</v>
      </c>
      <c r="BI160" s="22">
        <v>0</v>
      </c>
      <c r="BJ160" s="23">
        <v>30.047591046322577</v>
      </c>
      <c r="BK160" s="24">
        <f>SUM(C160:BJ160)</f>
        <v>295.4529201760371</v>
      </c>
    </row>
    <row r="161" spans="1:63" s="25" customFormat="1" ht="15">
      <c r="A161" s="20"/>
      <c r="B161" s="7" t="s">
        <v>222</v>
      </c>
      <c r="C161" s="21">
        <v>0</v>
      </c>
      <c r="D161" s="22">
        <v>7.050470967741935</v>
      </c>
      <c r="E161" s="22">
        <v>0</v>
      </c>
      <c r="F161" s="22">
        <v>0</v>
      </c>
      <c r="G161" s="23">
        <v>0</v>
      </c>
      <c r="H161" s="21">
        <v>1.8729102522258063</v>
      </c>
      <c r="I161" s="22">
        <v>0.6358696979032259</v>
      </c>
      <c r="J161" s="22">
        <v>0</v>
      </c>
      <c r="K161" s="22">
        <v>0</v>
      </c>
      <c r="L161" s="23">
        <v>2.916408885967742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1.4630537303225803</v>
      </c>
      <c r="S161" s="22">
        <v>0.20411307906451612</v>
      </c>
      <c r="T161" s="22">
        <v>0</v>
      </c>
      <c r="U161" s="22">
        <v>0</v>
      </c>
      <c r="V161" s="23">
        <v>1.1398074687419355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22.664435886838696</v>
      </c>
      <c r="AW161" s="22">
        <v>8.182948860737794</v>
      </c>
      <c r="AX161" s="22">
        <v>0</v>
      </c>
      <c r="AY161" s="22">
        <v>0</v>
      </c>
      <c r="AZ161" s="23">
        <v>48.44296445245161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20.88817346012903</v>
      </c>
      <c r="BG161" s="22">
        <v>2.2158738980000003</v>
      </c>
      <c r="BH161" s="22">
        <v>0</v>
      </c>
      <c r="BI161" s="22">
        <v>0</v>
      </c>
      <c r="BJ161" s="23">
        <v>14.441840753612905</v>
      </c>
      <c r="BK161" s="24">
        <f t="shared" si="16"/>
        <v>132.11887139373778</v>
      </c>
    </row>
    <row r="162" spans="1:63" s="25" customFormat="1" ht="15">
      <c r="A162" s="20"/>
      <c r="B162" s="7" t="s">
        <v>223</v>
      </c>
      <c r="C162" s="21">
        <v>0</v>
      </c>
      <c r="D162" s="22">
        <v>7.383051612903225</v>
      </c>
      <c r="E162" s="22">
        <v>0</v>
      </c>
      <c r="F162" s="22">
        <v>0</v>
      </c>
      <c r="G162" s="23">
        <v>0</v>
      </c>
      <c r="H162" s="21">
        <v>1.1252534385806452</v>
      </c>
      <c r="I162" s="22">
        <v>0.28505962277419356</v>
      </c>
      <c r="J162" s="22">
        <v>0</v>
      </c>
      <c r="K162" s="22">
        <v>0</v>
      </c>
      <c r="L162" s="23">
        <v>1.8119769936129033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0.8342062501612904</v>
      </c>
      <c r="S162" s="22">
        <v>0.004429830967741935</v>
      </c>
      <c r="T162" s="22">
        <v>0</v>
      </c>
      <c r="U162" s="22">
        <v>0</v>
      </c>
      <c r="V162" s="23">
        <v>0.5313164188064516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</v>
      </c>
      <c r="AM162" s="22">
        <v>0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8.966935350516128</v>
      </c>
      <c r="AW162" s="22">
        <v>2.725377335464864</v>
      </c>
      <c r="AX162" s="22">
        <v>0</v>
      </c>
      <c r="AY162" s="22">
        <v>0</v>
      </c>
      <c r="AZ162" s="23">
        <v>19.092890144129026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9.200560942709675</v>
      </c>
      <c r="BG162" s="22">
        <v>0.7243473287741936</v>
      </c>
      <c r="BH162" s="22">
        <v>0</v>
      </c>
      <c r="BI162" s="22">
        <v>0</v>
      </c>
      <c r="BJ162" s="23">
        <v>8.016682150129032</v>
      </c>
      <c r="BK162" s="24">
        <f t="shared" si="16"/>
        <v>60.70208741952936</v>
      </c>
    </row>
    <row r="163" spans="1:63" s="25" customFormat="1" ht="15">
      <c r="A163" s="20"/>
      <c r="B163" s="7" t="s">
        <v>246</v>
      </c>
      <c r="C163" s="21">
        <v>0</v>
      </c>
      <c r="D163" s="22">
        <v>2.8483470967741935</v>
      </c>
      <c r="E163" s="22">
        <v>0</v>
      </c>
      <c r="F163" s="22">
        <v>0</v>
      </c>
      <c r="G163" s="23">
        <v>0</v>
      </c>
      <c r="H163" s="21">
        <v>3.536093669354839</v>
      </c>
      <c r="I163" s="22">
        <v>0.5617201204516129</v>
      </c>
      <c r="J163" s="22">
        <v>0</v>
      </c>
      <c r="K163" s="22">
        <v>0</v>
      </c>
      <c r="L163" s="23">
        <v>4.760090336806451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2.320988709580645</v>
      </c>
      <c r="S163" s="22">
        <v>0.28490227445161287</v>
      </c>
      <c r="T163" s="22">
        <v>0</v>
      </c>
      <c r="U163" s="22">
        <v>0</v>
      </c>
      <c r="V163" s="23">
        <v>2.6276355913870963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0</v>
      </c>
      <c r="AC163" s="22">
        <v>0</v>
      </c>
      <c r="AD163" s="22">
        <v>0</v>
      </c>
      <c r="AE163" s="22">
        <v>0</v>
      </c>
      <c r="AF163" s="23">
        <v>0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</v>
      </c>
      <c r="AM163" s="22">
        <v>0</v>
      </c>
      <c r="AN163" s="22">
        <v>0</v>
      </c>
      <c r="AO163" s="22">
        <v>0</v>
      </c>
      <c r="AP163" s="23">
        <v>0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69.38974403506452</v>
      </c>
      <c r="AW163" s="22">
        <v>15.629336034736072</v>
      </c>
      <c r="AX163" s="22">
        <v>0</v>
      </c>
      <c r="AY163" s="22">
        <v>0</v>
      </c>
      <c r="AZ163" s="23">
        <v>251.86264011080647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68.23547988067743</v>
      </c>
      <c r="BG163" s="22">
        <v>7.867739577483871</v>
      </c>
      <c r="BH163" s="22">
        <v>1.8572023268387094</v>
      </c>
      <c r="BI163" s="22">
        <v>0</v>
      </c>
      <c r="BJ163" s="23">
        <v>132.41460542074194</v>
      </c>
      <c r="BK163" s="24">
        <f>SUM(C163:BJ163)</f>
        <v>564.1965251851555</v>
      </c>
    </row>
    <row r="164" spans="1:63" s="25" customFormat="1" ht="15">
      <c r="A164" s="20"/>
      <c r="B164" s="7" t="s">
        <v>224</v>
      </c>
      <c r="C164" s="21">
        <v>0</v>
      </c>
      <c r="D164" s="22">
        <v>8.357949959903227</v>
      </c>
      <c r="E164" s="22">
        <v>0</v>
      </c>
      <c r="F164" s="22">
        <v>0</v>
      </c>
      <c r="G164" s="23">
        <v>0</v>
      </c>
      <c r="H164" s="21">
        <v>273.1455993751936</v>
      </c>
      <c r="I164" s="22">
        <v>791.6709691036777</v>
      </c>
      <c r="J164" s="22">
        <v>15.976502731064514</v>
      </c>
      <c r="K164" s="22">
        <v>0</v>
      </c>
      <c r="L164" s="23">
        <v>331.1922436406129</v>
      </c>
      <c r="M164" s="21">
        <v>0</v>
      </c>
      <c r="N164" s="22">
        <v>0</v>
      </c>
      <c r="O164" s="22">
        <v>0</v>
      </c>
      <c r="P164" s="22">
        <v>0</v>
      </c>
      <c r="Q164" s="23">
        <v>0</v>
      </c>
      <c r="R164" s="21">
        <v>147.96982438532257</v>
      </c>
      <c r="S164" s="22">
        <v>87.7525616617742</v>
      </c>
      <c r="T164" s="22">
        <v>4.48923238083871</v>
      </c>
      <c r="U164" s="22">
        <v>0</v>
      </c>
      <c r="V164" s="23">
        <v>73.02337587590321</v>
      </c>
      <c r="W164" s="21">
        <v>0</v>
      </c>
      <c r="X164" s="22">
        <v>0</v>
      </c>
      <c r="Y164" s="22">
        <v>0</v>
      </c>
      <c r="Z164" s="22">
        <v>0</v>
      </c>
      <c r="AA164" s="23">
        <v>0</v>
      </c>
      <c r="AB164" s="21">
        <v>0</v>
      </c>
      <c r="AC164" s="22">
        <v>0</v>
      </c>
      <c r="AD164" s="22">
        <v>0</v>
      </c>
      <c r="AE164" s="22">
        <v>0</v>
      </c>
      <c r="AF164" s="23">
        <v>0</v>
      </c>
      <c r="AG164" s="21">
        <v>0</v>
      </c>
      <c r="AH164" s="22">
        <v>0</v>
      </c>
      <c r="AI164" s="22">
        <v>0</v>
      </c>
      <c r="AJ164" s="22">
        <v>0</v>
      </c>
      <c r="AK164" s="23">
        <v>0</v>
      </c>
      <c r="AL164" s="21">
        <v>0</v>
      </c>
      <c r="AM164" s="22">
        <v>0</v>
      </c>
      <c r="AN164" s="22">
        <v>0</v>
      </c>
      <c r="AO164" s="22">
        <v>0</v>
      </c>
      <c r="AP164" s="23">
        <v>0</v>
      </c>
      <c r="AQ164" s="21">
        <v>0</v>
      </c>
      <c r="AR164" s="22">
        <v>0</v>
      </c>
      <c r="AS164" s="22">
        <v>0</v>
      </c>
      <c r="AT164" s="22">
        <v>0</v>
      </c>
      <c r="AU164" s="23">
        <v>0</v>
      </c>
      <c r="AV164" s="21">
        <v>2399.0787269637417</v>
      </c>
      <c r="AW164" s="22">
        <v>531.9817011067366</v>
      </c>
      <c r="AX164" s="22">
        <v>0.8382745354193548</v>
      </c>
      <c r="AY164" s="22">
        <v>0</v>
      </c>
      <c r="AZ164" s="23">
        <v>3270.5156818798396</v>
      </c>
      <c r="BA164" s="21">
        <v>0</v>
      </c>
      <c r="BB164" s="22">
        <v>0</v>
      </c>
      <c r="BC164" s="22">
        <v>0</v>
      </c>
      <c r="BD164" s="22">
        <v>0</v>
      </c>
      <c r="BE164" s="23">
        <v>0</v>
      </c>
      <c r="BF164" s="21">
        <v>1610.8051776138066</v>
      </c>
      <c r="BG164" s="22">
        <v>139.84299125970966</v>
      </c>
      <c r="BH164" s="22">
        <v>0.25714646045161293</v>
      </c>
      <c r="BI164" s="22">
        <v>0</v>
      </c>
      <c r="BJ164" s="23">
        <v>878.1207556847097</v>
      </c>
      <c r="BK164" s="24">
        <f t="shared" si="16"/>
        <v>10565.018714618705</v>
      </c>
    </row>
    <row r="165" spans="1:63" s="25" customFormat="1" ht="15">
      <c r="A165" s="20"/>
      <c r="B165" s="7" t="s">
        <v>225</v>
      </c>
      <c r="C165" s="21">
        <v>0</v>
      </c>
      <c r="D165" s="22">
        <v>0.572305459032258</v>
      </c>
      <c r="E165" s="22">
        <v>0</v>
      </c>
      <c r="F165" s="22">
        <v>0</v>
      </c>
      <c r="G165" s="23">
        <v>0</v>
      </c>
      <c r="H165" s="21">
        <v>215.70554758909668</v>
      </c>
      <c r="I165" s="22">
        <v>129.31703359238705</v>
      </c>
      <c r="J165" s="22">
        <v>4.117290408516127</v>
      </c>
      <c r="K165" s="22">
        <v>258.97442052164513</v>
      </c>
      <c r="L165" s="23">
        <v>177.68342986822583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110.06316277406451</v>
      </c>
      <c r="S165" s="22">
        <v>22.750950728000007</v>
      </c>
      <c r="T165" s="22">
        <v>0</v>
      </c>
      <c r="U165" s="22">
        <v>0</v>
      </c>
      <c r="V165" s="23">
        <v>36.14295273309678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</v>
      </c>
      <c r="AC165" s="22">
        <v>0</v>
      </c>
      <c r="AD165" s="22">
        <v>0</v>
      </c>
      <c r="AE165" s="22">
        <v>0</v>
      </c>
      <c r="AF165" s="23">
        <v>0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</v>
      </c>
      <c r="AM165" s="22">
        <v>0</v>
      </c>
      <c r="AN165" s="22">
        <v>0</v>
      </c>
      <c r="AO165" s="22">
        <v>0</v>
      </c>
      <c r="AP165" s="23">
        <v>0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3136.6451469810954</v>
      </c>
      <c r="AW165" s="22">
        <v>297.1772601596378</v>
      </c>
      <c r="AX165" s="22">
        <v>0.33188213241935477</v>
      </c>
      <c r="AY165" s="22">
        <v>0.02297487558064516</v>
      </c>
      <c r="AZ165" s="23">
        <v>1329.2442453414515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1779.1420855765807</v>
      </c>
      <c r="BG165" s="22">
        <v>85.67441862767738</v>
      </c>
      <c r="BH165" s="22">
        <v>0.045663825064516134</v>
      </c>
      <c r="BI165" s="22">
        <v>0</v>
      </c>
      <c r="BJ165" s="23">
        <v>332.08897004116125</v>
      </c>
      <c r="BK165" s="24">
        <f t="shared" si="16"/>
        <v>7915.699741234734</v>
      </c>
    </row>
    <row r="166" spans="1:63" s="25" customFormat="1" ht="15">
      <c r="A166" s="20"/>
      <c r="B166" s="7" t="s">
        <v>226</v>
      </c>
      <c r="C166" s="21">
        <v>0</v>
      </c>
      <c r="D166" s="22">
        <v>0.5359564516129033</v>
      </c>
      <c r="E166" s="22">
        <v>0</v>
      </c>
      <c r="F166" s="22">
        <v>0</v>
      </c>
      <c r="G166" s="23">
        <v>0</v>
      </c>
      <c r="H166" s="21">
        <v>3.5463643295161305</v>
      </c>
      <c r="I166" s="22">
        <v>1.2315920024838711</v>
      </c>
      <c r="J166" s="22">
        <v>0</v>
      </c>
      <c r="K166" s="22">
        <v>0</v>
      </c>
      <c r="L166" s="23">
        <v>13.849933167806451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2.1411640376774193</v>
      </c>
      <c r="S166" s="22">
        <v>1.774076453645161</v>
      </c>
      <c r="T166" s="22">
        <v>0</v>
      </c>
      <c r="U166" s="22">
        <v>0</v>
      </c>
      <c r="V166" s="23">
        <v>3.6766297189354824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62.82182446087097</v>
      </c>
      <c r="AW166" s="22">
        <v>36.30560742046589</v>
      </c>
      <c r="AX166" s="22">
        <v>0.007243808645161289</v>
      </c>
      <c r="AY166" s="22">
        <v>0</v>
      </c>
      <c r="AZ166" s="23">
        <v>194.1779928054515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38.30833411622581</v>
      </c>
      <c r="BG166" s="22">
        <v>18.283454224129034</v>
      </c>
      <c r="BH166" s="22">
        <v>0</v>
      </c>
      <c r="BI166" s="22">
        <v>0</v>
      </c>
      <c r="BJ166" s="23">
        <v>51.65867435206451</v>
      </c>
      <c r="BK166" s="24">
        <f t="shared" si="16"/>
        <v>428.3188473495303</v>
      </c>
    </row>
    <row r="167" spans="1:63" s="25" customFormat="1" ht="15">
      <c r="A167" s="20"/>
      <c r="B167" s="7" t="s">
        <v>227</v>
      </c>
      <c r="C167" s="21">
        <v>0</v>
      </c>
      <c r="D167" s="22">
        <v>28.646446304354843</v>
      </c>
      <c r="E167" s="22">
        <v>0</v>
      </c>
      <c r="F167" s="22">
        <v>0</v>
      </c>
      <c r="G167" s="23">
        <v>0</v>
      </c>
      <c r="H167" s="21">
        <v>353.5333191480969</v>
      </c>
      <c r="I167" s="22">
        <v>29.406650356193552</v>
      </c>
      <c r="J167" s="22">
        <v>0</v>
      </c>
      <c r="K167" s="22">
        <v>0</v>
      </c>
      <c r="L167" s="23">
        <v>141.0546273278387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125.8230541808387</v>
      </c>
      <c r="S167" s="22">
        <v>32.87110573519354</v>
      </c>
      <c r="T167" s="22">
        <v>0</v>
      </c>
      <c r="U167" s="22">
        <v>0</v>
      </c>
      <c r="V167" s="23">
        <v>32.65705397458064</v>
      </c>
      <c r="W167" s="21">
        <v>0</v>
      </c>
      <c r="X167" s="22">
        <v>0</v>
      </c>
      <c r="Y167" s="22">
        <v>0</v>
      </c>
      <c r="Z167" s="22">
        <v>0</v>
      </c>
      <c r="AA167" s="23">
        <v>0</v>
      </c>
      <c r="AB167" s="21">
        <v>0</v>
      </c>
      <c r="AC167" s="22">
        <v>0</v>
      </c>
      <c r="AD167" s="22">
        <v>0</v>
      </c>
      <c r="AE167" s="22">
        <v>0</v>
      </c>
      <c r="AF167" s="23">
        <v>0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0</v>
      </c>
      <c r="AM167" s="22">
        <v>0</v>
      </c>
      <c r="AN167" s="22">
        <v>0</v>
      </c>
      <c r="AO167" s="22">
        <v>0</v>
      </c>
      <c r="AP167" s="23">
        <v>0</v>
      </c>
      <c r="AQ167" s="21">
        <v>0</v>
      </c>
      <c r="AR167" s="22">
        <v>0</v>
      </c>
      <c r="AS167" s="22">
        <v>0</v>
      </c>
      <c r="AT167" s="22">
        <v>0</v>
      </c>
      <c r="AU167" s="23">
        <v>0</v>
      </c>
      <c r="AV167" s="21">
        <v>3218.448930361481</v>
      </c>
      <c r="AW167" s="22">
        <v>243.18416547128342</v>
      </c>
      <c r="AX167" s="22">
        <v>0.09488894938709677</v>
      </c>
      <c r="AY167" s="22">
        <v>0</v>
      </c>
      <c r="AZ167" s="23">
        <v>912.5168810212903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1529.9342488933862</v>
      </c>
      <c r="BG167" s="22">
        <v>69.82386164709676</v>
      </c>
      <c r="BH167" s="22">
        <v>0</v>
      </c>
      <c r="BI167" s="22">
        <v>0</v>
      </c>
      <c r="BJ167" s="23">
        <v>224.5912848637098</v>
      </c>
      <c r="BK167" s="24">
        <f t="shared" si="16"/>
        <v>6942.586518234732</v>
      </c>
    </row>
    <row r="168" spans="1:63" s="25" customFormat="1" ht="15">
      <c r="A168" s="20"/>
      <c r="B168" s="7" t="s">
        <v>228</v>
      </c>
      <c r="C168" s="21">
        <v>0</v>
      </c>
      <c r="D168" s="22">
        <v>14.47247232806452</v>
      </c>
      <c r="E168" s="22">
        <v>0</v>
      </c>
      <c r="F168" s="22">
        <v>0</v>
      </c>
      <c r="G168" s="23">
        <v>0</v>
      </c>
      <c r="H168" s="21">
        <v>105.06947797019353</v>
      </c>
      <c r="I168" s="22">
        <v>67.21283208835484</v>
      </c>
      <c r="J168" s="22">
        <v>0</v>
      </c>
      <c r="K168" s="22">
        <v>0</v>
      </c>
      <c r="L168" s="23">
        <v>31.016589945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34.25058664461291</v>
      </c>
      <c r="S168" s="22">
        <v>13.196761510290324</v>
      </c>
      <c r="T168" s="22">
        <v>0</v>
      </c>
      <c r="U168" s="22">
        <v>0</v>
      </c>
      <c r="V168" s="23">
        <v>4.980409456354838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</v>
      </c>
      <c r="AC168" s="22">
        <v>0</v>
      </c>
      <c r="AD168" s="22">
        <v>0</v>
      </c>
      <c r="AE168" s="22">
        <v>0</v>
      </c>
      <c r="AF168" s="23">
        <v>0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</v>
      </c>
      <c r="AM168" s="22">
        <v>0</v>
      </c>
      <c r="AN168" s="22">
        <v>0</v>
      </c>
      <c r="AO168" s="22">
        <v>0</v>
      </c>
      <c r="AP168" s="23">
        <v>0</v>
      </c>
      <c r="AQ168" s="21">
        <v>0</v>
      </c>
      <c r="AR168" s="22">
        <v>0</v>
      </c>
      <c r="AS168" s="22">
        <v>0</v>
      </c>
      <c r="AT168" s="22">
        <v>0</v>
      </c>
      <c r="AU168" s="23">
        <v>0</v>
      </c>
      <c r="AV168" s="21">
        <v>1156.4732164229363</v>
      </c>
      <c r="AW168" s="22">
        <v>116.25165028008763</v>
      </c>
      <c r="AX168" s="22">
        <v>0.04626511403225807</v>
      </c>
      <c r="AY168" s="22">
        <v>0</v>
      </c>
      <c r="AZ168" s="23">
        <v>226.89936918267748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551.6188012061608</v>
      </c>
      <c r="BG168" s="22">
        <v>30.985831232645154</v>
      </c>
      <c r="BH168" s="22">
        <v>0.026810080225806457</v>
      </c>
      <c r="BI168" s="22">
        <v>0</v>
      </c>
      <c r="BJ168" s="23">
        <v>35.5490717366129</v>
      </c>
      <c r="BK168" s="24">
        <f t="shared" si="16"/>
        <v>2388.050145198249</v>
      </c>
    </row>
    <row r="169" spans="1:63" s="25" customFormat="1" ht="15">
      <c r="A169" s="20"/>
      <c r="B169" s="7" t="s">
        <v>247</v>
      </c>
      <c r="C169" s="21">
        <v>0</v>
      </c>
      <c r="D169" s="22">
        <v>6.382932528</v>
      </c>
      <c r="E169" s="22">
        <v>0</v>
      </c>
      <c r="F169" s="22">
        <v>0</v>
      </c>
      <c r="G169" s="23">
        <v>0</v>
      </c>
      <c r="H169" s="21">
        <v>3.213077212548387</v>
      </c>
      <c r="I169" s="22">
        <v>11.263468906709676</v>
      </c>
      <c r="J169" s="22">
        <v>0</v>
      </c>
      <c r="K169" s="22">
        <v>0</v>
      </c>
      <c r="L169" s="23">
        <v>5.419819319774192</v>
      </c>
      <c r="M169" s="21">
        <v>0</v>
      </c>
      <c r="N169" s="22">
        <v>0</v>
      </c>
      <c r="O169" s="22">
        <v>0</v>
      </c>
      <c r="P169" s="22">
        <v>0</v>
      </c>
      <c r="Q169" s="23">
        <v>0</v>
      </c>
      <c r="R169" s="21">
        <v>1.2786155198387095</v>
      </c>
      <c r="S169" s="22">
        <v>0.029134111419354836</v>
      </c>
      <c r="T169" s="22">
        <v>0</v>
      </c>
      <c r="U169" s="22">
        <v>0</v>
      </c>
      <c r="V169" s="23">
        <v>2.550356005354838</v>
      </c>
      <c r="W169" s="21">
        <v>0</v>
      </c>
      <c r="X169" s="22">
        <v>0</v>
      </c>
      <c r="Y169" s="22">
        <v>0</v>
      </c>
      <c r="Z169" s="22">
        <v>0</v>
      </c>
      <c r="AA169" s="23">
        <v>0</v>
      </c>
      <c r="AB169" s="21">
        <v>0</v>
      </c>
      <c r="AC169" s="22">
        <v>0</v>
      </c>
      <c r="AD169" s="22">
        <v>0</v>
      </c>
      <c r="AE169" s="22">
        <v>0</v>
      </c>
      <c r="AF169" s="23">
        <v>0</v>
      </c>
      <c r="AG169" s="21">
        <v>0</v>
      </c>
      <c r="AH169" s="22">
        <v>0</v>
      </c>
      <c r="AI169" s="22">
        <v>0</v>
      </c>
      <c r="AJ169" s="22">
        <v>0</v>
      </c>
      <c r="AK169" s="23">
        <v>0</v>
      </c>
      <c r="AL169" s="21">
        <v>0</v>
      </c>
      <c r="AM169" s="22">
        <v>0</v>
      </c>
      <c r="AN169" s="22">
        <v>0</v>
      </c>
      <c r="AO169" s="22">
        <v>0</v>
      </c>
      <c r="AP169" s="23">
        <v>0</v>
      </c>
      <c r="AQ169" s="21">
        <v>0</v>
      </c>
      <c r="AR169" s="22">
        <v>0</v>
      </c>
      <c r="AS169" s="22">
        <v>0</v>
      </c>
      <c r="AT169" s="22">
        <v>0</v>
      </c>
      <c r="AU169" s="23">
        <v>0</v>
      </c>
      <c r="AV169" s="21">
        <v>3.865081924580646</v>
      </c>
      <c r="AW169" s="22">
        <v>1.0518658792545803</v>
      </c>
      <c r="AX169" s="22">
        <v>0</v>
      </c>
      <c r="AY169" s="22">
        <v>0</v>
      </c>
      <c r="AZ169" s="23">
        <v>13.439319206290321</v>
      </c>
      <c r="BA169" s="21">
        <v>0</v>
      </c>
      <c r="BB169" s="22">
        <v>0</v>
      </c>
      <c r="BC169" s="22">
        <v>0</v>
      </c>
      <c r="BD169" s="22">
        <v>0</v>
      </c>
      <c r="BE169" s="23">
        <v>0</v>
      </c>
      <c r="BF169" s="21">
        <v>0.9034127727741937</v>
      </c>
      <c r="BG169" s="22">
        <v>0.05031475183870968</v>
      </c>
      <c r="BH169" s="22">
        <v>0</v>
      </c>
      <c r="BI169" s="22">
        <v>0</v>
      </c>
      <c r="BJ169" s="23">
        <v>0.8022072005161289</v>
      </c>
      <c r="BK169" s="24">
        <f t="shared" si="16"/>
        <v>50.24960533889974</v>
      </c>
    </row>
    <row r="170" spans="1:63" s="25" customFormat="1" ht="15">
      <c r="A170" s="20"/>
      <c r="B170" s="7" t="s">
        <v>229</v>
      </c>
      <c r="C170" s="21">
        <v>0</v>
      </c>
      <c r="D170" s="22">
        <v>21.92711542503226</v>
      </c>
      <c r="E170" s="22">
        <v>0</v>
      </c>
      <c r="F170" s="22">
        <v>0</v>
      </c>
      <c r="G170" s="23">
        <v>0</v>
      </c>
      <c r="H170" s="21">
        <v>88.02220924770964</v>
      </c>
      <c r="I170" s="22">
        <v>28.063460476838706</v>
      </c>
      <c r="J170" s="22">
        <v>0</v>
      </c>
      <c r="K170" s="22">
        <v>0</v>
      </c>
      <c r="L170" s="23">
        <v>62.6338956714516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56.73610054796775</v>
      </c>
      <c r="S170" s="22">
        <v>13.57164838029032</v>
      </c>
      <c r="T170" s="22">
        <v>0</v>
      </c>
      <c r="U170" s="22">
        <v>0</v>
      </c>
      <c r="V170" s="23">
        <v>22.73001425283871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0</v>
      </c>
      <c r="AM170" s="22">
        <v>0</v>
      </c>
      <c r="AN170" s="22">
        <v>0</v>
      </c>
      <c r="AO170" s="22">
        <v>0</v>
      </c>
      <c r="AP170" s="23">
        <v>0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1598.9876162927126</v>
      </c>
      <c r="AW170" s="22">
        <v>150.8110096214795</v>
      </c>
      <c r="AX170" s="22">
        <v>0.0246185710967742</v>
      </c>
      <c r="AY170" s="22">
        <v>0</v>
      </c>
      <c r="AZ170" s="23">
        <v>542.7719991490968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1071.0886248958384</v>
      </c>
      <c r="BG170" s="22">
        <v>46.23021503870967</v>
      </c>
      <c r="BH170" s="22">
        <v>0.3866523096774193</v>
      </c>
      <c r="BI170" s="22">
        <v>0</v>
      </c>
      <c r="BJ170" s="23">
        <v>147.10642526703225</v>
      </c>
      <c r="BK170" s="24">
        <f t="shared" si="16"/>
        <v>3851.0916051477725</v>
      </c>
    </row>
    <row r="171" spans="1:63" s="25" customFormat="1" ht="15">
      <c r="A171" s="20"/>
      <c r="B171" s="7" t="s">
        <v>230</v>
      </c>
      <c r="C171" s="21">
        <v>0</v>
      </c>
      <c r="D171" s="22">
        <v>0.7586852809677419</v>
      </c>
      <c r="E171" s="22">
        <v>0</v>
      </c>
      <c r="F171" s="22">
        <v>0</v>
      </c>
      <c r="G171" s="23">
        <v>0</v>
      </c>
      <c r="H171" s="21">
        <v>3.946045734870968</v>
      </c>
      <c r="I171" s="22">
        <v>0.3124109738064516</v>
      </c>
      <c r="J171" s="22">
        <v>0</v>
      </c>
      <c r="K171" s="22">
        <v>0</v>
      </c>
      <c r="L171" s="23">
        <v>2.5532682831612905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1.7021328641612903</v>
      </c>
      <c r="S171" s="22">
        <v>0.218328158483871</v>
      </c>
      <c r="T171" s="22">
        <v>0</v>
      </c>
      <c r="U171" s="22">
        <v>0</v>
      </c>
      <c r="V171" s="23">
        <v>0.4249217048387097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35.281618357516145</v>
      </c>
      <c r="AW171" s="22">
        <v>5.1043213171364705</v>
      </c>
      <c r="AX171" s="22">
        <v>0</v>
      </c>
      <c r="AY171" s="22">
        <v>0</v>
      </c>
      <c r="AZ171" s="23">
        <v>19.79420985703226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17.36102121454839</v>
      </c>
      <c r="BG171" s="22">
        <v>1.3479541581935486</v>
      </c>
      <c r="BH171" s="22">
        <v>0</v>
      </c>
      <c r="BI171" s="22">
        <v>0</v>
      </c>
      <c r="BJ171" s="23">
        <v>4.847431903258063</v>
      </c>
      <c r="BK171" s="24">
        <f t="shared" si="16"/>
        <v>93.6523498079752</v>
      </c>
    </row>
    <row r="172" spans="1:63" s="25" customFormat="1" ht="15">
      <c r="A172" s="20"/>
      <c r="B172" s="7" t="s">
        <v>270</v>
      </c>
      <c r="C172" s="21">
        <v>0</v>
      </c>
      <c r="D172" s="22">
        <v>0.06438710319354839</v>
      </c>
      <c r="E172" s="22">
        <v>0</v>
      </c>
      <c r="F172" s="22">
        <v>0</v>
      </c>
      <c r="G172" s="23">
        <v>0</v>
      </c>
      <c r="H172" s="21">
        <v>1.6426534626774194</v>
      </c>
      <c r="I172" s="22">
        <v>0.995820900967742</v>
      </c>
      <c r="J172" s="22">
        <v>0</v>
      </c>
      <c r="K172" s="22">
        <v>0</v>
      </c>
      <c r="L172" s="23">
        <v>2.5783392074516134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1.4744907633548383</v>
      </c>
      <c r="S172" s="22">
        <v>0.4028264641290322</v>
      </c>
      <c r="T172" s="22">
        <v>0.6567484528064516</v>
      </c>
      <c r="U172" s="22">
        <v>0</v>
      </c>
      <c r="V172" s="23">
        <v>1.0879302470645162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10.705003398774194</v>
      </c>
      <c r="AW172" s="22">
        <v>22.599664288079655</v>
      </c>
      <c r="AX172" s="22">
        <v>0.01297411235483871</v>
      </c>
      <c r="AY172" s="22">
        <v>0</v>
      </c>
      <c r="AZ172" s="23">
        <v>27.518404506516127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9.02906119745161</v>
      </c>
      <c r="BG172" s="22">
        <v>2.163542326032258</v>
      </c>
      <c r="BH172" s="22">
        <v>0.8050136506129033</v>
      </c>
      <c r="BI172" s="22">
        <v>0</v>
      </c>
      <c r="BJ172" s="23">
        <v>9.036335802548386</v>
      </c>
      <c r="BK172" s="24">
        <f t="shared" si="16"/>
        <v>90.77319588401514</v>
      </c>
    </row>
    <row r="173" spans="1:63" s="25" customFormat="1" ht="15">
      <c r="A173" s="20"/>
      <c r="B173" s="7" t="s">
        <v>231</v>
      </c>
      <c r="C173" s="21">
        <v>0</v>
      </c>
      <c r="D173" s="22">
        <v>0.8300670634193548</v>
      </c>
      <c r="E173" s="22">
        <v>0</v>
      </c>
      <c r="F173" s="22">
        <v>0</v>
      </c>
      <c r="G173" s="23">
        <v>0</v>
      </c>
      <c r="H173" s="21">
        <v>15.205145092000004</v>
      </c>
      <c r="I173" s="22">
        <v>12.719392735225806</v>
      </c>
      <c r="J173" s="22">
        <v>10.979682431516128</v>
      </c>
      <c r="K173" s="22">
        <v>0</v>
      </c>
      <c r="L173" s="23">
        <v>38.87508234932258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8.328660480064514</v>
      </c>
      <c r="S173" s="22">
        <v>10.961544155870964</v>
      </c>
      <c r="T173" s="22">
        <v>0.06521035729032258</v>
      </c>
      <c r="U173" s="22">
        <v>0</v>
      </c>
      <c r="V173" s="23">
        <v>21.61812226980646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333.68755087525807</v>
      </c>
      <c r="AW173" s="22">
        <v>175.63751572956318</v>
      </c>
      <c r="AX173" s="22">
        <v>0</v>
      </c>
      <c r="AY173" s="22">
        <v>0</v>
      </c>
      <c r="AZ173" s="23">
        <v>1468.7144962167745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246.8327593422903</v>
      </c>
      <c r="BG173" s="22">
        <v>78.50772841761291</v>
      </c>
      <c r="BH173" s="22">
        <v>1.9860065073548392</v>
      </c>
      <c r="BI173" s="22">
        <v>0</v>
      </c>
      <c r="BJ173" s="23">
        <v>482.8001023492257</v>
      </c>
      <c r="BK173" s="24">
        <f t="shared" si="16"/>
        <v>2907.7490663725957</v>
      </c>
    </row>
    <row r="174" spans="1:63" s="25" customFormat="1" ht="15">
      <c r="A174" s="20"/>
      <c r="B174" s="7" t="s">
        <v>232</v>
      </c>
      <c r="C174" s="21">
        <v>0</v>
      </c>
      <c r="D174" s="22">
        <v>0.7057980513225808</v>
      </c>
      <c r="E174" s="22">
        <v>0</v>
      </c>
      <c r="F174" s="22">
        <v>0</v>
      </c>
      <c r="G174" s="23">
        <v>0</v>
      </c>
      <c r="H174" s="21">
        <v>20.361853552483876</v>
      </c>
      <c r="I174" s="22">
        <v>15.855616446322584</v>
      </c>
      <c r="J174" s="22">
        <v>0</v>
      </c>
      <c r="K174" s="22">
        <v>0</v>
      </c>
      <c r="L174" s="23">
        <v>29.886554322161288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8.010727173580646</v>
      </c>
      <c r="S174" s="22">
        <v>25.917873496806454</v>
      </c>
      <c r="T174" s="22">
        <v>0</v>
      </c>
      <c r="U174" s="22">
        <v>0</v>
      </c>
      <c r="V174" s="23">
        <v>4.318895924451613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47.75158300377418</v>
      </c>
      <c r="AW174" s="22">
        <v>15.235591435825242</v>
      </c>
      <c r="AX174" s="22">
        <v>0</v>
      </c>
      <c r="AY174" s="22">
        <v>0</v>
      </c>
      <c r="AZ174" s="23">
        <v>26.66739703477419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19.59490483690323</v>
      </c>
      <c r="BG174" s="22">
        <v>3.8499227894838706</v>
      </c>
      <c r="BH174" s="22">
        <v>0</v>
      </c>
      <c r="BI174" s="22">
        <v>0</v>
      </c>
      <c r="BJ174" s="23">
        <v>7.441953216161293</v>
      </c>
      <c r="BK174" s="24">
        <f t="shared" si="16"/>
        <v>225.59867128405105</v>
      </c>
    </row>
    <row r="175" spans="1:63" s="25" customFormat="1" ht="15">
      <c r="A175" s="20"/>
      <c r="B175" s="7" t="s">
        <v>233</v>
      </c>
      <c r="C175" s="21">
        <v>0</v>
      </c>
      <c r="D175" s="22">
        <v>1.9471735989999996</v>
      </c>
      <c r="E175" s="22">
        <v>0</v>
      </c>
      <c r="F175" s="22">
        <v>0</v>
      </c>
      <c r="G175" s="23">
        <v>0</v>
      </c>
      <c r="H175" s="21">
        <v>233.6686878979677</v>
      </c>
      <c r="I175" s="22">
        <v>87.98623116941936</v>
      </c>
      <c r="J175" s="22">
        <v>0</v>
      </c>
      <c r="K175" s="22">
        <v>0</v>
      </c>
      <c r="L175" s="23">
        <v>243.75033973093548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106.73317455974193</v>
      </c>
      <c r="S175" s="22">
        <v>15.097403977612904</v>
      </c>
      <c r="T175" s="22">
        <v>0</v>
      </c>
      <c r="U175" s="22">
        <v>0</v>
      </c>
      <c r="V175" s="23">
        <v>55.56775974183872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1022.06350283871</v>
      </c>
      <c r="AW175" s="22">
        <v>222.94190372344315</v>
      </c>
      <c r="AX175" s="22">
        <v>0.1850582776774194</v>
      </c>
      <c r="AY175" s="22">
        <v>0</v>
      </c>
      <c r="AZ175" s="23">
        <v>1014.3040082745812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485.8300077676774</v>
      </c>
      <c r="BG175" s="22">
        <v>65.04676536074194</v>
      </c>
      <c r="BH175" s="22">
        <v>0.06905091970967739</v>
      </c>
      <c r="BI175" s="22">
        <v>0</v>
      </c>
      <c r="BJ175" s="23">
        <v>153.25443474470967</v>
      </c>
      <c r="BK175" s="24">
        <f t="shared" si="16"/>
        <v>3708.4455025837665</v>
      </c>
    </row>
    <row r="176" spans="1:63" s="25" customFormat="1" ht="15">
      <c r="A176" s="20"/>
      <c r="B176" s="7" t="s">
        <v>234</v>
      </c>
      <c r="C176" s="21">
        <v>0</v>
      </c>
      <c r="D176" s="22">
        <v>0.6366544591290321</v>
      </c>
      <c r="E176" s="22">
        <v>0</v>
      </c>
      <c r="F176" s="22">
        <v>0</v>
      </c>
      <c r="G176" s="23">
        <v>0</v>
      </c>
      <c r="H176" s="21">
        <v>43.41994591793547</v>
      </c>
      <c r="I176" s="22">
        <v>2.700043298483871</v>
      </c>
      <c r="J176" s="22">
        <v>0</v>
      </c>
      <c r="K176" s="22">
        <v>0</v>
      </c>
      <c r="L176" s="23">
        <v>16.596316109935483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20.07859655396774</v>
      </c>
      <c r="S176" s="22">
        <v>0.5034118010000002</v>
      </c>
      <c r="T176" s="22">
        <v>0</v>
      </c>
      <c r="U176" s="22">
        <v>0</v>
      </c>
      <c r="V176" s="23">
        <v>2.810592266096774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596.9460101643547</v>
      </c>
      <c r="AW176" s="22">
        <v>30.072807158038252</v>
      </c>
      <c r="AX176" s="22">
        <v>0</v>
      </c>
      <c r="AY176" s="22">
        <v>0</v>
      </c>
      <c r="AZ176" s="23">
        <v>121.08475343380644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268.75469613529043</v>
      </c>
      <c r="BG176" s="22">
        <v>9.82069046080645</v>
      </c>
      <c r="BH176" s="22">
        <v>0.2252800535806451</v>
      </c>
      <c r="BI176" s="22">
        <v>0</v>
      </c>
      <c r="BJ176" s="23">
        <v>20.641203765838714</v>
      </c>
      <c r="BK176" s="24">
        <f t="shared" si="16"/>
        <v>1134.291001578264</v>
      </c>
    </row>
    <row r="177" spans="1:63" s="25" customFormat="1" ht="15">
      <c r="A177" s="20"/>
      <c r="B177" s="7" t="s">
        <v>235</v>
      </c>
      <c r="C177" s="21">
        <v>0</v>
      </c>
      <c r="D177" s="22">
        <v>0.7221234644193547</v>
      </c>
      <c r="E177" s="22">
        <v>0</v>
      </c>
      <c r="F177" s="22">
        <v>0</v>
      </c>
      <c r="G177" s="23">
        <v>0</v>
      </c>
      <c r="H177" s="21">
        <v>2.0071658351290322</v>
      </c>
      <c r="I177" s="22">
        <v>0.048317750580645163</v>
      </c>
      <c r="J177" s="22">
        <v>0</v>
      </c>
      <c r="K177" s="22">
        <v>0</v>
      </c>
      <c r="L177" s="23">
        <v>1.6460462977419354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0.4938966094193548</v>
      </c>
      <c r="S177" s="22">
        <v>0.44518436129032257</v>
      </c>
      <c r="T177" s="22">
        <v>0</v>
      </c>
      <c r="U177" s="22">
        <v>0</v>
      </c>
      <c r="V177" s="23">
        <v>0.6384274633548388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10.689492042870965</v>
      </c>
      <c r="AW177" s="22">
        <v>0.38116190143514594</v>
      </c>
      <c r="AX177" s="22">
        <v>0</v>
      </c>
      <c r="AY177" s="22">
        <v>0</v>
      </c>
      <c r="AZ177" s="23">
        <v>1.4367449456774193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3.9656797823548398</v>
      </c>
      <c r="BG177" s="22">
        <v>0.037013512096774184</v>
      </c>
      <c r="BH177" s="22">
        <v>0</v>
      </c>
      <c r="BI177" s="22">
        <v>0</v>
      </c>
      <c r="BJ177" s="23">
        <v>0.38745566083870964</v>
      </c>
      <c r="BK177" s="24">
        <f t="shared" si="16"/>
        <v>22.898709627209335</v>
      </c>
    </row>
    <row r="178" spans="1:63" s="25" customFormat="1" ht="15">
      <c r="A178" s="20"/>
      <c r="B178" s="7" t="s">
        <v>236</v>
      </c>
      <c r="C178" s="21">
        <v>0</v>
      </c>
      <c r="D178" s="22">
        <v>0.5992290322580645</v>
      </c>
      <c r="E178" s="22">
        <v>0</v>
      </c>
      <c r="F178" s="22">
        <v>0</v>
      </c>
      <c r="G178" s="23">
        <v>0</v>
      </c>
      <c r="H178" s="21">
        <v>19.94380867973587</v>
      </c>
      <c r="I178" s="22">
        <v>0</v>
      </c>
      <c r="J178" s="22">
        <v>0</v>
      </c>
      <c r="K178" s="22">
        <v>0</v>
      </c>
      <c r="L178" s="23">
        <v>8.36596380070968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12.603744733096773</v>
      </c>
      <c r="S178" s="22">
        <v>0</v>
      </c>
      <c r="T178" s="22">
        <v>0</v>
      </c>
      <c r="U178" s="22">
        <v>0</v>
      </c>
      <c r="V178" s="23">
        <v>1.2849131262580644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638.552021533355</v>
      </c>
      <c r="AW178" s="22">
        <v>0.02749568912903226</v>
      </c>
      <c r="AX178" s="22">
        <v>0</v>
      </c>
      <c r="AY178" s="22">
        <v>0</v>
      </c>
      <c r="AZ178" s="23">
        <v>228.6143497644194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481.8310726157419</v>
      </c>
      <c r="BG178" s="22">
        <v>0.02705776167741935</v>
      </c>
      <c r="BH178" s="22">
        <v>0</v>
      </c>
      <c r="BI178" s="22">
        <v>0</v>
      </c>
      <c r="BJ178" s="23">
        <v>124.16738612070972</v>
      </c>
      <c r="BK178" s="24">
        <f t="shared" si="16"/>
        <v>1516.0170428570912</v>
      </c>
    </row>
    <row r="179" spans="1:63" s="25" customFormat="1" ht="15">
      <c r="A179" s="20"/>
      <c r="B179" s="7" t="s">
        <v>237</v>
      </c>
      <c r="C179" s="21">
        <v>0</v>
      </c>
      <c r="D179" s="22">
        <v>0.8759228407096775</v>
      </c>
      <c r="E179" s="22">
        <v>0</v>
      </c>
      <c r="F179" s="22">
        <v>0</v>
      </c>
      <c r="G179" s="23">
        <v>0</v>
      </c>
      <c r="H179" s="21">
        <v>715.605415778871</v>
      </c>
      <c r="I179" s="22">
        <v>35.67002889212903</v>
      </c>
      <c r="J179" s="22">
        <v>0</v>
      </c>
      <c r="K179" s="22">
        <v>0</v>
      </c>
      <c r="L179" s="23">
        <v>257.31313219070967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429.4194032115806</v>
      </c>
      <c r="S179" s="22">
        <v>5.2365400680645156</v>
      </c>
      <c r="T179" s="22">
        <v>0</v>
      </c>
      <c r="U179" s="22">
        <v>0</v>
      </c>
      <c r="V179" s="23">
        <v>64.33411766406452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3659.593092948028</v>
      </c>
      <c r="AW179" s="22">
        <v>155.09542268903493</v>
      </c>
      <c r="AX179" s="22">
        <v>0.176051906516129</v>
      </c>
      <c r="AY179" s="22">
        <v>0</v>
      </c>
      <c r="AZ179" s="23">
        <v>870.3568509290325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2533.3319477256127</v>
      </c>
      <c r="BG179" s="22">
        <v>69.27595782232257</v>
      </c>
      <c r="BH179" s="22">
        <v>0.15380820941935486</v>
      </c>
      <c r="BI179" s="22">
        <v>0</v>
      </c>
      <c r="BJ179" s="23">
        <v>280.21765593106454</v>
      </c>
      <c r="BK179" s="24">
        <f t="shared" si="16"/>
        <v>9076.65534880716</v>
      </c>
    </row>
    <row r="180" spans="1:63" s="25" customFormat="1" ht="15">
      <c r="A180" s="20"/>
      <c r="B180" s="7" t="s">
        <v>238</v>
      </c>
      <c r="C180" s="21">
        <v>0</v>
      </c>
      <c r="D180" s="22">
        <v>0.7187356038709679</v>
      </c>
      <c r="E180" s="22">
        <v>0</v>
      </c>
      <c r="F180" s="22">
        <v>0</v>
      </c>
      <c r="G180" s="23">
        <v>0</v>
      </c>
      <c r="H180" s="21">
        <v>120.21716688035485</v>
      </c>
      <c r="I180" s="22">
        <v>18.037033948645163</v>
      </c>
      <c r="J180" s="22">
        <v>0</v>
      </c>
      <c r="K180" s="22">
        <v>0</v>
      </c>
      <c r="L180" s="23">
        <v>36.45537277300001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53.148178088225805</v>
      </c>
      <c r="S180" s="22">
        <v>0.5849960080000001</v>
      </c>
      <c r="T180" s="22">
        <v>0</v>
      </c>
      <c r="U180" s="22">
        <v>0</v>
      </c>
      <c r="V180" s="23">
        <v>5.360451233419354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1403.6926799930648</v>
      </c>
      <c r="AW180" s="22">
        <v>52.70808770000068</v>
      </c>
      <c r="AX180" s="22">
        <v>0</v>
      </c>
      <c r="AY180" s="22">
        <v>0</v>
      </c>
      <c r="AZ180" s="23">
        <v>299.8253399858064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820.133673390161</v>
      </c>
      <c r="BG180" s="22">
        <v>14.138052823580649</v>
      </c>
      <c r="BH180" s="22">
        <v>0.009080472225806454</v>
      </c>
      <c r="BI180" s="22">
        <v>0</v>
      </c>
      <c r="BJ180" s="23">
        <v>81.6673688646129</v>
      </c>
      <c r="BK180" s="24">
        <f t="shared" si="16"/>
        <v>2906.696217764968</v>
      </c>
    </row>
    <row r="181" spans="1:63" s="25" customFormat="1" ht="15">
      <c r="A181" s="20"/>
      <c r="B181" s="7" t="s">
        <v>239</v>
      </c>
      <c r="C181" s="21">
        <v>0</v>
      </c>
      <c r="D181" s="22">
        <v>0.07782674180645162</v>
      </c>
      <c r="E181" s="22">
        <v>0</v>
      </c>
      <c r="F181" s="22">
        <v>0</v>
      </c>
      <c r="G181" s="23">
        <v>0</v>
      </c>
      <c r="H181" s="21">
        <v>18.16640725432258</v>
      </c>
      <c r="I181" s="22">
        <v>1.639691032483871</v>
      </c>
      <c r="J181" s="22">
        <v>0</v>
      </c>
      <c r="K181" s="22">
        <v>0</v>
      </c>
      <c r="L181" s="23">
        <v>26.357074770451618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8.593474594903226</v>
      </c>
      <c r="S181" s="22">
        <v>14.920120947709682</v>
      </c>
      <c r="T181" s="22">
        <v>0</v>
      </c>
      <c r="U181" s="22">
        <v>0</v>
      </c>
      <c r="V181" s="23">
        <v>2.3546931425161293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6.184002557387095</v>
      </c>
      <c r="AW181" s="22">
        <v>1.6297598676024372</v>
      </c>
      <c r="AX181" s="22">
        <v>0</v>
      </c>
      <c r="AY181" s="22">
        <v>0</v>
      </c>
      <c r="AZ181" s="23">
        <v>11.881262433548386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2.75700678883871</v>
      </c>
      <c r="BG181" s="22">
        <v>0.23437701319354842</v>
      </c>
      <c r="BH181" s="22">
        <v>0</v>
      </c>
      <c r="BI181" s="22">
        <v>0</v>
      </c>
      <c r="BJ181" s="23">
        <v>1.501180493387097</v>
      </c>
      <c r="BK181" s="24">
        <f t="shared" si="16"/>
        <v>96.29687763815082</v>
      </c>
    </row>
    <row r="182" spans="1:63" s="25" customFormat="1" ht="15">
      <c r="A182" s="20"/>
      <c r="B182" s="7" t="s">
        <v>248</v>
      </c>
      <c r="C182" s="21">
        <v>0</v>
      </c>
      <c r="D182" s="22">
        <v>3.1273645161290324</v>
      </c>
      <c r="E182" s="22">
        <v>0</v>
      </c>
      <c r="F182" s="22">
        <v>0</v>
      </c>
      <c r="G182" s="23">
        <v>0</v>
      </c>
      <c r="H182" s="21">
        <v>33.47515951919354</v>
      </c>
      <c r="I182" s="22">
        <v>9.807131436580644</v>
      </c>
      <c r="J182" s="22">
        <v>0</v>
      </c>
      <c r="K182" s="22">
        <v>0</v>
      </c>
      <c r="L182" s="23">
        <v>25.153559394032253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19.636458392419353</v>
      </c>
      <c r="S182" s="22">
        <v>0.25642998396774197</v>
      </c>
      <c r="T182" s="22">
        <v>0</v>
      </c>
      <c r="U182" s="22">
        <v>0</v>
      </c>
      <c r="V182" s="23">
        <v>3.9353901749354834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27.34094445267742</v>
      </c>
      <c r="AW182" s="22">
        <v>15.61581882166392</v>
      </c>
      <c r="AX182" s="22">
        <v>0</v>
      </c>
      <c r="AY182" s="22">
        <v>0</v>
      </c>
      <c r="AZ182" s="23">
        <v>27.949487007064523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12.622260563838712</v>
      </c>
      <c r="BG182" s="22">
        <v>1.2549583707096776</v>
      </c>
      <c r="BH182" s="22">
        <v>0</v>
      </c>
      <c r="BI182" s="22">
        <v>0</v>
      </c>
      <c r="BJ182" s="23">
        <v>5.658123548548386</v>
      </c>
      <c r="BK182" s="24">
        <f t="shared" si="16"/>
        <v>185.83308618176073</v>
      </c>
    </row>
    <row r="183" spans="1:63" s="30" customFormat="1" ht="15">
      <c r="A183" s="20"/>
      <c r="B183" s="8" t="s">
        <v>12</v>
      </c>
      <c r="C183" s="26">
        <f aca="true" t="shared" si="17" ref="C183:AH183">SUM(C156:C182)</f>
        <v>0</v>
      </c>
      <c r="D183" s="27">
        <f t="shared" si="17"/>
        <v>123.17956832077418</v>
      </c>
      <c r="E183" s="27">
        <f t="shared" si="17"/>
        <v>0</v>
      </c>
      <c r="F183" s="27">
        <f t="shared" si="17"/>
        <v>0</v>
      </c>
      <c r="G183" s="28">
        <f t="shared" si="17"/>
        <v>0</v>
      </c>
      <c r="H183" s="26">
        <f t="shared" si="17"/>
        <v>2434.833802783188</v>
      </c>
      <c r="I183" s="27">
        <f t="shared" si="17"/>
        <v>3241.177230801226</v>
      </c>
      <c r="J183" s="27">
        <f t="shared" si="17"/>
        <v>41.32526483674193</v>
      </c>
      <c r="K183" s="27">
        <f t="shared" si="17"/>
        <v>258.97442052164513</v>
      </c>
      <c r="L183" s="28">
        <f t="shared" si="17"/>
        <v>2407.84332054</v>
      </c>
      <c r="M183" s="26">
        <f t="shared" si="17"/>
        <v>0</v>
      </c>
      <c r="N183" s="27">
        <f t="shared" si="17"/>
        <v>0</v>
      </c>
      <c r="O183" s="27">
        <f t="shared" si="17"/>
        <v>0</v>
      </c>
      <c r="P183" s="27">
        <f t="shared" si="17"/>
        <v>0</v>
      </c>
      <c r="Q183" s="28">
        <f t="shared" si="17"/>
        <v>0</v>
      </c>
      <c r="R183" s="26">
        <f t="shared" si="17"/>
        <v>1221.0927847138387</v>
      </c>
      <c r="S183" s="27">
        <f t="shared" si="17"/>
        <v>283.9332201321936</v>
      </c>
      <c r="T183" s="27">
        <f t="shared" si="17"/>
        <v>5.237878868387097</v>
      </c>
      <c r="U183" s="27">
        <f t="shared" si="17"/>
        <v>0</v>
      </c>
      <c r="V183" s="28">
        <f t="shared" si="17"/>
        <v>446.68371713751617</v>
      </c>
      <c r="W183" s="26">
        <f t="shared" si="17"/>
        <v>0</v>
      </c>
      <c r="X183" s="27">
        <f t="shared" si="17"/>
        <v>0</v>
      </c>
      <c r="Y183" s="27">
        <f t="shared" si="17"/>
        <v>0</v>
      </c>
      <c r="Z183" s="27">
        <f t="shared" si="17"/>
        <v>0</v>
      </c>
      <c r="AA183" s="28">
        <f t="shared" si="17"/>
        <v>0</v>
      </c>
      <c r="AB183" s="26">
        <f t="shared" si="17"/>
        <v>0</v>
      </c>
      <c r="AC183" s="27">
        <f t="shared" si="17"/>
        <v>0</v>
      </c>
      <c r="AD183" s="27">
        <f t="shared" si="17"/>
        <v>0</v>
      </c>
      <c r="AE183" s="27">
        <f t="shared" si="17"/>
        <v>0</v>
      </c>
      <c r="AF183" s="28">
        <f t="shared" si="17"/>
        <v>0</v>
      </c>
      <c r="AG183" s="26">
        <f t="shared" si="17"/>
        <v>0</v>
      </c>
      <c r="AH183" s="27">
        <f t="shared" si="17"/>
        <v>0</v>
      </c>
      <c r="AI183" s="27">
        <f aca="true" t="shared" si="18" ref="AI183:BK183">SUM(AI156:AI182)</f>
        <v>0</v>
      </c>
      <c r="AJ183" s="27">
        <f t="shared" si="18"/>
        <v>0</v>
      </c>
      <c r="AK183" s="28">
        <f t="shared" si="18"/>
        <v>0</v>
      </c>
      <c r="AL183" s="26">
        <f t="shared" si="18"/>
        <v>0</v>
      </c>
      <c r="AM183" s="27">
        <f t="shared" si="18"/>
        <v>0</v>
      </c>
      <c r="AN183" s="27">
        <f t="shared" si="18"/>
        <v>0</v>
      </c>
      <c r="AO183" s="27">
        <f t="shared" si="18"/>
        <v>0</v>
      </c>
      <c r="AP183" s="28">
        <f t="shared" si="18"/>
        <v>0</v>
      </c>
      <c r="AQ183" s="26">
        <f t="shared" si="18"/>
        <v>0</v>
      </c>
      <c r="AR183" s="27">
        <f t="shared" si="18"/>
        <v>0</v>
      </c>
      <c r="AS183" s="27">
        <f t="shared" si="18"/>
        <v>0</v>
      </c>
      <c r="AT183" s="27">
        <f t="shared" si="18"/>
        <v>0</v>
      </c>
      <c r="AU183" s="28">
        <f t="shared" si="18"/>
        <v>0</v>
      </c>
      <c r="AV183" s="26">
        <f t="shared" si="18"/>
        <v>20486.059338107734</v>
      </c>
      <c r="AW183" s="27">
        <f t="shared" si="18"/>
        <v>3407.5716991437916</v>
      </c>
      <c r="AX183" s="27">
        <f t="shared" si="18"/>
        <v>3.791077356258064</v>
      </c>
      <c r="AY183" s="27">
        <f t="shared" si="18"/>
        <v>0.02297487558064516</v>
      </c>
      <c r="AZ183" s="28">
        <f t="shared" si="18"/>
        <v>14155.038429568905</v>
      </c>
      <c r="BA183" s="26">
        <f t="shared" si="18"/>
        <v>0</v>
      </c>
      <c r="BB183" s="27">
        <f t="shared" si="18"/>
        <v>0</v>
      </c>
      <c r="BC183" s="27">
        <f t="shared" si="18"/>
        <v>0</v>
      </c>
      <c r="BD183" s="27">
        <f t="shared" si="18"/>
        <v>0</v>
      </c>
      <c r="BE183" s="28">
        <f t="shared" si="18"/>
        <v>0</v>
      </c>
      <c r="BF183" s="26">
        <f t="shared" si="18"/>
        <v>12050.028462327711</v>
      </c>
      <c r="BG183" s="27">
        <f t="shared" si="18"/>
        <v>939.0194536502581</v>
      </c>
      <c r="BH183" s="27">
        <f t="shared" si="18"/>
        <v>6.034896227774194</v>
      </c>
      <c r="BI183" s="27">
        <f t="shared" si="18"/>
        <v>0</v>
      </c>
      <c r="BJ183" s="28">
        <f t="shared" si="18"/>
        <v>3363.3732524023544</v>
      </c>
      <c r="BK183" s="29">
        <f t="shared" si="18"/>
        <v>64875.22079231589</v>
      </c>
    </row>
    <row r="184" spans="1:63" s="30" customFormat="1" ht="15">
      <c r="A184" s="20"/>
      <c r="B184" s="8" t="s">
        <v>23</v>
      </c>
      <c r="C184" s="26">
        <f aca="true" t="shared" si="19" ref="C184:AH184">C183+C153</f>
        <v>0</v>
      </c>
      <c r="D184" s="27">
        <f t="shared" si="19"/>
        <v>123.75147666551612</v>
      </c>
      <c r="E184" s="27">
        <f t="shared" si="19"/>
        <v>0</v>
      </c>
      <c r="F184" s="27">
        <f t="shared" si="19"/>
        <v>0</v>
      </c>
      <c r="G184" s="28">
        <f t="shared" si="19"/>
        <v>0</v>
      </c>
      <c r="H184" s="26">
        <f t="shared" si="19"/>
        <v>2818.8150896187685</v>
      </c>
      <c r="I184" s="27">
        <f t="shared" si="19"/>
        <v>3261.4102934567422</v>
      </c>
      <c r="J184" s="27">
        <f t="shared" si="19"/>
        <v>41.32526483674193</v>
      </c>
      <c r="K184" s="27">
        <f t="shared" si="19"/>
        <v>258.97442052164513</v>
      </c>
      <c r="L184" s="28">
        <f t="shared" si="19"/>
        <v>2449.0265649166454</v>
      </c>
      <c r="M184" s="26">
        <f t="shared" si="19"/>
        <v>0</v>
      </c>
      <c r="N184" s="27">
        <f t="shared" si="19"/>
        <v>0</v>
      </c>
      <c r="O184" s="27">
        <f t="shared" si="19"/>
        <v>0</v>
      </c>
      <c r="P184" s="27">
        <f t="shared" si="19"/>
        <v>0</v>
      </c>
      <c r="Q184" s="28">
        <f t="shared" si="19"/>
        <v>0</v>
      </c>
      <c r="R184" s="26">
        <f t="shared" si="19"/>
        <v>1470.1498045687742</v>
      </c>
      <c r="S184" s="27">
        <f t="shared" si="19"/>
        <v>291.04789816280646</v>
      </c>
      <c r="T184" s="27">
        <f t="shared" si="19"/>
        <v>5.237878868387097</v>
      </c>
      <c r="U184" s="27">
        <f t="shared" si="19"/>
        <v>0</v>
      </c>
      <c r="V184" s="28">
        <f t="shared" si="19"/>
        <v>462.38275265996776</v>
      </c>
      <c r="W184" s="26">
        <f t="shared" si="19"/>
        <v>0</v>
      </c>
      <c r="X184" s="27">
        <f t="shared" si="19"/>
        <v>0</v>
      </c>
      <c r="Y184" s="27">
        <f t="shared" si="19"/>
        <v>0</v>
      </c>
      <c r="Z184" s="27">
        <f t="shared" si="19"/>
        <v>0</v>
      </c>
      <c r="AA184" s="28">
        <f t="shared" si="19"/>
        <v>0</v>
      </c>
      <c r="AB184" s="26">
        <f t="shared" si="19"/>
        <v>0</v>
      </c>
      <c r="AC184" s="27">
        <f t="shared" si="19"/>
        <v>0</v>
      </c>
      <c r="AD184" s="27">
        <f t="shared" si="19"/>
        <v>0</v>
      </c>
      <c r="AE184" s="27">
        <f t="shared" si="19"/>
        <v>0</v>
      </c>
      <c r="AF184" s="28">
        <f t="shared" si="19"/>
        <v>0</v>
      </c>
      <c r="AG184" s="26">
        <f t="shared" si="19"/>
        <v>0</v>
      </c>
      <c r="AH184" s="27">
        <f t="shared" si="19"/>
        <v>0</v>
      </c>
      <c r="AI184" s="27">
        <f aca="true" t="shared" si="20" ref="AI184:BK184">AI183+AI153</f>
        <v>0</v>
      </c>
      <c r="AJ184" s="27">
        <f t="shared" si="20"/>
        <v>0</v>
      </c>
      <c r="AK184" s="28">
        <f t="shared" si="20"/>
        <v>0</v>
      </c>
      <c r="AL184" s="26">
        <f t="shared" si="20"/>
        <v>0</v>
      </c>
      <c r="AM184" s="27">
        <f t="shared" si="20"/>
        <v>0</v>
      </c>
      <c r="AN184" s="27">
        <f t="shared" si="20"/>
        <v>0</v>
      </c>
      <c r="AO184" s="27">
        <f t="shared" si="20"/>
        <v>0</v>
      </c>
      <c r="AP184" s="28">
        <f t="shared" si="20"/>
        <v>0</v>
      </c>
      <c r="AQ184" s="26">
        <f t="shared" si="20"/>
        <v>0</v>
      </c>
      <c r="AR184" s="27">
        <f t="shared" si="20"/>
        <v>0</v>
      </c>
      <c r="AS184" s="27">
        <f t="shared" si="20"/>
        <v>0</v>
      </c>
      <c r="AT184" s="27">
        <f t="shared" si="20"/>
        <v>0</v>
      </c>
      <c r="AU184" s="28">
        <f t="shared" si="20"/>
        <v>0</v>
      </c>
      <c r="AV184" s="26">
        <f t="shared" si="20"/>
        <v>24298.015337142606</v>
      </c>
      <c r="AW184" s="27">
        <f t="shared" si="20"/>
        <v>3668.0240026020515</v>
      </c>
      <c r="AX184" s="27">
        <f t="shared" si="20"/>
        <v>3.7924148240645157</v>
      </c>
      <c r="AY184" s="27">
        <f t="shared" si="20"/>
        <v>0.02297487558064516</v>
      </c>
      <c r="AZ184" s="28">
        <f t="shared" si="20"/>
        <v>14866.769807273744</v>
      </c>
      <c r="BA184" s="26">
        <f t="shared" si="20"/>
        <v>0</v>
      </c>
      <c r="BB184" s="27">
        <f t="shared" si="20"/>
        <v>0</v>
      </c>
      <c r="BC184" s="27">
        <f t="shared" si="20"/>
        <v>0</v>
      </c>
      <c r="BD184" s="27">
        <f t="shared" si="20"/>
        <v>0</v>
      </c>
      <c r="BE184" s="28">
        <f t="shared" si="20"/>
        <v>0</v>
      </c>
      <c r="BF184" s="26">
        <f t="shared" si="20"/>
        <v>15057.366226599743</v>
      </c>
      <c r="BG184" s="27">
        <f t="shared" si="20"/>
        <v>1082.620376923387</v>
      </c>
      <c r="BH184" s="27">
        <f t="shared" si="20"/>
        <v>6.034896227774194</v>
      </c>
      <c r="BI184" s="27">
        <f t="shared" si="20"/>
        <v>0</v>
      </c>
      <c r="BJ184" s="28">
        <f t="shared" si="20"/>
        <v>3647.7544367109995</v>
      </c>
      <c r="BK184" s="28">
        <f t="shared" si="20"/>
        <v>73812.52191745596</v>
      </c>
    </row>
    <row r="185" spans="3:63" ht="15" customHeight="1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</row>
    <row r="186" spans="1:63" s="25" customFormat="1" ht="15">
      <c r="A186" s="20" t="s">
        <v>24</v>
      </c>
      <c r="B186" s="12" t="s">
        <v>25</v>
      </c>
      <c r="C186" s="21"/>
      <c r="D186" s="22"/>
      <c r="E186" s="22"/>
      <c r="F186" s="22"/>
      <c r="G186" s="23"/>
      <c r="H186" s="21"/>
      <c r="I186" s="22"/>
      <c r="J186" s="22"/>
      <c r="K186" s="22"/>
      <c r="L186" s="23"/>
      <c r="M186" s="21"/>
      <c r="N186" s="22"/>
      <c r="O186" s="22"/>
      <c r="P186" s="22"/>
      <c r="Q186" s="23"/>
      <c r="R186" s="21"/>
      <c r="S186" s="22"/>
      <c r="T186" s="22"/>
      <c r="U186" s="22"/>
      <c r="V186" s="23"/>
      <c r="W186" s="21"/>
      <c r="X186" s="22"/>
      <c r="Y186" s="22"/>
      <c r="Z186" s="22"/>
      <c r="AA186" s="23"/>
      <c r="AB186" s="21"/>
      <c r="AC186" s="22"/>
      <c r="AD186" s="22"/>
      <c r="AE186" s="22"/>
      <c r="AF186" s="23"/>
      <c r="AG186" s="21"/>
      <c r="AH186" s="22"/>
      <c r="AI186" s="22"/>
      <c r="AJ186" s="22"/>
      <c r="AK186" s="23"/>
      <c r="AL186" s="21"/>
      <c r="AM186" s="22"/>
      <c r="AN186" s="22"/>
      <c r="AO186" s="22"/>
      <c r="AP186" s="23"/>
      <c r="AQ186" s="21"/>
      <c r="AR186" s="22"/>
      <c r="AS186" s="22"/>
      <c r="AT186" s="22"/>
      <c r="AU186" s="23"/>
      <c r="AV186" s="21"/>
      <c r="AW186" s="22"/>
      <c r="AX186" s="22"/>
      <c r="AY186" s="22"/>
      <c r="AZ186" s="23"/>
      <c r="BA186" s="21"/>
      <c r="BB186" s="22"/>
      <c r="BC186" s="22"/>
      <c r="BD186" s="22"/>
      <c r="BE186" s="23"/>
      <c r="BF186" s="21"/>
      <c r="BG186" s="22"/>
      <c r="BH186" s="22"/>
      <c r="BI186" s="22"/>
      <c r="BJ186" s="23"/>
      <c r="BK186" s="24"/>
    </row>
    <row r="187" spans="1:63" s="25" customFormat="1" ht="15">
      <c r="A187" s="20" t="s">
        <v>7</v>
      </c>
      <c r="B187" s="8" t="s">
        <v>26</v>
      </c>
      <c r="C187" s="21"/>
      <c r="D187" s="22"/>
      <c r="E187" s="22"/>
      <c r="F187" s="22"/>
      <c r="G187" s="23"/>
      <c r="H187" s="21"/>
      <c r="I187" s="22"/>
      <c r="J187" s="22"/>
      <c r="K187" s="22"/>
      <c r="L187" s="23"/>
      <c r="M187" s="21"/>
      <c r="N187" s="22"/>
      <c r="O187" s="22"/>
      <c r="P187" s="22"/>
      <c r="Q187" s="23"/>
      <c r="R187" s="21"/>
      <c r="S187" s="22"/>
      <c r="T187" s="22"/>
      <c r="U187" s="22"/>
      <c r="V187" s="23"/>
      <c r="W187" s="21"/>
      <c r="X187" s="22"/>
      <c r="Y187" s="22"/>
      <c r="Z187" s="22"/>
      <c r="AA187" s="23"/>
      <c r="AB187" s="21"/>
      <c r="AC187" s="22"/>
      <c r="AD187" s="22"/>
      <c r="AE187" s="22"/>
      <c r="AF187" s="23"/>
      <c r="AG187" s="21"/>
      <c r="AH187" s="22"/>
      <c r="AI187" s="22"/>
      <c r="AJ187" s="22"/>
      <c r="AK187" s="23"/>
      <c r="AL187" s="21"/>
      <c r="AM187" s="22"/>
      <c r="AN187" s="22"/>
      <c r="AO187" s="22"/>
      <c r="AP187" s="23"/>
      <c r="AQ187" s="21"/>
      <c r="AR187" s="22"/>
      <c r="AS187" s="22"/>
      <c r="AT187" s="22"/>
      <c r="AU187" s="23"/>
      <c r="AV187" s="21"/>
      <c r="AW187" s="22"/>
      <c r="AX187" s="22"/>
      <c r="AY187" s="22"/>
      <c r="AZ187" s="23"/>
      <c r="BA187" s="21"/>
      <c r="BB187" s="22"/>
      <c r="BC187" s="22"/>
      <c r="BD187" s="22"/>
      <c r="BE187" s="23"/>
      <c r="BF187" s="21"/>
      <c r="BG187" s="22"/>
      <c r="BH187" s="22"/>
      <c r="BI187" s="22"/>
      <c r="BJ187" s="23"/>
      <c r="BK187" s="24"/>
    </row>
    <row r="188" spans="1:63" s="25" customFormat="1" ht="15">
      <c r="A188" s="20"/>
      <c r="B188" s="13" t="s">
        <v>240</v>
      </c>
      <c r="C188" s="21">
        <v>0</v>
      </c>
      <c r="D188" s="22">
        <v>0.022941379999999983</v>
      </c>
      <c r="E188" s="22">
        <v>0</v>
      </c>
      <c r="F188" s="22">
        <v>0</v>
      </c>
      <c r="G188" s="23">
        <v>0</v>
      </c>
      <c r="H188" s="21">
        <v>0.08228172548387096</v>
      </c>
      <c r="I188" s="22">
        <v>0.09980444458064515</v>
      </c>
      <c r="J188" s="22">
        <v>0.001961510999999999</v>
      </c>
      <c r="K188" s="22">
        <v>0</v>
      </c>
      <c r="L188" s="23">
        <v>0.16129886051612904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0.041162705129032265</v>
      </c>
      <c r="S188" s="22">
        <v>0.104338835</v>
      </c>
      <c r="T188" s="22">
        <v>0</v>
      </c>
      <c r="U188" s="22">
        <v>0</v>
      </c>
      <c r="V188" s="23">
        <v>0.047896403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1.5066462303548394</v>
      </c>
      <c r="AW188" s="22">
        <v>0.6118519633014529</v>
      </c>
      <c r="AX188" s="22">
        <v>0.0001249540000000001</v>
      </c>
      <c r="AY188" s="22">
        <v>0</v>
      </c>
      <c r="AZ188" s="23">
        <v>4.086778907258063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1.0037812822903227</v>
      </c>
      <c r="BG188" s="22">
        <v>0.20094930567741934</v>
      </c>
      <c r="BH188" s="22">
        <v>0.004887836000000001</v>
      </c>
      <c r="BI188" s="22">
        <v>0</v>
      </c>
      <c r="BJ188" s="23">
        <v>1.3505229165483863</v>
      </c>
      <c r="BK188" s="24">
        <f>SUM(C188:BJ188)</f>
        <v>9.327229260140161</v>
      </c>
    </row>
    <row r="189" spans="1:63" s="25" customFormat="1" ht="15">
      <c r="A189" s="20"/>
      <c r="B189" s="13" t="s">
        <v>241</v>
      </c>
      <c r="C189" s="21">
        <v>0</v>
      </c>
      <c r="D189" s="22">
        <v>19.53384807732258</v>
      </c>
      <c r="E189" s="22">
        <v>0</v>
      </c>
      <c r="F189" s="22">
        <v>0</v>
      </c>
      <c r="G189" s="23">
        <v>0</v>
      </c>
      <c r="H189" s="21">
        <v>55.6688342697742</v>
      </c>
      <c r="I189" s="22">
        <v>59.55980882032258</v>
      </c>
      <c r="J189" s="22">
        <v>0</v>
      </c>
      <c r="K189" s="22">
        <v>0</v>
      </c>
      <c r="L189" s="23">
        <v>79.26877595467744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29.020198874032257</v>
      </c>
      <c r="S189" s="22">
        <v>81.67358134670971</v>
      </c>
      <c r="T189" s="22">
        <v>0</v>
      </c>
      <c r="U189" s="22">
        <v>0</v>
      </c>
      <c r="V189" s="23">
        <v>32.135516485612904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980.881059564516</v>
      </c>
      <c r="AW189" s="22">
        <v>278.6162808047403</v>
      </c>
      <c r="AX189" s="22">
        <v>0.01751822429032258</v>
      </c>
      <c r="AY189" s="22">
        <v>0</v>
      </c>
      <c r="AZ189" s="23">
        <v>1908.0215970989984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675.8575824217742</v>
      </c>
      <c r="BG189" s="22">
        <v>74.84885524658065</v>
      </c>
      <c r="BH189" s="22">
        <v>2.5073189334516126</v>
      </c>
      <c r="BI189" s="22">
        <v>0</v>
      </c>
      <c r="BJ189" s="23">
        <v>706.0382824043548</v>
      </c>
      <c r="BK189" s="24">
        <f>SUM(C189:BJ189)</f>
        <v>4983.649058527158</v>
      </c>
    </row>
    <row r="190" spans="1:63" s="30" customFormat="1" ht="15">
      <c r="A190" s="20"/>
      <c r="B190" s="8" t="s">
        <v>27</v>
      </c>
      <c r="C190" s="26">
        <f>SUM(C188:C189)</f>
        <v>0</v>
      </c>
      <c r="D190" s="26">
        <f aca="true" t="shared" si="21" ref="D190:BK190">SUM(D188:D189)</f>
        <v>19.55678945732258</v>
      </c>
      <c r="E190" s="26">
        <f t="shared" si="21"/>
        <v>0</v>
      </c>
      <c r="F190" s="26">
        <f t="shared" si="21"/>
        <v>0</v>
      </c>
      <c r="G190" s="26">
        <f t="shared" si="21"/>
        <v>0</v>
      </c>
      <c r="H190" s="26">
        <f t="shared" si="21"/>
        <v>55.751115995258075</v>
      </c>
      <c r="I190" s="26">
        <f t="shared" si="21"/>
        <v>59.65961326490323</v>
      </c>
      <c r="J190" s="26">
        <f t="shared" si="21"/>
        <v>0.001961510999999999</v>
      </c>
      <c r="K190" s="26">
        <f t="shared" si="21"/>
        <v>0</v>
      </c>
      <c r="L190" s="26">
        <f t="shared" si="21"/>
        <v>79.43007481519356</v>
      </c>
      <c r="M190" s="26">
        <f t="shared" si="21"/>
        <v>0</v>
      </c>
      <c r="N190" s="26">
        <f t="shared" si="21"/>
        <v>0</v>
      </c>
      <c r="O190" s="26">
        <f t="shared" si="21"/>
        <v>0</v>
      </c>
      <c r="P190" s="26">
        <f t="shared" si="21"/>
        <v>0</v>
      </c>
      <c r="Q190" s="26">
        <f t="shared" si="21"/>
        <v>0</v>
      </c>
      <c r="R190" s="26">
        <f t="shared" si="21"/>
        <v>29.06136157916129</v>
      </c>
      <c r="S190" s="26">
        <f t="shared" si="21"/>
        <v>81.7779201817097</v>
      </c>
      <c r="T190" s="26">
        <f t="shared" si="21"/>
        <v>0</v>
      </c>
      <c r="U190" s="26">
        <f t="shared" si="21"/>
        <v>0</v>
      </c>
      <c r="V190" s="26">
        <f t="shared" si="21"/>
        <v>32.18341288861291</v>
      </c>
      <c r="W190" s="26">
        <f t="shared" si="21"/>
        <v>0</v>
      </c>
      <c r="X190" s="26">
        <f t="shared" si="21"/>
        <v>0</v>
      </c>
      <c r="Y190" s="26">
        <f t="shared" si="21"/>
        <v>0</v>
      </c>
      <c r="Z190" s="26">
        <f t="shared" si="21"/>
        <v>0</v>
      </c>
      <c r="AA190" s="26">
        <f t="shared" si="21"/>
        <v>0</v>
      </c>
      <c r="AB190" s="26">
        <f t="shared" si="21"/>
        <v>0</v>
      </c>
      <c r="AC190" s="26">
        <f t="shared" si="21"/>
        <v>0</v>
      </c>
      <c r="AD190" s="26">
        <f t="shared" si="21"/>
        <v>0</v>
      </c>
      <c r="AE190" s="26">
        <f t="shared" si="21"/>
        <v>0</v>
      </c>
      <c r="AF190" s="26">
        <f t="shared" si="21"/>
        <v>0</v>
      </c>
      <c r="AG190" s="26">
        <f t="shared" si="21"/>
        <v>0</v>
      </c>
      <c r="AH190" s="26">
        <f t="shared" si="21"/>
        <v>0</v>
      </c>
      <c r="AI190" s="26">
        <f t="shared" si="21"/>
        <v>0</v>
      </c>
      <c r="AJ190" s="26">
        <f t="shared" si="21"/>
        <v>0</v>
      </c>
      <c r="AK190" s="26">
        <f t="shared" si="21"/>
        <v>0</v>
      </c>
      <c r="AL190" s="26">
        <f t="shared" si="21"/>
        <v>0</v>
      </c>
      <c r="AM190" s="26">
        <f t="shared" si="21"/>
        <v>0</v>
      </c>
      <c r="AN190" s="26">
        <f t="shared" si="21"/>
        <v>0</v>
      </c>
      <c r="AO190" s="26">
        <f t="shared" si="21"/>
        <v>0</v>
      </c>
      <c r="AP190" s="26">
        <f t="shared" si="21"/>
        <v>0</v>
      </c>
      <c r="AQ190" s="26">
        <f t="shared" si="21"/>
        <v>0</v>
      </c>
      <c r="AR190" s="26">
        <f t="shared" si="21"/>
        <v>0</v>
      </c>
      <c r="AS190" s="26">
        <f t="shared" si="21"/>
        <v>0</v>
      </c>
      <c r="AT190" s="26">
        <f t="shared" si="21"/>
        <v>0</v>
      </c>
      <c r="AU190" s="26">
        <f t="shared" si="21"/>
        <v>0</v>
      </c>
      <c r="AV190" s="26">
        <f t="shared" si="21"/>
        <v>982.3877057948708</v>
      </c>
      <c r="AW190" s="26">
        <f t="shared" si="21"/>
        <v>279.22813276804175</v>
      </c>
      <c r="AX190" s="26">
        <f t="shared" si="21"/>
        <v>0.01764317829032258</v>
      </c>
      <c r="AY190" s="26">
        <f t="shared" si="21"/>
        <v>0</v>
      </c>
      <c r="AZ190" s="26">
        <f t="shared" si="21"/>
        <v>1912.1083760062565</v>
      </c>
      <c r="BA190" s="26">
        <f t="shared" si="21"/>
        <v>0</v>
      </c>
      <c r="BB190" s="26">
        <f t="shared" si="21"/>
        <v>0</v>
      </c>
      <c r="BC190" s="26">
        <f t="shared" si="21"/>
        <v>0</v>
      </c>
      <c r="BD190" s="26">
        <f t="shared" si="21"/>
        <v>0</v>
      </c>
      <c r="BE190" s="26">
        <f t="shared" si="21"/>
        <v>0</v>
      </c>
      <c r="BF190" s="26">
        <f t="shared" si="21"/>
        <v>676.8613637040645</v>
      </c>
      <c r="BG190" s="26">
        <f t="shared" si="21"/>
        <v>75.04980455225808</v>
      </c>
      <c r="BH190" s="26">
        <f t="shared" si="21"/>
        <v>2.5122067694516126</v>
      </c>
      <c r="BI190" s="26">
        <f t="shared" si="21"/>
        <v>0</v>
      </c>
      <c r="BJ190" s="26">
        <f t="shared" si="21"/>
        <v>707.3888053209032</v>
      </c>
      <c r="BK190" s="26">
        <f t="shared" si="21"/>
        <v>4992.976287787298</v>
      </c>
    </row>
    <row r="191" spans="3:63" ht="15" customHeight="1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</row>
    <row r="192" spans="1:63" s="25" customFormat="1" ht="15">
      <c r="A192" s="20" t="s">
        <v>38</v>
      </c>
      <c r="B192" s="10" t="s">
        <v>39</v>
      </c>
      <c r="C192" s="3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4"/>
    </row>
    <row r="193" spans="1:63" s="25" customFormat="1" ht="15">
      <c r="A193" s="20" t="s">
        <v>7</v>
      </c>
      <c r="B193" s="14" t="s">
        <v>40</v>
      </c>
      <c r="C193" s="3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4"/>
    </row>
    <row r="194" spans="1:63" s="25" customFormat="1" ht="15">
      <c r="A194" s="20"/>
      <c r="B194" s="7" t="s">
        <v>242</v>
      </c>
      <c r="C194" s="21">
        <v>0</v>
      </c>
      <c r="D194" s="22">
        <v>0.9969730988415764</v>
      </c>
      <c r="E194" s="22">
        <v>0</v>
      </c>
      <c r="F194" s="22">
        <v>0</v>
      </c>
      <c r="G194" s="23">
        <v>0</v>
      </c>
      <c r="H194" s="21">
        <v>418.2687999999999</v>
      </c>
      <c r="I194" s="22">
        <v>1810.23233282843</v>
      </c>
      <c r="J194" s="22">
        <v>12.20075396920735</v>
      </c>
      <c r="K194" s="22">
        <v>0</v>
      </c>
      <c r="L194" s="23">
        <v>2271.8225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181.7186</v>
      </c>
      <c r="S194" s="22">
        <v>114.5815</v>
      </c>
      <c r="T194" s="22">
        <v>0.0059</v>
      </c>
      <c r="U194" s="22">
        <v>0</v>
      </c>
      <c r="V194" s="23">
        <v>364.53620000000006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0</v>
      </c>
      <c r="AW194" s="22">
        <v>0</v>
      </c>
      <c r="AX194" s="22">
        <v>0</v>
      </c>
      <c r="AY194" s="22">
        <v>0</v>
      </c>
      <c r="AZ194" s="23">
        <v>0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0</v>
      </c>
      <c r="BG194" s="22">
        <v>0</v>
      </c>
      <c r="BH194" s="22">
        <v>0</v>
      </c>
      <c r="BI194" s="22">
        <v>0</v>
      </c>
      <c r="BJ194" s="23">
        <v>0</v>
      </c>
      <c r="BK194" s="24">
        <f>SUM(C194:BJ194)</f>
        <v>5174.363559896479</v>
      </c>
    </row>
    <row r="195" spans="1:63" s="30" customFormat="1" ht="15">
      <c r="A195" s="20"/>
      <c r="B195" s="8" t="s">
        <v>9</v>
      </c>
      <c r="C195" s="26">
        <f>SUM(C194)</f>
        <v>0</v>
      </c>
      <c r="D195" s="26">
        <f aca="true" t="shared" si="22" ref="D195:BJ195">SUM(D194)</f>
        <v>0.9969730988415764</v>
      </c>
      <c r="E195" s="26">
        <f t="shared" si="22"/>
        <v>0</v>
      </c>
      <c r="F195" s="26">
        <f t="shared" si="22"/>
        <v>0</v>
      </c>
      <c r="G195" s="26">
        <f t="shared" si="22"/>
        <v>0</v>
      </c>
      <c r="H195" s="26">
        <f t="shared" si="22"/>
        <v>418.2687999999999</v>
      </c>
      <c r="I195" s="26">
        <f t="shared" si="22"/>
        <v>1810.23233282843</v>
      </c>
      <c r="J195" s="26">
        <f t="shared" si="22"/>
        <v>12.20075396920735</v>
      </c>
      <c r="K195" s="26">
        <f t="shared" si="22"/>
        <v>0</v>
      </c>
      <c r="L195" s="26">
        <f t="shared" si="22"/>
        <v>2271.8225</v>
      </c>
      <c r="M195" s="26">
        <f t="shared" si="22"/>
        <v>0</v>
      </c>
      <c r="N195" s="26">
        <f t="shared" si="22"/>
        <v>0</v>
      </c>
      <c r="O195" s="26">
        <f t="shared" si="22"/>
        <v>0</v>
      </c>
      <c r="P195" s="26">
        <f t="shared" si="22"/>
        <v>0</v>
      </c>
      <c r="Q195" s="26">
        <f t="shared" si="22"/>
        <v>0</v>
      </c>
      <c r="R195" s="26">
        <f t="shared" si="22"/>
        <v>181.7186</v>
      </c>
      <c r="S195" s="26">
        <f t="shared" si="22"/>
        <v>114.5815</v>
      </c>
      <c r="T195" s="26">
        <f t="shared" si="22"/>
        <v>0.0059</v>
      </c>
      <c r="U195" s="26">
        <f t="shared" si="22"/>
        <v>0</v>
      </c>
      <c r="V195" s="26">
        <f t="shared" si="22"/>
        <v>364.53620000000006</v>
      </c>
      <c r="W195" s="26">
        <f t="shared" si="22"/>
        <v>0</v>
      </c>
      <c r="X195" s="26">
        <f t="shared" si="22"/>
        <v>0</v>
      </c>
      <c r="Y195" s="26">
        <f t="shared" si="22"/>
        <v>0</v>
      </c>
      <c r="Z195" s="26">
        <f t="shared" si="22"/>
        <v>0</v>
      </c>
      <c r="AA195" s="26">
        <f t="shared" si="22"/>
        <v>0</v>
      </c>
      <c r="AB195" s="26">
        <f t="shared" si="22"/>
        <v>0</v>
      </c>
      <c r="AC195" s="26">
        <f t="shared" si="22"/>
        <v>0</v>
      </c>
      <c r="AD195" s="26">
        <f t="shared" si="22"/>
        <v>0</v>
      </c>
      <c r="AE195" s="26">
        <f t="shared" si="22"/>
        <v>0</v>
      </c>
      <c r="AF195" s="26">
        <f t="shared" si="22"/>
        <v>0</v>
      </c>
      <c r="AG195" s="26">
        <f t="shared" si="22"/>
        <v>0</v>
      </c>
      <c r="AH195" s="26">
        <f t="shared" si="22"/>
        <v>0</v>
      </c>
      <c r="AI195" s="26">
        <f t="shared" si="22"/>
        <v>0</v>
      </c>
      <c r="AJ195" s="26">
        <f t="shared" si="22"/>
        <v>0</v>
      </c>
      <c r="AK195" s="26">
        <f t="shared" si="22"/>
        <v>0</v>
      </c>
      <c r="AL195" s="26">
        <f t="shared" si="22"/>
        <v>0</v>
      </c>
      <c r="AM195" s="26">
        <f t="shared" si="22"/>
        <v>0</v>
      </c>
      <c r="AN195" s="26">
        <f t="shared" si="22"/>
        <v>0</v>
      </c>
      <c r="AO195" s="26">
        <f t="shared" si="22"/>
        <v>0</v>
      </c>
      <c r="AP195" s="26">
        <f t="shared" si="22"/>
        <v>0</v>
      </c>
      <c r="AQ195" s="26">
        <f t="shared" si="22"/>
        <v>0</v>
      </c>
      <c r="AR195" s="26">
        <f t="shared" si="22"/>
        <v>0</v>
      </c>
      <c r="AS195" s="26">
        <f t="shared" si="22"/>
        <v>0</v>
      </c>
      <c r="AT195" s="26">
        <f t="shared" si="22"/>
        <v>0</v>
      </c>
      <c r="AU195" s="26">
        <f t="shared" si="22"/>
        <v>0</v>
      </c>
      <c r="AV195" s="26">
        <f t="shared" si="22"/>
        <v>0</v>
      </c>
      <c r="AW195" s="26">
        <f t="shared" si="22"/>
        <v>0</v>
      </c>
      <c r="AX195" s="26">
        <f t="shared" si="22"/>
        <v>0</v>
      </c>
      <c r="AY195" s="26">
        <f t="shared" si="22"/>
        <v>0</v>
      </c>
      <c r="AZ195" s="26">
        <f t="shared" si="22"/>
        <v>0</v>
      </c>
      <c r="BA195" s="26">
        <f t="shared" si="22"/>
        <v>0</v>
      </c>
      <c r="BB195" s="26">
        <f t="shared" si="22"/>
        <v>0</v>
      </c>
      <c r="BC195" s="26">
        <f t="shared" si="22"/>
        <v>0</v>
      </c>
      <c r="BD195" s="26">
        <f t="shared" si="22"/>
        <v>0</v>
      </c>
      <c r="BE195" s="26">
        <f t="shared" si="22"/>
        <v>0</v>
      </c>
      <c r="BF195" s="26">
        <f t="shared" si="22"/>
        <v>0</v>
      </c>
      <c r="BG195" s="26">
        <f t="shared" si="22"/>
        <v>0</v>
      </c>
      <c r="BH195" s="26">
        <f t="shared" si="22"/>
        <v>0</v>
      </c>
      <c r="BI195" s="26">
        <f t="shared" si="22"/>
        <v>0</v>
      </c>
      <c r="BJ195" s="26">
        <f t="shared" si="22"/>
        <v>0</v>
      </c>
      <c r="BK195" s="29">
        <f>SUM(BK194)</f>
        <v>5174.363559896479</v>
      </c>
    </row>
    <row r="196" spans="1:63" s="25" customFormat="1" ht="15">
      <c r="A196" s="20" t="s">
        <v>10</v>
      </c>
      <c r="B196" s="5" t="s">
        <v>41</v>
      </c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4"/>
    </row>
    <row r="197" spans="1:63" s="25" customFormat="1" ht="15">
      <c r="A197" s="20"/>
      <c r="B197" s="7" t="s">
        <v>256</v>
      </c>
      <c r="C197" s="21">
        <v>0</v>
      </c>
      <c r="D197" s="22">
        <v>3.4250355888387096</v>
      </c>
      <c r="E197" s="22">
        <v>0</v>
      </c>
      <c r="F197" s="22">
        <v>0</v>
      </c>
      <c r="G197" s="23">
        <v>0</v>
      </c>
      <c r="H197" s="21">
        <v>0.3383</v>
      </c>
      <c r="I197" s="22">
        <v>4.017012309219346</v>
      </c>
      <c r="J197" s="22">
        <v>0</v>
      </c>
      <c r="K197" s="22">
        <v>0</v>
      </c>
      <c r="L197" s="23">
        <v>0.2906</v>
      </c>
      <c r="M197" s="21">
        <v>0</v>
      </c>
      <c r="N197" s="22">
        <v>0</v>
      </c>
      <c r="O197" s="22">
        <v>0</v>
      </c>
      <c r="P197" s="22">
        <v>0</v>
      </c>
      <c r="Q197" s="23">
        <v>0</v>
      </c>
      <c r="R197" s="21">
        <v>0.0816</v>
      </c>
      <c r="S197" s="22">
        <v>15.7106</v>
      </c>
      <c r="T197" s="22">
        <v>0</v>
      </c>
      <c r="U197" s="22">
        <v>0</v>
      </c>
      <c r="V197" s="23">
        <v>0.1067</v>
      </c>
      <c r="W197" s="21">
        <v>0</v>
      </c>
      <c r="X197" s="22">
        <v>0</v>
      </c>
      <c r="Y197" s="22">
        <v>0</v>
      </c>
      <c r="Z197" s="22">
        <v>0</v>
      </c>
      <c r="AA197" s="23">
        <v>0</v>
      </c>
      <c r="AB197" s="21">
        <v>0</v>
      </c>
      <c r="AC197" s="22">
        <v>0</v>
      </c>
      <c r="AD197" s="22">
        <v>0</v>
      </c>
      <c r="AE197" s="22">
        <v>0</v>
      </c>
      <c r="AF197" s="23">
        <v>0</v>
      </c>
      <c r="AG197" s="21">
        <v>0</v>
      </c>
      <c r="AH197" s="22">
        <v>0</v>
      </c>
      <c r="AI197" s="22">
        <v>0</v>
      </c>
      <c r="AJ197" s="22">
        <v>0</v>
      </c>
      <c r="AK197" s="23">
        <v>0</v>
      </c>
      <c r="AL197" s="21">
        <v>0</v>
      </c>
      <c r="AM197" s="22">
        <v>0</v>
      </c>
      <c r="AN197" s="22">
        <v>0</v>
      </c>
      <c r="AO197" s="22">
        <v>0</v>
      </c>
      <c r="AP197" s="23">
        <v>0</v>
      </c>
      <c r="AQ197" s="21">
        <v>0</v>
      </c>
      <c r="AR197" s="22">
        <v>0</v>
      </c>
      <c r="AS197" s="22">
        <v>0</v>
      </c>
      <c r="AT197" s="22">
        <v>0</v>
      </c>
      <c r="AU197" s="23">
        <v>0</v>
      </c>
      <c r="AV197" s="21">
        <v>0</v>
      </c>
      <c r="AW197" s="22">
        <v>0</v>
      </c>
      <c r="AX197" s="22">
        <v>0</v>
      </c>
      <c r="AY197" s="22">
        <v>0</v>
      </c>
      <c r="AZ197" s="23">
        <v>0</v>
      </c>
      <c r="BA197" s="21">
        <v>0</v>
      </c>
      <c r="BB197" s="22">
        <v>0</v>
      </c>
      <c r="BC197" s="22">
        <v>0</v>
      </c>
      <c r="BD197" s="22">
        <v>0</v>
      </c>
      <c r="BE197" s="23">
        <v>0</v>
      </c>
      <c r="BF197" s="21">
        <v>0</v>
      </c>
      <c r="BG197" s="22">
        <v>0</v>
      </c>
      <c r="BH197" s="22">
        <v>0</v>
      </c>
      <c r="BI197" s="22">
        <v>0</v>
      </c>
      <c r="BJ197" s="23">
        <v>0</v>
      </c>
      <c r="BK197" s="24">
        <f aca="true" t="shared" si="23" ref="BK197:BK214">SUM(C197:BJ197)</f>
        <v>23.969847898058052</v>
      </c>
    </row>
    <row r="198" spans="1:63" s="25" customFormat="1" ht="15">
      <c r="A198" s="20"/>
      <c r="B198" s="7" t="s">
        <v>257</v>
      </c>
      <c r="C198" s="21">
        <v>0</v>
      </c>
      <c r="D198" s="22">
        <v>1.2211006654938714</v>
      </c>
      <c r="E198" s="22">
        <v>0</v>
      </c>
      <c r="F198" s="22">
        <v>0</v>
      </c>
      <c r="G198" s="23">
        <v>0</v>
      </c>
      <c r="H198" s="21">
        <v>1.7225</v>
      </c>
      <c r="I198" s="22">
        <v>2.1215541690925828</v>
      </c>
      <c r="J198" s="22">
        <v>0</v>
      </c>
      <c r="K198" s="22">
        <v>0</v>
      </c>
      <c r="L198" s="23">
        <v>0.6377999999999999</v>
      </c>
      <c r="M198" s="21">
        <v>0</v>
      </c>
      <c r="N198" s="22">
        <v>0</v>
      </c>
      <c r="O198" s="22">
        <v>0</v>
      </c>
      <c r="P198" s="22">
        <v>0</v>
      </c>
      <c r="Q198" s="23">
        <v>0</v>
      </c>
      <c r="R198" s="21">
        <v>1.1098999999999999</v>
      </c>
      <c r="S198" s="22">
        <v>0.0174</v>
      </c>
      <c r="T198" s="22">
        <v>0</v>
      </c>
      <c r="U198" s="22">
        <v>0</v>
      </c>
      <c r="V198" s="23">
        <v>0.0779</v>
      </c>
      <c r="W198" s="21">
        <v>0</v>
      </c>
      <c r="X198" s="22">
        <v>0</v>
      </c>
      <c r="Y198" s="22">
        <v>0</v>
      </c>
      <c r="Z198" s="22">
        <v>0</v>
      </c>
      <c r="AA198" s="23">
        <v>0</v>
      </c>
      <c r="AB198" s="21">
        <v>0</v>
      </c>
      <c r="AC198" s="22">
        <v>0</v>
      </c>
      <c r="AD198" s="22">
        <v>0</v>
      </c>
      <c r="AE198" s="22">
        <v>0</v>
      </c>
      <c r="AF198" s="23">
        <v>0</v>
      </c>
      <c r="AG198" s="21">
        <v>0</v>
      </c>
      <c r="AH198" s="22">
        <v>0</v>
      </c>
      <c r="AI198" s="22">
        <v>0</v>
      </c>
      <c r="AJ198" s="22">
        <v>0</v>
      </c>
      <c r="AK198" s="23">
        <v>0</v>
      </c>
      <c r="AL198" s="21">
        <v>0</v>
      </c>
      <c r="AM198" s="22">
        <v>0</v>
      </c>
      <c r="AN198" s="22">
        <v>0</v>
      </c>
      <c r="AO198" s="22">
        <v>0</v>
      </c>
      <c r="AP198" s="23">
        <v>0</v>
      </c>
      <c r="AQ198" s="21">
        <v>0</v>
      </c>
      <c r="AR198" s="22">
        <v>0</v>
      </c>
      <c r="AS198" s="22">
        <v>0</v>
      </c>
      <c r="AT198" s="22">
        <v>0</v>
      </c>
      <c r="AU198" s="23">
        <v>0</v>
      </c>
      <c r="AV198" s="21">
        <v>0</v>
      </c>
      <c r="AW198" s="22">
        <v>0</v>
      </c>
      <c r="AX198" s="22">
        <v>0</v>
      </c>
      <c r="AY198" s="22">
        <v>0</v>
      </c>
      <c r="AZ198" s="23">
        <v>0</v>
      </c>
      <c r="BA198" s="21">
        <v>0</v>
      </c>
      <c r="BB198" s="22">
        <v>0</v>
      </c>
      <c r="BC198" s="22">
        <v>0</v>
      </c>
      <c r="BD198" s="22">
        <v>0</v>
      </c>
      <c r="BE198" s="23">
        <v>0</v>
      </c>
      <c r="BF198" s="21">
        <v>0</v>
      </c>
      <c r="BG198" s="22">
        <v>0</v>
      </c>
      <c r="BH198" s="22">
        <v>0</v>
      </c>
      <c r="BI198" s="22">
        <v>0</v>
      </c>
      <c r="BJ198" s="23">
        <v>0</v>
      </c>
      <c r="BK198" s="24">
        <f t="shared" si="23"/>
        <v>6.908154834586455</v>
      </c>
    </row>
    <row r="199" spans="1:63" s="25" customFormat="1" ht="15">
      <c r="A199" s="20"/>
      <c r="B199" s="7" t="s">
        <v>258</v>
      </c>
      <c r="C199" s="21">
        <v>0</v>
      </c>
      <c r="D199" s="22">
        <v>2.1104313349912904</v>
      </c>
      <c r="E199" s="22">
        <v>0</v>
      </c>
      <c r="F199" s="22">
        <v>0</v>
      </c>
      <c r="G199" s="23">
        <v>0</v>
      </c>
      <c r="H199" s="21">
        <v>1.1499000000000001</v>
      </c>
      <c r="I199" s="22">
        <v>7.5944882602167745</v>
      </c>
      <c r="J199" s="22">
        <v>0</v>
      </c>
      <c r="K199" s="22">
        <v>0</v>
      </c>
      <c r="L199" s="23">
        <v>1.9382</v>
      </c>
      <c r="M199" s="21">
        <v>0</v>
      </c>
      <c r="N199" s="22">
        <v>0</v>
      </c>
      <c r="O199" s="22">
        <v>0</v>
      </c>
      <c r="P199" s="22">
        <v>0</v>
      </c>
      <c r="Q199" s="23">
        <v>0</v>
      </c>
      <c r="R199" s="21">
        <v>0.469</v>
      </c>
      <c r="S199" s="22">
        <v>0.0963</v>
      </c>
      <c r="T199" s="22">
        <v>0</v>
      </c>
      <c r="U199" s="22">
        <v>0</v>
      </c>
      <c r="V199" s="23">
        <v>0.2606</v>
      </c>
      <c r="W199" s="21">
        <v>0</v>
      </c>
      <c r="X199" s="22">
        <v>0</v>
      </c>
      <c r="Y199" s="22">
        <v>0</v>
      </c>
      <c r="Z199" s="22">
        <v>0</v>
      </c>
      <c r="AA199" s="23">
        <v>0</v>
      </c>
      <c r="AB199" s="21">
        <v>0</v>
      </c>
      <c r="AC199" s="22">
        <v>0</v>
      </c>
      <c r="AD199" s="22">
        <v>0</v>
      </c>
      <c r="AE199" s="22">
        <v>0</v>
      </c>
      <c r="AF199" s="23">
        <v>0</v>
      </c>
      <c r="AG199" s="21">
        <v>0</v>
      </c>
      <c r="AH199" s="22">
        <v>0</v>
      </c>
      <c r="AI199" s="22">
        <v>0</v>
      </c>
      <c r="AJ199" s="22">
        <v>0</v>
      </c>
      <c r="AK199" s="23">
        <v>0</v>
      </c>
      <c r="AL199" s="21">
        <v>0</v>
      </c>
      <c r="AM199" s="22">
        <v>0</v>
      </c>
      <c r="AN199" s="22">
        <v>0</v>
      </c>
      <c r="AO199" s="22">
        <v>0</v>
      </c>
      <c r="AP199" s="23">
        <v>0</v>
      </c>
      <c r="AQ199" s="21">
        <v>0</v>
      </c>
      <c r="AR199" s="22">
        <v>0</v>
      </c>
      <c r="AS199" s="22">
        <v>0</v>
      </c>
      <c r="AT199" s="22">
        <v>0</v>
      </c>
      <c r="AU199" s="23">
        <v>0</v>
      </c>
      <c r="AV199" s="21">
        <v>0</v>
      </c>
      <c r="AW199" s="22">
        <v>0</v>
      </c>
      <c r="AX199" s="22">
        <v>0</v>
      </c>
      <c r="AY199" s="22">
        <v>0</v>
      </c>
      <c r="AZ199" s="23">
        <v>0</v>
      </c>
      <c r="BA199" s="21">
        <v>0</v>
      </c>
      <c r="BB199" s="22">
        <v>0</v>
      </c>
      <c r="BC199" s="22">
        <v>0</v>
      </c>
      <c r="BD199" s="22">
        <v>0</v>
      </c>
      <c r="BE199" s="23">
        <v>0</v>
      </c>
      <c r="BF199" s="21">
        <v>0</v>
      </c>
      <c r="BG199" s="22">
        <v>0</v>
      </c>
      <c r="BH199" s="22">
        <v>0</v>
      </c>
      <c r="BI199" s="22">
        <v>0</v>
      </c>
      <c r="BJ199" s="23">
        <v>0</v>
      </c>
      <c r="BK199" s="24">
        <f t="shared" si="23"/>
        <v>13.618919595208064</v>
      </c>
    </row>
    <row r="200" spans="1:63" s="25" customFormat="1" ht="15">
      <c r="A200" s="20"/>
      <c r="B200" s="7" t="s">
        <v>259</v>
      </c>
      <c r="C200" s="21">
        <v>0</v>
      </c>
      <c r="D200" s="22">
        <v>0.3393093754448387</v>
      </c>
      <c r="E200" s="22">
        <v>0</v>
      </c>
      <c r="F200" s="22">
        <v>0</v>
      </c>
      <c r="G200" s="23">
        <v>0</v>
      </c>
      <c r="H200" s="21">
        <v>0.5715999999999999</v>
      </c>
      <c r="I200" s="22">
        <v>0.08138918180096713</v>
      </c>
      <c r="J200" s="22">
        <v>0</v>
      </c>
      <c r="K200" s="22">
        <v>0</v>
      </c>
      <c r="L200" s="23">
        <v>0.504</v>
      </c>
      <c r="M200" s="21">
        <v>0</v>
      </c>
      <c r="N200" s="22">
        <v>0</v>
      </c>
      <c r="O200" s="22">
        <v>0</v>
      </c>
      <c r="P200" s="22">
        <v>0</v>
      </c>
      <c r="Q200" s="23">
        <v>0</v>
      </c>
      <c r="R200" s="21">
        <v>0.18559999999999993</v>
      </c>
      <c r="S200" s="22">
        <v>0</v>
      </c>
      <c r="T200" s="22">
        <v>0</v>
      </c>
      <c r="U200" s="22">
        <v>0</v>
      </c>
      <c r="V200" s="23">
        <v>0.2347</v>
      </c>
      <c r="W200" s="21">
        <v>0</v>
      </c>
      <c r="X200" s="22">
        <v>0</v>
      </c>
      <c r="Y200" s="22">
        <v>0</v>
      </c>
      <c r="Z200" s="22">
        <v>0</v>
      </c>
      <c r="AA200" s="23">
        <v>0</v>
      </c>
      <c r="AB200" s="21">
        <v>0</v>
      </c>
      <c r="AC200" s="22">
        <v>0</v>
      </c>
      <c r="AD200" s="22">
        <v>0</v>
      </c>
      <c r="AE200" s="22">
        <v>0</v>
      </c>
      <c r="AF200" s="23">
        <v>0</v>
      </c>
      <c r="AG200" s="21">
        <v>0</v>
      </c>
      <c r="AH200" s="22">
        <v>0</v>
      </c>
      <c r="AI200" s="22">
        <v>0</v>
      </c>
      <c r="AJ200" s="22">
        <v>0</v>
      </c>
      <c r="AK200" s="23">
        <v>0</v>
      </c>
      <c r="AL200" s="21">
        <v>0</v>
      </c>
      <c r="AM200" s="22">
        <v>0</v>
      </c>
      <c r="AN200" s="22">
        <v>0</v>
      </c>
      <c r="AO200" s="22">
        <v>0</v>
      </c>
      <c r="AP200" s="23">
        <v>0</v>
      </c>
      <c r="AQ200" s="21">
        <v>0</v>
      </c>
      <c r="AR200" s="22">
        <v>0</v>
      </c>
      <c r="AS200" s="22">
        <v>0</v>
      </c>
      <c r="AT200" s="22">
        <v>0</v>
      </c>
      <c r="AU200" s="23">
        <v>0</v>
      </c>
      <c r="AV200" s="21">
        <v>0</v>
      </c>
      <c r="AW200" s="22">
        <v>0</v>
      </c>
      <c r="AX200" s="22">
        <v>0</v>
      </c>
      <c r="AY200" s="22">
        <v>0</v>
      </c>
      <c r="AZ200" s="23">
        <v>0</v>
      </c>
      <c r="BA200" s="21">
        <v>0</v>
      </c>
      <c r="BB200" s="22">
        <v>0</v>
      </c>
      <c r="BC200" s="22">
        <v>0</v>
      </c>
      <c r="BD200" s="22">
        <v>0</v>
      </c>
      <c r="BE200" s="23">
        <v>0</v>
      </c>
      <c r="BF200" s="21">
        <v>0</v>
      </c>
      <c r="BG200" s="22">
        <v>0</v>
      </c>
      <c r="BH200" s="22">
        <v>0</v>
      </c>
      <c r="BI200" s="22">
        <v>0</v>
      </c>
      <c r="BJ200" s="23">
        <v>0</v>
      </c>
      <c r="BK200" s="24">
        <f>SUM(C200:BJ200)</f>
        <v>1.9165985572458055</v>
      </c>
    </row>
    <row r="201" spans="1:63" s="25" customFormat="1" ht="15">
      <c r="A201" s="20"/>
      <c r="B201" s="7" t="s">
        <v>251</v>
      </c>
      <c r="C201" s="21">
        <v>0</v>
      </c>
      <c r="D201" s="22">
        <v>2.7764311593419353</v>
      </c>
      <c r="E201" s="22">
        <v>0</v>
      </c>
      <c r="F201" s="22">
        <v>0</v>
      </c>
      <c r="G201" s="23">
        <v>0</v>
      </c>
      <c r="H201" s="21">
        <v>2.5912</v>
      </c>
      <c r="I201" s="22">
        <v>8.527858329822589</v>
      </c>
      <c r="J201" s="22">
        <v>0</v>
      </c>
      <c r="K201" s="22">
        <v>0</v>
      </c>
      <c r="L201" s="23">
        <v>9.058900000000001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0.9842</v>
      </c>
      <c r="S201" s="22">
        <v>0.0029</v>
      </c>
      <c r="T201" s="22">
        <v>0</v>
      </c>
      <c r="U201" s="22">
        <v>0</v>
      </c>
      <c r="V201" s="23">
        <v>0.9569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0</v>
      </c>
      <c r="AC201" s="22">
        <v>0</v>
      </c>
      <c r="AD201" s="22">
        <v>0</v>
      </c>
      <c r="AE201" s="22">
        <v>0</v>
      </c>
      <c r="AF201" s="23">
        <v>0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0</v>
      </c>
      <c r="AM201" s="22">
        <v>0</v>
      </c>
      <c r="AN201" s="22">
        <v>0</v>
      </c>
      <c r="AO201" s="22">
        <v>0</v>
      </c>
      <c r="AP201" s="23">
        <v>0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0</v>
      </c>
      <c r="AW201" s="22">
        <v>0</v>
      </c>
      <c r="AX201" s="22">
        <v>0</v>
      </c>
      <c r="AY201" s="22">
        <v>0</v>
      </c>
      <c r="AZ201" s="23">
        <v>0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0</v>
      </c>
      <c r="BG201" s="22">
        <v>0</v>
      </c>
      <c r="BH201" s="22">
        <v>0</v>
      </c>
      <c r="BI201" s="22">
        <v>0</v>
      </c>
      <c r="BJ201" s="23">
        <v>0</v>
      </c>
      <c r="BK201" s="24">
        <f>SUM(C201:BJ201)</f>
        <v>24.89838948916453</v>
      </c>
    </row>
    <row r="202" spans="1:63" s="25" customFormat="1" ht="15">
      <c r="A202" s="20"/>
      <c r="B202" s="7" t="s">
        <v>260</v>
      </c>
      <c r="C202" s="21">
        <v>0</v>
      </c>
      <c r="D202" s="22">
        <v>0.6882576787140118</v>
      </c>
      <c r="E202" s="22">
        <v>0</v>
      </c>
      <c r="F202" s="22">
        <v>0</v>
      </c>
      <c r="G202" s="23">
        <v>0</v>
      </c>
      <c r="H202" s="21">
        <v>3.1075</v>
      </c>
      <c r="I202" s="22">
        <v>1.5819614401503173</v>
      </c>
      <c r="J202" s="22">
        <v>0.015387086061483377</v>
      </c>
      <c r="K202" s="22">
        <v>0</v>
      </c>
      <c r="L202" s="23">
        <v>4.5977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0.9655999999999999</v>
      </c>
      <c r="S202" s="22">
        <v>0.004</v>
      </c>
      <c r="T202" s="22">
        <v>0</v>
      </c>
      <c r="U202" s="22">
        <v>0</v>
      </c>
      <c r="V202" s="23">
        <v>0.7426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0</v>
      </c>
      <c r="AW202" s="22">
        <v>0</v>
      </c>
      <c r="AX202" s="22">
        <v>0</v>
      </c>
      <c r="AY202" s="22">
        <v>0</v>
      </c>
      <c r="AZ202" s="23">
        <v>0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0</v>
      </c>
      <c r="BG202" s="22">
        <v>0</v>
      </c>
      <c r="BH202" s="22">
        <v>0</v>
      </c>
      <c r="BI202" s="22">
        <v>0</v>
      </c>
      <c r="BJ202" s="23">
        <v>0</v>
      </c>
      <c r="BK202" s="24">
        <f t="shared" si="23"/>
        <v>11.703006204925812</v>
      </c>
    </row>
    <row r="203" spans="1:63" s="25" customFormat="1" ht="15">
      <c r="A203" s="20"/>
      <c r="B203" s="7" t="s">
        <v>261</v>
      </c>
      <c r="C203" s="21">
        <v>0</v>
      </c>
      <c r="D203" s="22">
        <v>63.00431451033832</v>
      </c>
      <c r="E203" s="22">
        <v>0</v>
      </c>
      <c r="F203" s="22">
        <v>0</v>
      </c>
      <c r="G203" s="23">
        <v>0</v>
      </c>
      <c r="H203" s="21">
        <v>34.9718</v>
      </c>
      <c r="I203" s="22">
        <v>5201.126346103024</v>
      </c>
      <c r="J203" s="22">
        <v>23.152335815913414</v>
      </c>
      <c r="K203" s="22">
        <v>0</v>
      </c>
      <c r="L203" s="23">
        <v>223.05700000000004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17.916999999999998</v>
      </c>
      <c r="S203" s="22">
        <v>4.9664</v>
      </c>
      <c r="T203" s="22">
        <v>0.0025</v>
      </c>
      <c r="U203" s="22">
        <v>0</v>
      </c>
      <c r="V203" s="23">
        <v>25.819800000000008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0</v>
      </c>
      <c r="AC203" s="22">
        <v>0</v>
      </c>
      <c r="AD203" s="22">
        <v>0</v>
      </c>
      <c r="AE203" s="22">
        <v>0</v>
      </c>
      <c r="AF203" s="23">
        <v>0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</v>
      </c>
      <c r="AM203" s="22">
        <v>0</v>
      </c>
      <c r="AN203" s="22">
        <v>0</v>
      </c>
      <c r="AO203" s="22">
        <v>0</v>
      </c>
      <c r="AP203" s="23">
        <v>0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0</v>
      </c>
      <c r="AW203" s="22">
        <v>0</v>
      </c>
      <c r="AX203" s="22">
        <v>0</v>
      </c>
      <c r="AY203" s="22">
        <v>0</v>
      </c>
      <c r="AZ203" s="23">
        <v>0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0</v>
      </c>
      <c r="BG203" s="22">
        <v>0</v>
      </c>
      <c r="BH203" s="22">
        <v>0</v>
      </c>
      <c r="BI203" s="22">
        <v>0</v>
      </c>
      <c r="BJ203" s="23">
        <v>0</v>
      </c>
      <c r="BK203" s="24">
        <f t="shared" si="23"/>
        <v>5594.017496429276</v>
      </c>
    </row>
    <row r="204" spans="1:63" s="25" customFormat="1" ht="15">
      <c r="A204" s="20"/>
      <c r="B204" s="7" t="s">
        <v>49</v>
      </c>
      <c r="C204" s="21">
        <v>0</v>
      </c>
      <c r="D204" s="22">
        <v>0.36586126746836584</v>
      </c>
      <c r="E204" s="22">
        <v>0</v>
      </c>
      <c r="F204" s="22">
        <v>0</v>
      </c>
      <c r="G204" s="23">
        <v>0</v>
      </c>
      <c r="H204" s="21">
        <v>823.6873</v>
      </c>
      <c r="I204" s="22">
        <v>8974.943440865662</v>
      </c>
      <c r="J204" s="22">
        <v>119.57059990846935</v>
      </c>
      <c r="K204" s="22">
        <v>0</v>
      </c>
      <c r="L204" s="23">
        <v>465.3504</v>
      </c>
      <c r="M204" s="21">
        <v>0</v>
      </c>
      <c r="N204" s="22">
        <v>0</v>
      </c>
      <c r="O204" s="22">
        <v>0</v>
      </c>
      <c r="P204" s="22">
        <v>0</v>
      </c>
      <c r="Q204" s="23">
        <v>0</v>
      </c>
      <c r="R204" s="21">
        <v>414.4253000000001</v>
      </c>
      <c r="S204" s="22">
        <v>139.3527</v>
      </c>
      <c r="T204" s="22">
        <v>0.281</v>
      </c>
      <c r="U204" s="22">
        <v>0</v>
      </c>
      <c r="V204" s="23">
        <v>118.134</v>
      </c>
      <c r="W204" s="21">
        <v>0</v>
      </c>
      <c r="X204" s="22">
        <v>0</v>
      </c>
      <c r="Y204" s="22">
        <v>0</v>
      </c>
      <c r="Z204" s="22">
        <v>0</v>
      </c>
      <c r="AA204" s="23">
        <v>0</v>
      </c>
      <c r="AB204" s="21">
        <v>0</v>
      </c>
      <c r="AC204" s="22">
        <v>0</v>
      </c>
      <c r="AD204" s="22">
        <v>0</v>
      </c>
      <c r="AE204" s="22">
        <v>0</v>
      </c>
      <c r="AF204" s="23">
        <v>0</v>
      </c>
      <c r="AG204" s="21">
        <v>0</v>
      </c>
      <c r="AH204" s="22">
        <v>0</v>
      </c>
      <c r="AI204" s="22">
        <v>0</v>
      </c>
      <c r="AJ204" s="22">
        <v>0</v>
      </c>
      <c r="AK204" s="23">
        <v>0</v>
      </c>
      <c r="AL204" s="21">
        <v>0</v>
      </c>
      <c r="AM204" s="22">
        <v>0</v>
      </c>
      <c r="AN204" s="22">
        <v>0</v>
      </c>
      <c r="AO204" s="22">
        <v>0</v>
      </c>
      <c r="AP204" s="23">
        <v>0</v>
      </c>
      <c r="AQ204" s="21">
        <v>0</v>
      </c>
      <c r="AR204" s="22">
        <v>0</v>
      </c>
      <c r="AS204" s="22">
        <v>0</v>
      </c>
      <c r="AT204" s="22">
        <v>0</v>
      </c>
      <c r="AU204" s="23">
        <v>0</v>
      </c>
      <c r="AV204" s="21">
        <v>0</v>
      </c>
      <c r="AW204" s="22">
        <v>0</v>
      </c>
      <c r="AX204" s="22">
        <v>0</v>
      </c>
      <c r="AY204" s="22">
        <v>0</v>
      </c>
      <c r="AZ204" s="23">
        <v>0</v>
      </c>
      <c r="BA204" s="21">
        <v>0</v>
      </c>
      <c r="BB204" s="22">
        <v>0</v>
      </c>
      <c r="BC204" s="22">
        <v>0</v>
      </c>
      <c r="BD204" s="22">
        <v>0</v>
      </c>
      <c r="BE204" s="23">
        <v>0</v>
      </c>
      <c r="BF204" s="21">
        <v>0</v>
      </c>
      <c r="BG204" s="22">
        <v>0</v>
      </c>
      <c r="BH204" s="22">
        <v>0</v>
      </c>
      <c r="BI204" s="22">
        <v>0</v>
      </c>
      <c r="BJ204" s="23">
        <v>0</v>
      </c>
      <c r="BK204" s="24">
        <f t="shared" si="23"/>
        <v>11056.1106020416</v>
      </c>
    </row>
    <row r="205" spans="1:63" s="25" customFormat="1" ht="15">
      <c r="A205" s="20"/>
      <c r="B205" s="7" t="s">
        <v>262</v>
      </c>
      <c r="C205" s="21">
        <v>0</v>
      </c>
      <c r="D205" s="22">
        <v>0.8666352709677417</v>
      </c>
      <c r="E205" s="22">
        <v>0</v>
      </c>
      <c r="F205" s="22">
        <v>0</v>
      </c>
      <c r="G205" s="23">
        <v>0</v>
      </c>
      <c r="H205" s="21">
        <v>2.5154</v>
      </c>
      <c r="I205" s="22">
        <v>4.199260804967737</v>
      </c>
      <c r="J205" s="22">
        <v>0</v>
      </c>
      <c r="K205" s="22">
        <v>0</v>
      </c>
      <c r="L205" s="23">
        <v>2.9964</v>
      </c>
      <c r="M205" s="21">
        <v>0</v>
      </c>
      <c r="N205" s="22">
        <v>0</v>
      </c>
      <c r="O205" s="22">
        <v>0</v>
      </c>
      <c r="P205" s="22">
        <v>0</v>
      </c>
      <c r="Q205" s="23">
        <v>0</v>
      </c>
      <c r="R205" s="21">
        <v>0.8793</v>
      </c>
      <c r="S205" s="22">
        <v>0.0213</v>
      </c>
      <c r="T205" s="22">
        <v>0</v>
      </c>
      <c r="U205" s="22">
        <v>0</v>
      </c>
      <c r="V205" s="23">
        <v>2.0375</v>
      </c>
      <c r="W205" s="21">
        <v>0</v>
      </c>
      <c r="X205" s="22">
        <v>0</v>
      </c>
      <c r="Y205" s="22">
        <v>0</v>
      </c>
      <c r="Z205" s="22">
        <v>0</v>
      </c>
      <c r="AA205" s="23">
        <v>0</v>
      </c>
      <c r="AB205" s="21">
        <v>0</v>
      </c>
      <c r="AC205" s="22">
        <v>0</v>
      </c>
      <c r="AD205" s="22">
        <v>0</v>
      </c>
      <c r="AE205" s="22">
        <v>0</v>
      </c>
      <c r="AF205" s="23">
        <v>0</v>
      </c>
      <c r="AG205" s="21">
        <v>0</v>
      </c>
      <c r="AH205" s="22">
        <v>0</v>
      </c>
      <c r="AI205" s="22">
        <v>0</v>
      </c>
      <c r="AJ205" s="22">
        <v>0</v>
      </c>
      <c r="AK205" s="23">
        <v>0</v>
      </c>
      <c r="AL205" s="21">
        <v>0</v>
      </c>
      <c r="AM205" s="22">
        <v>0</v>
      </c>
      <c r="AN205" s="22">
        <v>0</v>
      </c>
      <c r="AO205" s="22">
        <v>0</v>
      </c>
      <c r="AP205" s="23">
        <v>0</v>
      </c>
      <c r="AQ205" s="21">
        <v>0</v>
      </c>
      <c r="AR205" s="22">
        <v>0</v>
      </c>
      <c r="AS205" s="22">
        <v>0</v>
      </c>
      <c r="AT205" s="22">
        <v>0</v>
      </c>
      <c r="AU205" s="23">
        <v>0</v>
      </c>
      <c r="AV205" s="21">
        <v>0</v>
      </c>
      <c r="AW205" s="22">
        <v>0</v>
      </c>
      <c r="AX205" s="22">
        <v>0</v>
      </c>
      <c r="AY205" s="22">
        <v>0</v>
      </c>
      <c r="AZ205" s="23">
        <v>0</v>
      </c>
      <c r="BA205" s="21">
        <v>0</v>
      </c>
      <c r="BB205" s="22">
        <v>0</v>
      </c>
      <c r="BC205" s="22">
        <v>0</v>
      </c>
      <c r="BD205" s="22">
        <v>0</v>
      </c>
      <c r="BE205" s="23">
        <v>0</v>
      </c>
      <c r="BF205" s="21">
        <v>0</v>
      </c>
      <c r="BG205" s="22">
        <v>0</v>
      </c>
      <c r="BH205" s="22">
        <v>0</v>
      </c>
      <c r="BI205" s="22">
        <v>0</v>
      </c>
      <c r="BJ205" s="23">
        <v>0</v>
      </c>
      <c r="BK205" s="24">
        <f t="shared" si="23"/>
        <v>13.515796075935478</v>
      </c>
    </row>
    <row r="206" spans="1:63" s="25" customFormat="1" ht="15">
      <c r="A206" s="20"/>
      <c r="B206" s="7" t="s">
        <v>263</v>
      </c>
      <c r="C206" s="21">
        <v>0</v>
      </c>
      <c r="D206" s="22">
        <v>0.8318939596774193</v>
      </c>
      <c r="E206" s="22">
        <v>0</v>
      </c>
      <c r="F206" s="22">
        <v>0</v>
      </c>
      <c r="G206" s="23">
        <v>0</v>
      </c>
      <c r="H206" s="21">
        <v>3.2867</v>
      </c>
      <c r="I206" s="22">
        <v>0.4352247896222565</v>
      </c>
      <c r="J206" s="22">
        <v>0</v>
      </c>
      <c r="K206" s="22">
        <v>0</v>
      </c>
      <c r="L206" s="23">
        <v>5.2582</v>
      </c>
      <c r="M206" s="21">
        <v>0</v>
      </c>
      <c r="N206" s="22">
        <v>0</v>
      </c>
      <c r="O206" s="22">
        <v>0</v>
      </c>
      <c r="P206" s="22">
        <v>0</v>
      </c>
      <c r="Q206" s="23">
        <v>0</v>
      </c>
      <c r="R206" s="21">
        <v>0.7898</v>
      </c>
      <c r="S206" s="22">
        <v>0.012</v>
      </c>
      <c r="T206" s="22">
        <v>0</v>
      </c>
      <c r="U206" s="22">
        <v>0</v>
      </c>
      <c r="V206" s="23">
        <v>0.3565</v>
      </c>
      <c r="W206" s="21">
        <v>0</v>
      </c>
      <c r="X206" s="22">
        <v>0</v>
      </c>
      <c r="Y206" s="22">
        <v>0</v>
      </c>
      <c r="Z206" s="22">
        <v>0</v>
      </c>
      <c r="AA206" s="23">
        <v>0</v>
      </c>
      <c r="AB206" s="21">
        <v>0</v>
      </c>
      <c r="AC206" s="22">
        <v>0</v>
      </c>
      <c r="AD206" s="22">
        <v>0</v>
      </c>
      <c r="AE206" s="22">
        <v>0</v>
      </c>
      <c r="AF206" s="23">
        <v>0</v>
      </c>
      <c r="AG206" s="21">
        <v>0</v>
      </c>
      <c r="AH206" s="22">
        <v>0</v>
      </c>
      <c r="AI206" s="22">
        <v>0</v>
      </c>
      <c r="AJ206" s="22">
        <v>0</v>
      </c>
      <c r="AK206" s="23">
        <v>0</v>
      </c>
      <c r="AL206" s="21">
        <v>0</v>
      </c>
      <c r="AM206" s="22">
        <v>0</v>
      </c>
      <c r="AN206" s="22">
        <v>0</v>
      </c>
      <c r="AO206" s="22">
        <v>0</v>
      </c>
      <c r="AP206" s="23">
        <v>0</v>
      </c>
      <c r="AQ206" s="21">
        <v>0</v>
      </c>
      <c r="AR206" s="22">
        <v>0</v>
      </c>
      <c r="AS206" s="22">
        <v>0</v>
      </c>
      <c r="AT206" s="22">
        <v>0</v>
      </c>
      <c r="AU206" s="23">
        <v>0</v>
      </c>
      <c r="AV206" s="21">
        <v>0</v>
      </c>
      <c r="AW206" s="22">
        <v>0</v>
      </c>
      <c r="AX206" s="22">
        <v>0</v>
      </c>
      <c r="AY206" s="22">
        <v>0</v>
      </c>
      <c r="AZ206" s="23">
        <v>0</v>
      </c>
      <c r="BA206" s="21">
        <v>0</v>
      </c>
      <c r="BB206" s="22">
        <v>0</v>
      </c>
      <c r="BC206" s="22">
        <v>0</v>
      </c>
      <c r="BD206" s="22">
        <v>0</v>
      </c>
      <c r="BE206" s="23">
        <v>0</v>
      </c>
      <c r="BF206" s="21">
        <v>0</v>
      </c>
      <c r="BG206" s="22">
        <v>0</v>
      </c>
      <c r="BH206" s="22">
        <v>0</v>
      </c>
      <c r="BI206" s="22">
        <v>0</v>
      </c>
      <c r="BJ206" s="23">
        <v>0</v>
      </c>
      <c r="BK206" s="24">
        <f t="shared" si="23"/>
        <v>10.970318749299675</v>
      </c>
    </row>
    <row r="207" spans="1:63" s="25" customFormat="1" ht="15">
      <c r="A207" s="20"/>
      <c r="B207" s="7" t="s">
        <v>264</v>
      </c>
      <c r="C207" s="21">
        <v>0</v>
      </c>
      <c r="D207" s="22">
        <v>0.6364934847457937</v>
      </c>
      <c r="E207" s="22">
        <v>0</v>
      </c>
      <c r="F207" s="22">
        <v>0</v>
      </c>
      <c r="G207" s="23">
        <v>0</v>
      </c>
      <c r="H207" s="21">
        <v>54.314600000000006</v>
      </c>
      <c r="I207" s="22">
        <v>820.7915761255207</v>
      </c>
      <c r="J207" s="22">
        <v>3.905784406098496</v>
      </c>
      <c r="K207" s="22">
        <v>0</v>
      </c>
      <c r="L207" s="23">
        <v>276.2019</v>
      </c>
      <c r="M207" s="21">
        <v>0</v>
      </c>
      <c r="N207" s="22">
        <v>0</v>
      </c>
      <c r="O207" s="22">
        <v>0</v>
      </c>
      <c r="P207" s="22">
        <v>0</v>
      </c>
      <c r="Q207" s="23">
        <v>0</v>
      </c>
      <c r="R207" s="21">
        <v>22.805999999999997</v>
      </c>
      <c r="S207" s="22">
        <v>4.3961</v>
      </c>
      <c r="T207" s="22">
        <v>0</v>
      </c>
      <c r="U207" s="22">
        <v>0</v>
      </c>
      <c r="V207" s="23">
        <v>40.091</v>
      </c>
      <c r="W207" s="21">
        <v>0</v>
      </c>
      <c r="X207" s="22">
        <v>0</v>
      </c>
      <c r="Y207" s="22">
        <v>0</v>
      </c>
      <c r="Z207" s="22">
        <v>0</v>
      </c>
      <c r="AA207" s="23">
        <v>0</v>
      </c>
      <c r="AB207" s="21">
        <v>0</v>
      </c>
      <c r="AC207" s="22">
        <v>0</v>
      </c>
      <c r="AD207" s="22">
        <v>0</v>
      </c>
      <c r="AE207" s="22">
        <v>0</v>
      </c>
      <c r="AF207" s="23">
        <v>0</v>
      </c>
      <c r="AG207" s="21">
        <v>0</v>
      </c>
      <c r="AH207" s="22">
        <v>0</v>
      </c>
      <c r="AI207" s="22">
        <v>0</v>
      </c>
      <c r="AJ207" s="22">
        <v>0</v>
      </c>
      <c r="AK207" s="23">
        <v>0</v>
      </c>
      <c r="AL207" s="21">
        <v>0</v>
      </c>
      <c r="AM207" s="22">
        <v>0</v>
      </c>
      <c r="AN207" s="22">
        <v>0</v>
      </c>
      <c r="AO207" s="22">
        <v>0</v>
      </c>
      <c r="AP207" s="23">
        <v>0</v>
      </c>
      <c r="AQ207" s="21">
        <v>0</v>
      </c>
      <c r="AR207" s="22">
        <v>0</v>
      </c>
      <c r="AS207" s="22">
        <v>0</v>
      </c>
      <c r="AT207" s="22">
        <v>0</v>
      </c>
      <c r="AU207" s="23">
        <v>0</v>
      </c>
      <c r="AV207" s="21">
        <v>0</v>
      </c>
      <c r="AW207" s="22">
        <v>0</v>
      </c>
      <c r="AX207" s="22">
        <v>0</v>
      </c>
      <c r="AY207" s="22">
        <v>0</v>
      </c>
      <c r="AZ207" s="23">
        <v>0</v>
      </c>
      <c r="BA207" s="21">
        <v>0</v>
      </c>
      <c r="BB207" s="22">
        <v>0</v>
      </c>
      <c r="BC207" s="22">
        <v>0</v>
      </c>
      <c r="BD207" s="22">
        <v>0</v>
      </c>
      <c r="BE207" s="23">
        <v>0</v>
      </c>
      <c r="BF207" s="21">
        <v>0</v>
      </c>
      <c r="BG207" s="22">
        <v>0</v>
      </c>
      <c r="BH207" s="22">
        <v>0</v>
      </c>
      <c r="BI207" s="22">
        <v>0</v>
      </c>
      <c r="BJ207" s="23">
        <v>0</v>
      </c>
      <c r="BK207" s="24">
        <f t="shared" si="23"/>
        <v>1223.143454016365</v>
      </c>
    </row>
    <row r="208" spans="1:63" s="25" customFormat="1" ht="15">
      <c r="A208" s="20"/>
      <c r="B208" s="7" t="s">
        <v>265</v>
      </c>
      <c r="C208" s="21">
        <v>0</v>
      </c>
      <c r="D208" s="22">
        <v>0.5976576133193274</v>
      </c>
      <c r="E208" s="22">
        <v>0</v>
      </c>
      <c r="F208" s="22">
        <v>0</v>
      </c>
      <c r="G208" s="23">
        <v>0</v>
      </c>
      <c r="H208" s="21">
        <v>118.18709999999999</v>
      </c>
      <c r="I208" s="22">
        <v>912.9962901996774</v>
      </c>
      <c r="J208" s="22">
        <v>171.30685284474495</v>
      </c>
      <c r="K208" s="22">
        <v>0</v>
      </c>
      <c r="L208" s="23">
        <v>1354.2916</v>
      </c>
      <c r="M208" s="21">
        <v>0</v>
      </c>
      <c r="N208" s="22">
        <v>0</v>
      </c>
      <c r="O208" s="22">
        <v>0</v>
      </c>
      <c r="P208" s="22">
        <v>0</v>
      </c>
      <c r="Q208" s="23">
        <v>0</v>
      </c>
      <c r="R208" s="21">
        <v>52.093300000000006</v>
      </c>
      <c r="S208" s="22">
        <v>18.60470000000001</v>
      </c>
      <c r="T208" s="22">
        <v>0</v>
      </c>
      <c r="U208" s="22">
        <v>0</v>
      </c>
      <c r="V208" s="23">
        <v>205.3549</v>
      </c>
      <c r="W208" s="21">
        <v>0</v>
      </c>
      <c r="X208" s="22">
        <v>0</v>
      </c>
      <c r="Y208" s="22">
        <v>0</v>
      </c>
      <c r="Z208" s="22">
        <v>0</v>
      </c>
      <c r="AA208" s="23">
        <v>0</v>
      </c>
      <c r="AB208" s="21">
        <v>0</v>
      </c>
      <c r="AC208" s="22">
        <v>0</v>
      </c>
      <c r="AD208" s="22">
        <v>0</v>
      </c>
      <c r="AE208" s="22">
        <v>0</v>
      </c>
      <c r="AF208" s="23">
        <v>0</v>
      </c>
      <c r="AG208" s="21">
        <v>0</v>
      </c>
      <c r="AH208" s="22">
        <v>0</v>
      </c>
      <c r="AI208" s="22">
        <v>0</v>
      </c>
      <c r="AJ208" s="22">
        <v>0</v>
      </c>
      <c r="AK208" s="23">
        <v>0</v>
      </c>
      <c r="AL208" s="21">
        <v>0</v>
      </c>
      <c r="AM208" s="22">
        <v>0</v>
      </c>
      <c r="AN208" s="22">
        <v>0</v>
      </c>
      <c r="AO208" s="22">
        <v>0</v>
      </c>
      <c r="AP208" s="23">
        <v>0</v>
      </c>
      <c r="AQ208" s="21">
        <v>0</v>
      </c>
      <c r="AR208" s="22">
        <v>0</v>
      </c>
      <c r="AS208" s="22">
        <v>0</v>
      </c>
      <c r="AT208" s="22">
        <v>0</v>
      </c>
      <c r="AU208" s="23">
        <v>0</v>
      </c>
      <c r="AV208" s="21">
        <v>0</v>
      </c>
      <c r="AW208" s="22">
        <v>0</v>
      </c>
      <c r="AX208" s="22">
        <v>0</v>
      </c>
      <c r="AY208" s="22">
        <v>0</v>
      </c>
      <c r="AZ208" s="23">
        <v>0</v>
      </c>
      <c r="BA208" s="21">
        <v>0</v>
      </c>
      <c r="BB208" s="22">
        <v>0</v>
      </c>
      <c r="BC208" s="22">
        <v>0</v>
      </c>
      <c r="BD208" s="22">
        <v>0</v>
      </c>
      <c r="BE208" s="23">
        <v>0</v>
      </c>
      <c r="BF208" s="21">
        <v>0</v>
      </c>
      <c r="BG208" s="22">
        <v>0</v>
      </c>
      <c r="BH208" s="22">
        <v>0</v>
      </c>
      <c r="BI208" s="22">
        <v>0</v>
      </c>
      <c r="BJ208" s="23">
        <v>0</v>
      </c>
      <c r="BK208" s="24">
        <f t="shared" si="23"/>
        <v>2833.4324006577417</v>
      </c>
    </row>
    <row r="209" spans="1:63" s="25" customFormat="1" ht="15">
      <c r="A209" s="20"/>
      <c r="B209" s="7" t="s">
        <v>266</v>
      </c>
      <c r="C209" s="21">
        <v>0</v>
      </c>
      <c r="D209" s="22">
        <v>50.98132331724609</v>
      </c>
      <c r="E209" s="22">
        <v>0</v>
      </c>
      <c r="F209" s="22">
        <v>0</v>
      </c>
      <c r="G209" s="23">
        <v>0</v>
      </c>
      <c r="H209" s="21">
        <v>145.0789</v>
      </c>
      <c r="I209" s="22">
        <v>1535.5272218083649</v>
      </c>
      <c r="J209" s="22">
        <v>15.324330817283363</v>
      </c>
      <c r="K209" s="22">
        <v>0</v>
      </c>
      <c r="L209" s="23">
        <v>885.2959000000001</v>
      </c>
      <c r="M209" s="21">
        <v>0</v>
      </c>
      <c r="N209" s="22">
        <v>0</v>
      </c>
      <c r="O209" s="22">
        <v>0</v>
      </c>
      <c r="P209" s="22">
        <v>0</v>
      </c>
      <c r="Q209" s="23">
        <v>0</v>
      </c>
      <c r="R209" s="21">
        <v>62.91460000000001</v>
      </c>
      <c r="S209" s="22">
        <v>57.69010000000002</v>
      </c>
      <c r="T209" s="22">
        <v>0.0205</v>
      </c>
      <c r="U209" s="22">
        <v>0</v>
      </c>
      <c r="V209" s="23">
        <v>142.32610000000003</v>
      </c>
      <c r="W209" s="21">
        <v>0</v>
      </c>
      <c r="X209" s="22">
        <v>0</v>
      </c>
      <c r="Y209" s="22">
        <v>0</v>
      </c>
      <c r="Z209" s="22">
        <v>0</v>
      </c>
      <c r="AA209" s="23">
        <v>0</v>
      </c>
      <c r="AB209" s="21">
        <v>0</v>
      </c>
      <c r="AC209" s="22">
        <v>0</v>
      </c>
      <c r="AD209" s="22">
        <v>0</v>
      </c>
      <c r="AE209" s="22">
        <v>0</v>
      </c>
      <c r="AF209" s="23">
        <v>0</v>
      </c>
      <c r="AG209" s="21">
        <v>0</v>
      </c>
      <c r="AH209" s="22">
        <v>0</v>
      </c>
      <c r="AI209" s="22">
        <v>0</v>
      </c>
      <c r="AJ209" s="22">
        <v>0</v>
      </c>
      <c r="AK209" s="23">
        <v>0</v>
      </c>
      <c r="AL209" s="21">
        <v>0</v>
      </c>
      <c r="AM209" s="22">
        <v>0</v>
      </c>
      <c r="AN209" s="22">
        <v>0</v>
      </c>
      <c r="AO209" s="22">
        <v>0</v>
      </c>
      <c r="AP209" s="23">
        <v>0</v>
      </c>
      <c r="AQ209" s="21">
        <v>0</v>
      </c>
      <c r="AR209" s="22">
        <v>0</v>
      </c>
      <c r="AS209" s="22">
        <v>0</v>
      </c>
      <c r="AT209" s="22">
        <v>0</v>
      </c>
      <c r="AU209" s="23">
        <v>0</v>
      </c>
      <c r="AV209" s="21">
        <v>0</v>
      </c>
      <c r="AW209" s="22">
        <v>0</v>
      </c>
      <c r="AX209" s="22">
        <v>0</v>
      </c>
      <c r="AY209" s="22">
        <v>0</v>
      </c>
      <c r="AZ209" s="23">
        <v>0</v>
      </c>
      <c r="BA209" s="21">
        <v>0</v>
      </c>
      <c r="BB209" s="22">
        <v>0</v>
      </c>
      <c r="BC209" s="22">
        <v>0</v>
      </c>
      <c r="BD209" s="22">
        <v>0</v>
      </c>
      <c r="BE209" s="23">
        <v>0</v>
      </c>
      <c r="BF209" s="21">
        <v>0</v>
      </c>
      <c r="BG209" s="22">
        <v>0</v>
      </c>
      <c r="BH209" s="22">
        <v>0</v>
      </c>
      <c r="BI209" s="22">
        <v>0</v>
      </c>
      <c r="BJ209" s="23">
        <v>0</v>
      </c>
      <c r="BK209" s="24">
        <f t="shared" si="23"/>
        <v>2895.158975942895</v>
      </c>
    </row>
    <row r="210" spans="1:63" s="25" customFormat="1" ht="15">
      <c r="A210" s="20"/>
      <c r="B210" s="7" t="s">
        <v>267</v>
      </c>
      <c r="C210" s="21">
        <v>0</v>
      </c>
      <c r="D210" s="22">
        <v>0.23988177098787078</v>
      </c>
      <c r="E210" s="22">
        <v>0</v>
      </c>
      <c r="F210" s="22">
        <v>0</v>
      </c>
      <c r="G210" s="23">
        <v>0</v>
      </c>
      <c r="H210" s="21">
        <v>5.525899999999999</v>
      </c>
      <c r="I210" s="22">
        <v>32.761240089753834</v>
      </c>
      <c r="J210" s="22">
        <v>0.013580506661526659</v>
      </c>
      <c r="K210" s="22">
        <v>0</v>
      </c>
      <c r="L210" s="23">
        <v>13.3989</v>
      </c>
      <c r="M210" s="21">
        <v>0</v>
      </c>
      <c r="N210" s="22">
        <v>0</v>
      </c>
      <c r="O210" s="22">
        <v>0</v>
      </c>
      <c r="P210" s="22">
        <v>0</v>
      </c>
      <c r="Q210" s="23">
        <v>0</v>
      </c>
      <c r="R210" s="21">
        <v>2.1656</v>
      </c>
      <c r="S210" s="22">
        <v>0.1202</v>
      </c>
      <c r="T210" s="22">
        <v>0</v>
      </c>
      <c r="U210" s="22">
        <v>0</v>
      </c>
      <c r="V210" s="23">
        <v>1.9476999999999998</v>
      </c>
      <c r="W210" s="21">
        <v>0</v>
      </c>
      <c r="X210" s="22">
        <v>0</v>
      </c>
      <c r="Y210" s="22">
        <v>0</v>
      </c>
      <c r="Z210" s="22">
        <v>0</v>
      </c>
      <c r="AA210" s="23">
        <v>0</v>
      </c>
      <c r="AB210" s="21">
        <v>0</v>
      </c>
      <c r="AC210" s="22">
        <v>0</v>
      </c>
      <c r="AD210" s="22">
        <v>0</v>
      </c>
      <c r="AE210" s="22">
        <v>0</v>
      </c>
      <c r="AF210" s="23">
        <v>0</v>
      </c>
      <c r="AG210" s="21">
        <v>0</v>
      </c>
      <c r="AH210" s="22">
        <v>0</v>
      </c>
      <c r="AI210" s="22">
        <v>0</v>
      </c>
      <c r="AJ210" s="22">
        <v>0</v>
      </c>
      <c r="AK210" s="23">
        <v>0</v>
      </c>
      <c r="AL210" s="21">
        <v>0</v>
      </c>
      <c r="AM210" s="22">
        <v>0</v>
      </c>
      <c r="AN210" s="22">
        <v>0</v>
      </c>
      <c r="AO210" s="22">
        <v>0</v>
      </c>
      <c r="AP210" s="23">
        <v>0</v>
      </c>
      <c r="AQ210" s="21">
        <v>0</v>
      </c>
      <c r="AR210" s="22">
        <v>0</v>
      </c>
      <c r="AS210" s="22">
        <v>0</v>
      </c>
      <c r="AT210" s="22">
        <v>0</v>
      </c>
      <c r="AU210" s="23">
        <v>0</v>
      </c>
      <c r="AV210" s="21">
        <v>0</v>
      </c>
      <c r="AW210" s="22">
        <v>0</v>
      </c>
      <c r="AX210" s="22">
        <v>0</v>
      </c>
      <c r="AY210" s="22">
        <v>0</v>
      </c>
      <c r="AZ210" s="23">
        <v>0</v>
      </c>
      <c r="BA210" s="21">
        <v>0</v>
      </c>
      <c r="BB210" s="22">
        <v>0</v>
      </c>
      <c r="BC210" s="22">
        <v>0</v>
      </c>
      <c r="BD210" s="22">
        <v>0</v>
      </c>
      <c r="BE210" s="23">
        <v>0</v>
      </c>
      <c r="BF210" s="21">
        <v>0</v>
      </c>
      <c r="BG210" s="22">
        <v>0</v>
      </c>
      <c r="BH210" s="22">
        <v>0</v>
      </c>
      <c r="BI210" s="22">
        <v>0</v>
      </c>
      <c r="BJ210" s="23">
        <v>0</v>
      </c>
      <c r="BK210" s="24">
        <f t="shared" si="23"/>
        <v>56.17300236740322</v>
      </c>
    </row>
    <row r="211" spans="1:63" s="25" customFormat="1" ht="15">
      <c r="A211" s="20"/>
      <c r="B211" s="7" t="s">
        <v>252</v>
      </c>
      <c r="C211" s="21">
        <v>0</v>
      </c>
      <c r="D211" s="22">
        <v>24.454539032990084</v>
      </c>
      <c r="E211" s="22">
        <v>0</v>
      </c>
      <c r="F211" s="22">
        <v>0</v>
      </c>
      <c r="G211" s="23">
        <v>0</v>
      </c>
      <c r="H211" s="21">
        <v>6.1747999999999985</v>
      </c>
      <c r="I211" s="22">
        <v>34.91514181146784</v>
      </c>
      <c r="J211" s="22">
        <v>0.138278441922704</v>
      </c>
      <c r="K211" s="22">
        <v>0</v>
      </c>
      <c r="L211" s="23">
        <v>91.2547</v>
      </c>
      <c r="M211" s="21">
        <v>0</v>
      </c>
      <c r="N211" s="22">
        <v>0</v>
      </c>
      <c r="O211" s="22">
        <v>0</v>
      </c>
      <c r="P211" s="22">
        <v>0</v>
      </c>
      <c r="Q211" s="23">
        <v>0</v>
      </c>
      <c r="R211" s="21">
        <v>2.5483000000000002</v>
      </c>
      <c r="S211" s="22">
        <v>0.1856</v>
      </c>
      <c r="T211" s="22">
        <v>0</v>
      </c>
      <c r="U211" s="22">
        <v>0</v>
      </c>
      <c r="V211" s="23">
        <v>4.8142000000000005</v>
      </c>
      <c r="W211" s="21">
        <v>0</v>
      </c>
      <c r="X211" s="22">
        <v>0</v>
      </c>
      <c r="Y211" s="22">
        <v>0</v>
      </c>
      <c r="Z211" s="22">
        <v>0</v>
      </c>
      <c r="AA211" s="23">
        <v>0</v>
      </c>
      <c r="AB211" s="21">
        <v>0</v>
      </c>
      <c r="AC211" s="22">
        <v>0</v>
      </c>
      <c r="AD211" s="22">
        <v>0</v>
      </c>
      <c r="AE211" s="22">
        <v>0</v>
      </c>
      <c r="AF211" s="23">
        <v>0</v>
      </c>
      <c r="AG211" s="21">
        <v>0</v>
      </c>
      <c r="AH211" s="22">
        <v>0</v>
      </c>
      <c r="AI211" s="22">
        <v>0</v>
      </c>
      <c r="AJ211" s="22">
        <v>0</v>
      </c>
      <c r="AK211" s="23">
        <v>0</v>
      </c>
      <c r="AL211" s="21">
        <v>0</v>
      </c>
      <c r="AM211" s="22">
        <v>0</v>
      </c>
      <c r="AN211" s="22">
        <v>0</v>
      </c>
      <c r="AO211" s="22">
        <v>0</v>
      </c>
      <c r="AP211" s="23">
        <v>0</v>
      </c>
      <c r="AQ211" s="21">
        <v>0</v>
      </c>
      <c r="AR211" s="22">
        <v>0</v>
      </c>
      <c r="AS211" s="22">
        <v>0</v>
      </c>
      <c r="AT211" s="22">
        <v>0</v>
      </c>
      <c r="AU211" s="23">
        <v>0</v>
      </c>
      <c r="AV211" s="21">
        <v>0</v>
      </c>
      <c r="AW211" s="22">
        <v>0</v>
      </c>
      <c r="AX211" s="22">
        <v>0</v>
      </c>
      <c r="AY211" s="22">
        <v>0</v>
      </c>
      <c r="AZ211" s="23">
        <v>0</v>
      </c>
      <c r="BA211" s="21">
        <v>0</v>
      </c>
      <c r="BB211" s="22">
        <v>0</v>
      </c>
      <c r="BC211" s="22">
        <v>0</v>
      </c>
      <c r="BD211" s="22">
        <v>0</v>
      </c>
      <c r="BE211" s="23">
        <v>0</v>
      </c>
      <c r="BF211" s="21">
        <v>0</v>
      </c>
      <c r="BG211" s="22">
        <v>0</v>
      </c>
      <c r="BH211" s="22">
        <v>0</v>
      </c>
      <c r="BI211" s="22">
        <v>0</v>
      </c>
      <c r="BJ211" s="23">
        <v>0</v>
      </c>
      <c r="BK211" s="24">
        <f t="shared" si="23"/>
        <v>164.48555928638064</v>
      </c>
    </row>
    <row r="212" spans="1:63" s="25" customFormat="1" ht="15">
      <c r="A212" s="20"/>
      <c r="B212" s="7" t="s">
        <v>268</v>
      </c>
      <c r="C212" s="21">
        <v>0</v>
      </c>
      <c r="D212" s="22">
        <v>0.31767954905161294</v>
      </c>
      <c r="E212" s="22">
        <v>0</v>
      </c>
      <c r="F212" s="22">
        <v>0</v>
      </c>
      <c r="G212" s="23">
        <v>0</v>
      </c>
      <c r="H212" s="21">
        <v>0.9541</v>
      </c>
      <c r="I212" s="22">
        <v>0.25689464430258124</v>
      </c>
      <c r="J212" s="22">
        <v>0</v>
      </c>
      <c r="K212" s="22">
        <v>0</v>
      </c>
      <c r="L212" s="23">
        <v>0.5478000000000001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0.4351000000000001</v>
      </c>
      <c r="S212" s="22">
        <v>0.0054</v>
      </c>
      <c r="T212" s="22">
        <v>0</v>
      </c>
      <c r="U212" s="22">
        <v>0</v>
      </c>
      <c r="V212" s="23">
        <v>0.1155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 t="shared" si="23"/>
        <v>2.632474193354194</v>
      </c>
    </row>
    <row r="213" spans="1:63" s="25" customFormat="1" ht="15">
      <c r="A213" s="20"/>
      <c r="B213" s="7" t="s">
        <v>282</v>
      </c>
      <c r="C213" s="21">
        <v>0</v>
      </c>
      <c r="D213" s="22">
        <v>1.3784242204322577</v>
      </c>
      <c r="E213" s="22">
        <v>0</v>
      </c>
      <c r="F213" s="22">
        <v>0</v>
      </c>
      <c r="G213" s="23">
        <v>0</v>
      </c>
      <c r="H213" s="21">
        <v>0.029199999999999997</v>
      </c>
      <c r="I213" s="22">
        <v>10.095211799780646</v>
      </c>
      <c r="J213" s="22">
        <v>0</v>
      </c>
      <c r="K213" s="22">
        <v>0</v>
      </c>
      <c r="L213" s="23">
        <v>0.106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0.0101</v>
      </c>
      <c r="S213" s="22">
        <v>0</v>
      </c>
      <c r="T213" s="22">
        <v>0</v>
      </c>
      <c r="U213" s="22">
        <v>0</v>
      </c>
      <c r="V213" s="23">
        <v>0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</v>
      </c>
      <c r="AM213" s="22">
        <v>0</v>
      </c>
      <c r="AN213" s="22">
        <v>0</v>
      </c>
      <c r="AO213" s="22">
        <v>0</v>
      </c>
      <c r="AP213" s="23">
        <v>0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0</v>
      </c>
      <c r="AW213" s="22">
        <v>0</v>
      </c>
      <c r="AX213" s="22">
        <v>0</v>
      </c>
      <c r="AY213" s="22">
        <v>0</v>
      </c>
      <c r="AZ213" s="23">
        <v>0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0</v>
      </c>
      <c r="BG213" s="22">
        <v>0</v>
      </c>
      <c r="BH213" s="22">
        <v>0</v>
      </c>
      <c r="BI213" s="22">
        <v>0</v>
      </c>
      <c r="BJ213" s="23">
        <v>0</v>
      </c>
      <c r="BK213" s="24">
        <f t="shared" si="23"/>
        <v>11.618936020212903</v>
      </c>
    </row>
    <row r="214" spans="1:63" s="25" customFormat="1" ht="15">
      <c r="A214" s="20"/>
      <c r="B214" s="7" t="s">
        <v>255</v>
      </c>
      <c r="C214" s="21">
        <v>0</v>
      </c>
      <c r="D214" s="22">
        <v>0.539269207927261</v>
      </c>
      <c r="E214" s="22">
        <v>0</v>
      </c>
      <c r="F214" s="22">
        <v>0</v>
      </c>
      <c r="G214" s="23">
        <v>0</v>
      </c>
      <c r="H214" s="21">
        <v>0.6259</v>
      </c>
      <c r="I214" s="22">
        <v>84.34228818705826</v>
      </c>
      <c r="J214" s="22">
        <v>0</v>
      </c>
      <c r="K214" s="22">
        <v>0</v>
      </c>
      <c r="L214" s="23">
        <v>5.0809999999999995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0.1966</v>
      </c>
      <c r="S214" s="22">
        <v>0.0024000000000000002</v>
      </c>
      <c r="T214" s="22">
        <v>0</v>
      </c>
      <c r="U214" s="22">
        <v>0</v>
      </c>
      <c r="V214" s="23">
        <v>0.0692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</v>
      </c>
      <c r="AM214" s="22">
        <v>0</v>
      </c>
      <c r="AN214" s="22">
        <v>0</v>
      </c>
      <c r="AO214" s="22">
        <v>0</v>
      </c>
      <c r="AP214" s="23">
        <v>0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0</v>
      </c>
      <c r="AW214" s="22">
        <v>0</v>
      </c>
      <c r="AX214" s="22">
        <v>0</v>
      </c>
      <c r="AY214" s="22">
        <v>0</v>
      </c>
      <c r="AZ214" s="23">
        <v>0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0</v>
      </c>
      <c r="BG214" s="22">
        <v>0</v>
      </c>
      <c r="BH214" s="22">
        <v>0</v>
      </c>
      <c r="BI214" s="22">
        <v>0</v>
      </c>
      <c r="BJ214" s="23">
        <v>0</v>
      </c>
      <c r="BK214" s="24">
        <f t="shared" si="23"/>
        <v>90.85665739498552</v>
      </c>
    </row>
    <row r="215" spans="1:63" s="30" customFormat="1" ht="15">
      <c r="A215" s="20"/>
      <c r="B215" s="8" t="s">
        <v>12</v>
      </c>
      <c r="C215" s="26">
        <f aca="true" t="shared" si="24" ref="C215:AH215">SUM(C197:C214)</f>
        <v>0</v>
      </c>
      <c r="D215" s="27">
        <f t="shared" si="24"/>
        <v>154.77453900797678</v>
      </c>
      <c r="E215" s="27">
        <f t="shared" si="24"/>
        <v>0</v>
      </c>
      <c r="F215" s="27">
        <f t="shared" si="24"/>
        <v>0</v>
      </c>
      <c r="G215" s="28">
        <f t="shared" si="24"/>
        <v>0</v>
      </c>
      <c r="H215" s="26">
        <f t="shared" si="24"/>
        <v>1204.8327000000002</v>
      </c>
      <c r="I215" s="27">
        <f t="shared" si="24"/>
        <v>17636.314400919502</v>
      </c>
      <c r="J215" s="27">
        <f t="shared" si="24"/>
        <v>333.42714982715523</v>
      </c>
      <c r="K215" s="27">
        <f t="shared" si="24"/>
        <v>0</v>
      </c>
      <c r="L215" s="28">
        <f t="shared" si="24"/>
        <v>3339.8670000000006</v>
      </c>
      <c r="M215" s="26">
        <f t="shared" si="24"/>
        <v>0</v>
      </c>
      <c r="N215" s="27">
        <f t="shared" si="24"/>
        <v>0</v>
      </c>
      <c r="O215" s="27">
        <f t="shared" si="24"/>
        <v>0</v>
      </c>
      <c r="P215" s="27">
        <f t="shared" si="24"/>
        <v>0</v>
      </c>
      <c r="Q215" s="28">
        <f t="shared" si="24"/>
        <v>0</v>
      </c>
      <c r="R215" s="26">
        <f t="shared" si="24"/>
        <v>580.9769000000001</v>
      </c>
      <c r="S215" s="27">
        <f t="shared" si="24"/>
        <v>241.18810000000002</v>
      </c>
      <c r="T215" s="27">
        <f t="shared" si="24"/>
        <v>0.30400000000000005</v>
      </c>
      <c r="U215" s="27">
        <f t="shared" si="24"/>
        <v>0</v>
      </c>
      <c r="V215" s="28">
        <f t="shared" si="24"/>
        <v>543.4458000000001</v>
      </c>
      <c r="W215" s="26">
        <f t="shared" si="24"/>
        <v>0</v>
      </c>
      <c r="X215" s="27">
        <f t="shared" si="24"/>
        <v>0</v>
      </c>
      <c r="Y215" s="27">
        <f t="shared" si="24"/>
        <v>0</v>
      </c>
      <c r="Z215" s="27">
        <f t="shared" si="24"/>
        <v>0</v>
      </c>
      <c r="AA215" s="28">
        <f t="shared" si="24"/>
        <v>0</v>
      </c>
      <c r="AB215" s="26">
        <f t="shared" si="24"/>
        <v>0</v>
      </c>
      <c r="AC215" s="27">
        <f t="shared" si="24"/>
        <v>0</v>
      </c>
      <c r="AD215" s="27">
        <f t="shared" si="24"/>
        <v>0</v>
      </c>
      <c r="AE215" s="27">
        <f t="shared" si="24"/>
        <v>0</v>
      </c>
      <c r="AF215" s="28">
        <f t="shared" si="24"/>
        <v>0</v>
      </c>
      <c r="AG215" s="26">
        <f t="shared" si="24"/>
        <v>0</v>
      </c>
      <c r="AH215" s="27">
        <f t="shared" si="24"/>
        <v>0</v>
      </c>
      <c r="AI215" s="27">
        <f aca="true" t="shared" si="25" ref="AI215:BK215">SUM(AI197:AI214)</f>
        <v>0</v>
      </c>
      <c r="AJ215" s="27">
        <f t="shared" si="25"/>
        <v>0</v>
      </c>
      <c r="AK215" s="28">
        <f t="shared" si="25"/>
        <v>0</v>
      </c>
      <c r="AL215" s="26">
        <f t="shared" si="25"/>
        <v>0</v>
      </c>
      <c r="AM215" s="27">
        <f t="shared" si="25"/>
        <v>0</v>
      </c>
      <c r="AN215" s="27">
        <f t="shared" si="25"/>
        <v>0</v>
      </c>
      <c r="AO215" s="27">
        <f t="shared" si="25"/>
        <v>0</v>
      </c>
      <c r="AP215" s="28">
        <f t="shared" si="25"/>
        <v>0</v>
      </c>
      <c r="AQ215" s="26">
        <f t="shared" si="25"/>
        <v>0</v>
      </c>
      <c r="AR215" s="27">
        <f t="shared" si="25"/>
        <v>0</v>
      </c>
      <c r="AS215" s="27">
        <f t="shared" si="25"/>
        <v>0</v>
      </c>
      <c r="AT215" s="27">
        <f t="shared" si="25"/>
        <v>0</v>
      </c>
      <c r="AU215" s="28">
        <f t="shared" si="25"/>
        <v>0</v>
      </c>
      <c r="AV215" s="26">
        <f t="shared" si="25"/>
        <v>0</v>
      </c>
      <c r="AW215" s="27">
        <f t="shared" si="25"/>
        <v>0</v>
      </c>
      <c r="AX215" s="27">
        <f t="shared" si="25"/>
        <v>0</v>
      </c>
      <c r="AY215" s="27">
        <f t="shared" si="25"/>
        <v>0</v>
      </c>
      <c r="AZ215" s="28">
        <f t="shared" si="25"/>
        <v>0</v>
      </c>
      <c r="BA215" s="26">
        <f t="shared" si="25"/>
        <v>0</v>
      </c>
      <c r="BB215" s="27">
        <f t="shared" si="25"/>
        <v>0</v>
      </c>
      <c r="BC215" s="27">
        <f t="shared" si="25"/>
        <v>0</v>
      </c>
      <c r="BD215" s="27">
        <f t="shared" si="25"/>
        <v>0</v>
      </c>
      <c r="BE215" s="28">
        <f t="shared" si="25"/>
        <v>0</v>
      </c>
      <c r="BF215" s="26">
        <f t="shared" si="25"/>
        <v>0</v>
      </c>
      <c r="BG215" s="27">
        <f t="shared" si="25"/>
        <v>0</v>
      </c>
      <c r="BH215" s="27">
        <f t="shared" si="25"/>
        <v>0</v>
      </c>
      <c r="BI215" s="27">
        <f t="shared" si="25"/>
        <v>0</v>
      </c>
      <c r="BJ215" s="28">
        <f t="shared" si="25"/>
        <v>0</v>
      </c>
      <c r="BK215" s="28">
        <f t="shared" si="25"/>
        <v>24035.130589754634</v>
      </c>
    </row>
    <row r="216" spans="1:64" s="30" customFormat="1" ht="15">
      <c r="A216" s="20"/>
      <c r="B216" s="9" t="s">
        <v>23</v>
      </c>
      <c r="C216" s="26">
        <f aca="true" t="shared" si="26" ref="C216:AH216">C215+C195</f>
        <v>0</v>
      </c>
      <c r="D216" s="27">
        <f t="shared" si="26"/>
        <v>155.77151210681836</v>
      </c>
      <c r="E216" s="27">
        <f t="shared" si="26"/>
        <v>0</v>
      </c>
      <c r="F216" s="27">
        <f t="shared" si="26"/>
        <v>0</v>
      </c>
      <c r="G216" s="28">
        <f t="shared" si="26"/>
        <v>0</v>
      </c>
      <c r="H216" s="26">
        <f t="shared" si="26"/>
        <v>1623.1015</v>
      </c>
      <c r="I216" s="27">
        <f t="shared" si="26"/>
        <v>19446.54673374793</v>
      </c>
      <c r="J216" s="27">
        <f t="shared" si="26"/>
        <v>345.6279037963626</v>
      </c>
      <c r="K216" s="27">
        <f t="shared" si="26"/>
        <v>0</v>
      </c>
      <c r="L216" s="28">
        <f t="shared" si="26"/>
        <v>5611.6895</v>
      </c>
      <c r="M216" s="26">
        <f t="shared" si="26"/>
        <v>0</v>
      </c>
      <c r="N216" s="27">
        <f t="shared" si="26"/>
        <v>0</v>
      </c>
      <c r="O216" s="27">
        <f t="shared" si="26"/>
        <v>0</v>
      </c>
      <c r="P216" s="27">
        <f t="shared" si="26"/>
        <v>0</v>
      </c>
      <c r="Q216" s="28">
        <f t="shared" si="26"/>
        <v>0</v>
      </c>
      <c r="R216" s="26">
        <f t="shared" si="26"/>
        <v>762.6955000000002</v>
      </c>
      <c r="S216" s="27">
        <f t="shared" si="26"/>
        <v>355.7696</v>
      </c>
      <c r="T216" s="27">
        <f t="shared" si="26"/>
        <v>0.30990000000000006</v>
      </c>
      <c r="U216" s="27">
        <f t="shared" si="26"/>
        <v>0</v>
      </c>
      <c r="V216" s="28">
        <f t="shared" si="26"/>
        <v>907.9820000000002</v>
      </c>
      <c r="W216" s="26">
        <f t="shared" si="26"/>
        <v>0</v>
      </c>
      <c r="X216" s="27">
        <f t="shared" si="26"/>
        <v>0</v>
      </c>
      <c r="Y216" s="27">
        <f t="shared" si="26"/>
        <v>0</v>
      </c>
      <c r="Z216" s="27">
        <f t="shared" si="26"/>
        <v>0</v>
      </c>
      <c r="AA216" s="28">
        <f t="shared" si="26"/>
        <v>0</v>
      </c>
      <c r="AB216" s="26">
        <f t="shared" si="26"/>
        <v>0</v>
      </c>
      <c r="AC216" s="27">
        <f t="shared" si="26"/>
        <v>0</v>
      </c>
      <c r="AD216" s="27">
        <f t="shared" si="26"/>
        <v>0</v>
      </c>
      <c r="AE216" s="27">
        <f t="shared" si="26"/>
        <v>0</v>
      </c>
      <c r="AF216" s="28">
        <f t="shared" si="26"/>
        <v>0</v>
      </c>
      <c r="AG216" s="26">
        <f t="shared" si="26"/>
        <v>0</v>
      </c>
      <c r="AH216" s="27">
        <f t="shared" si="26"/>
        <v>0</v>
      </c>
      <c r="AI216" s="27">
        <f aca="true" t="shared" si="27" ref="AI216:BK216">AI215+AI195</f>
        <v>0</v>
      </c>
      <c r="AJ216" s="27">
        <f t="shared" si="27"/>
        <v>0</v>
      </c>
      <c r="AK216" s="28">
        <f t="shared" si="27"/>
        <v>0</v>
      </c>
      <c r="AL216" s="26">
        <f t="shared" si="27"/>
        <v>0</v>
      </c>
      <c r="AM216" s="27">
        <f t="shared" si="27"/>
        <v>0</v>
      </c>
      <c r="AN216" s="27">
        <f t="shared" si="27"/>
        <v>0</v>
      </c>
      <c r="AO216" s="27">
        <f t="shared" si="27"/>
        <v>0</v>
      </c>
      <c r="AP216" s="28">
        <f t="shared" si="27"/>
        <v>0</v>
      </c>
      <c r="AQ216" s="26">
        <f t="shared" si="27"/>
        <v>0</v>
      </c>
      <c r="AR216" s="27">
        <f t="shared" si="27"/>
        <v>0</v>
      </c>
      <c r="AS216" s="27">
        <f t="shared" si="27"/>
        <v>0</v>
      </c>
      <c r="AT216" s="27">
        <f t="shared" si="27"/>
        <v>0</v>
      </c>
      <c r="AU216" s="28">
        <f t="shared" si="27"/>
        <v>0</v>
      </c>
      <c r="AV216" s="26">
        <f t="shared" si="27"/>
        <v>0</v>
      </c>
      <c r="AW216" s="27">
        <f t="shared" si="27"/>
        <v>0</v>
      </c>
      <c r="AX216" s="27">
        <f t="shared" si="27"/>
        <v>0</v>
      </c>
      <c r="AY216" s="27">
        <f t="shared" si="27"/>
        <v>0</v>
      </c>
      <c r="AZ216" s="28">
        <f t="shared" si="27"/>
        <v>0</v>
      </c>
      <c r="BA216" s="26">
        <f t="shared" si="27"/>
        <v>0</v>
      </c>
      <c r="BB216" s="27">
        <f t="shared" si="27"/>
        <v>0</v>
      </c>
      <c r="BC216" s="27">
        <f t="shared" si="27"/>
        <v>0</v>
      </c>
      <c r="BD216" s="27">
        <f t="shared" si="27"/>
        <v>0</v>
      </c>
      <c r="BE216" s="28">
        <f t="shared" si="27"/>
        <v>0</v>
      </c>
      <c r="BF216" s="26">
        <f t="shared" si="27"/>
        <v>0</v>
      </c>
      <c r="BG216" s="27">
        <f t="shared" si="27"/>
        <v>0</v>
      </c>
      <c r="BH216" s="27">
        <f t="shared" si="27"/>
        <v>0</v>
      </c>
      <c r="BI216" s="27">
        <f t="shared" si="27"/>
        <v>0</v>
      </c>
      <c r="BJ216" s="28">
        <f t="shared" si="27"/>
        <v>0</v>
      </c>
      <c r="BK216" s="28">
        <f t="shared" si="27"/>
        <v>29209.494149651113</v>
      </c>
      <c r="BL216" s="44"/>
    </row>
    <row r="217" spans="1:63" s="25" customFormat="1" ht="15">
      <c r="A217" s="20"/>
      <c r="B217" s="9"/>
      <c r="C217" s="32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4"/>
    </row>
    <row r="218" spans="1:63" s="25" customFormat="1" ht="15">
      <c r="A218" s="20" t="s">
        <v>42</v>
      </c>
      <c r="B218" s="10" t="s">
        <v>43</v>
      </c>
      <c r="C218" s="3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4"/>
    </row>
    <row r="219" spans="1:63" s="25" customFormat="1" ht="15">
      <c r="A219" s="20" t="s">
        <v>7</v>
      </c>
      <c r="B219" s="14" t="s">
        <v>44</v>
      </c>
      <c r="C219" s="3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4"/>
    </row>
    <row r="220" spans="1:63" s="41" customFormat="1" ht="15">
      <c r="A220" s="37"/>
      <c r="B220" s="13" t="s">
        <v>33</v>
      </c>
      <c r="C220" s="38">
        <v>0</v>
      </c>
      <c r="D220" s="39">
        <v>0</v>
      </c>
      <c r="E220" s="39">
        <v>0</v>
      </c>
      <c r="F220" s="39">
        <v>0</v>
      </c>
      <c r="G220" s="40">
        <v>0</v>
      </c>
      <c r="H220" s="38">
        <v>0</v>
      </c>
      <c r="I220" s="39">
        <v>0</v>
      </c>
      <c r="J220" s="39">
        <v>0</v>
      </c>
      <c r="K220" s="39">
        <v>0</v>
      </c>
      <c r="L220" s="40">
        <v>0</v>
      </c>
      <c r="M220" s="38">
        <v>0</v>
      </c>
      <c r="N220" s="39">
        <v>0</v>
      </c>
      <c r="O220" s="39">
        <v>0</v>
      </c>
      <c r="P220" s="39">
        <v>0</v>
      </c>
      <c r="Q220" s="40">
        <v>0</v>
      </c>
      <c r="R220" s="38">
        <v>0</v>
      </c>
      <c r="S220" s="39">
        <v>0</v>
      </c>
      <c r="T220" s="39">
        <v>0</v>
      </c>
      <c r="U220" s="39">
        <v>0</v>
      </c>
      <c r="V220" s="40">
        <v>0</v>
      </c>
      <c r="W220" s="38">
        <v>0</v>
      </c>
      <c r="X220" s="39">
        <v>0</v>
      </c>
      <c r="Y220" s="39">
        <v>0</v>
      </c>
      <c r="Z220" s="39">
        <v>0</v>
      </c>
      <c r="AA220" s="40">
        <v>0</v>
      </c>
      <c r="AB220" s="38">
        <v>0</v>
      </c>
      <c r="AC220" s="39">
        <v>0</v>
      </c>
      <c r="AD220" s="39">
        <v>0</v>
      </c>
      <c r="AE220" s="39">
        <v>0</v>
      </c>
      <c r="AF220" s="40">
        <v>0</v>
      </c>
      <c r="AG220" s="38">
        <v>0</v>
      </c>
      <c r="AH220" s="39">
        <v>0</v>
      </c>
      <c r="AI220" s="39">
        <v>0</v>
      </c>
      <c r="AJ220" s="39">
        <v>0</v>
      </c>
      <c r="AK220" s="40">
        <v>0</v>
      </c>
      <c r="AL220" s="38">
        <v>0</v>
      </c>
      <c r="AM220" s="39">
        <v>0</v>
      </c>
      <c r="AN220" s="39">
        <v>0</v>
      </c>
      <c r="AO220" s="39">
        <v>0</v>
      </c>
      <c r="AP220" s="40">
        <v>0</v>
      </c>
      <c r="AQ220" s="38">
        <v>0</v>
      </c>
      <c r="AR220" s="39">
        <v>0</v>
      </c>
      <c r="AS220" s="39">
        <v>0</v>
      </c>
      <c r="AT220" s="39">
        <v>0</v>
      </c>
      <c r="AU220" s="40">
        <v>0</v>
      </c>
      <c r="AV220" s="38">
        <v>0</v>
      </c>
      <c r="AW220" s="39">
        <v>0</v>
      </c>
      <c r="AX220" s="39">
        <v>0</v>
      </c>
      <c r="AY220" s="39">
        <v>0</v>
      </c>
      <c r="AZ220" s="40">
        <v>0</v>
      </c>
      <c r="BA220" s="38">
        <v>0</v>
      </c>
      <c r="BB220" s="39">
        <v>0</v>
      </c>
      <c r="BC220" s="39">
        <v>0</v>
      </c>
      <c r="BD220" s="39">
        <v>0</v>
      </c>
      <c r="BE220" s="40">
        <v>0</v>
      </c>
      <c r="BF220" s="38">
        <v>0</v>
      </c>
      <c r="BG220" s="39">
        <v>0</v>
      </c>
      <c r="BH220" s="39">
        <v>0</v>
      </c>
      <c r="BI220" s="39">
        <v>0</v>
      </c>
      <c r="BJ220" s="40">
        <v>0</v>
      </c>
      <c r="BK220" s="38">
        <v>0</v>
      </c>
    </row>
    <row r="221" spans="1:63" s="30" customFormat="1" ht="15">
      <c r="A221" s="20"/>
      <c r="B221" s="9" t="s">
        <v>27</v>
      </c>
      <c r="C221" s="26">
        <v>0</v>
      </c>
      <c r="D221" s="27">
        <v>0</v>
      </c>
      <c r="E221" s="27">
        <v>0</v>
      </c>
      <c r="F221" s="27">
        <v>0</v>
      </c>
      <c r="G221" s="28">
        <v>0</v>
      </c>
      <c r="H221" s="26">
        <v>0</v>
      </c>
      <c r="I221" s="27">
        <v>0</v>
      </c>
      <c r="J221" s="27">
        <v>0</v>
      </c>
      <c r="K221" s="27">
        <v>0</v>
      </c>
      <c r="L221" s="28">
        <v>0</v>
      </c>
      <c r="M221" s="26">
        <v>0</v>
      </c>
      <c r="N221" s="27">
        <v>0</v>
      </c>
      <c r="O221" s="27">
        <v>0</v>
      </c>
      <c r="P221" s="27">
        <v>0</v>
      </c>
      <c r="Q221" s="28">
        <v>0</v>
      </c>
      <c r="R221" s="26">
        <v>0</v>
      </c>
      <c r="S221" s="27">
        <v>0</v>
      </c>
      <c r="T221" s="27">
        <v>0</v>
      </c>
      <c r="U221" s="27">
        <v>0</v>
      </c>
      <c r="V221" s="28">
        <v>0</v>
      </c>
      <c r="W221" s="26">
        <v>0</v>
      </c>
      <c r="X221" s="27">
        <v>0</v>
      </c>
      <c r="Y221" s="27">
        <v>0</v>
      </c>
      <c r="Z221" s="27">
        <v>0</v>
      </c>
      <c r="AA221" s="28">
        <v>0</v>
      </c>
      <c r="AB221" s="26">
        <v>0</v>
      </c>
      <c r="AC221" s="27">
        <v>0</v>
      </c>
      <c r="AD221" s="27">
        <v>0</v>
      </c>
      <c r="AE221" s="27">
        <v>0</v>
      </c>
      <c r="AF221" s="28">
        <v>0</v>
      </c>
      <c r="AG221" s="26">
        <v>0</v>
      </c>
      <c r="AH221" s="27">
        <v>0</v>
      </c>
      <c r="AI221" s="27">
        <v>0</v>
      </c>
      <c r="AJ221" s="27">
        <v>0</v>
      </c>
      <c r="AK221" s="28">
        <v>0</v>
      </c>
      <c r="AL221" s="26">
        <v>0</v>
      </c>
      <c r="AM221" s="27">
        <v>0</v>
      </c>
      <c r="AN221" s="27">
        <v>0</v>
      </c>
      <c r="AO221" s="27">
        <v>0</v>
      </c>
      <c r="AP221" s="28">
        <v>0</v>
      </c>
      <c r="AQ221" s="26">
        <v>0</v>
      </c>
      <c r="AR221" s="27">
        <v>0</v>
      </c>
      <c r="AS221" s="27">
        <v>0</v>
      </c>
      <c r="AT221" s="27">
        <v>0</v>
      </c>
      <c r="AU221" s="28">
        <v>0</v>
      </c>
      <c r="AV221" s="26">
        <v>0</v>
      </c>
      <c r="AW221" s="27">
        <v>0</v>
      </c>
      <c r="AX221" s="27">
        <v>0</v>
      </c>
      <c r="AY221" s="27">
        <v>0</v>
      </c>
      <c r="AZ221" s="28">
        <v>0</v>
      </c>
      <c r="BA221" s="26">
        <v>0</v>
      </c>
      <c r="BB221" s="27">
        <v>0</v>
      </c>
      <c r="BC221" s="27">
        <v>0</v>
      </c>
      <c r="BD221" s="27">
        <v>0</v>
      </c>
      <c r="BE221" s="28">
        <v>0</v>
      </c>
      <c r="BF221" s="26">
        <v>0</v>
      </c>
      <c r="BG221" s="27">
        <v>0</v>
      </c>
      <c r="BH221" s="27">
        <v>0</v>
      </c>
      <c r="BI221" s="27">
        <v>0</v>
      </c>
      <c r="BJ221" s="28">
        <v>0</v>
      </c>
      <c r="BK221" s="29">
        <v>0</v>
      </c>
    </row>
    <row r="222" spans="1:64" s="25" customFormat="1" ht="12" customHeight="1">
      <c r="A222" s="20"/>
      <c r="B222" s="11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4"/>
      <c r="BL222" s="35"/>
    </row>
    <row r="223" spans="1:64" s="30" customFormat="1" ht="15">
      <c r="A223" s="20"/>
      <c r="B223" s="42" t="s">
        <v>45</v>
      </c>
      <c r="C223" s="43">
        <f aca="true" t="shared" si="28" ref="C223:AH223">C221+C216+C190+C184+C148</f>
        <v>0</v>
      </c>
      <c r="D223" s="43">
        <f t="shared" si="28"/>
        <v>1970.2604392198505</v>
      </c>
      <c r="E223" s="43">
        <f t="shared" si="28"/>
        <v>0</v>
      </c>
      <c r="F223" s="43">
        <f t="shared" si="28"/>
        <v>0</v>
      </c>
      <c r="G223" s="43">
        <f t="shared" si="28"/>
        <v>0</v>
      </c>
      <c r="H223" s="43">
        <f t="shared" si="28"/>
        <v>5184.818752830769</v>
      </c>
      <c r="I223" s="43">
        <f t="shared" si="28"/>
        <v>71579.76977166225</v>
      </c>
      <c r="J223" s="43">
        <f t="shared" si="28"/>
        <v>3493.5003792477496</v>
      </c>
      <c r="K223" s="43">
        <f t="shared" si="28"/>
        <v>258.97442052164513</v>
      </c>
      <c r="L223" s="43">
        <f t="shared" si="28"/>
        <v>12874.139824727838</v>
      </c>
      <c r="M223" s="43">
        <f t="shared" si="28"/>
        <v>0</v>
      </c>
      <c r="N223" s="43">
        <f t="shared" si="28"/>
        <v>0</v>
      </c>
      <c r="O223" s="43">
        <f t="shared" si="28"/>
        <v>0</v>
      </c>
      <c r="P223" s="43">
        <f t="shared" si="28"/>
        <v>0</v>
      </c>
      <c r="Q223" s="43">
        <f t="shared" si="28"/>
        <v>0</v>
      </c>
      <c r="R223" s="43">
        <f t="shared" si="28"/>
        <v>2620.163143418903</v>
      </c>
      <c r="S223" s="43">
        <f t="shared" si="28"/>
        <v>3565.386995898678</v>
      </c>
      <c r="T223" s="43">
        <f t="shared" si="28"/>
        <v>1688.475549961548</v>
      </c>
      <c r="U223" s="43">
        <f t="shared" si="28"/>
        <v>0</v>
      </c>
      <c r="V223" s="43">
        <f t="shared" si="28"/>
        <v>2274.215081881516</v>
      </c>
      <c r="W223" s="43">
        <f t="shared" si="28"/>
        <v>0</v>
      </c>
      <c r="X223" s="43">
        <f t="shared" si="28"/>
        <v>0</v>
      </c>
      <c r="Y223" s="43">
        <f t="shared" si="28"/>
        <v>0</v>
      </c>
      <c r="Z223" s="43">
        <f t="shared" si="28"/>
        <v>0</v>
      </c>
      <c r="AA223" s="43">
        <f t="shared" si="28"/>
        <v>0</v>
      </c>
      <c r="AB223" s="43">
        <f t="shared" si="28"/>
        <v>0</v>
      </c>
      <c r="AC223" s="43">
        <f t="shared" si="28"/>
        <v>0</v>
      </c>
      <c r="AD223" s="43">
        <f t="shared" si="28"/>
        <v>0</v>
      </c>
      <c r="AE223" s="43">
        <f t="shared" si="28"/>
        <v>0</v>
      </c>
      <c r="AF223" s="43">
        <f t="shared" si="28"/>
        <v>0</v>
      </c>
      <c r="AG223" s="43">
        <f t="shared" si="28"/>
        <v>0</v>
      </c>
      <c r="AH223" s="43">
        <f t="shared" si="28"/>
        <v>0</v>
      </c>
      <c r="AI223" s="43">
        <f aca="true" t="shared" si="29" ref="AI223:BK223">AI221+AI216+AI190+AI184+AI148</f>
        <v>0</v>
      </c>
      <c r="AJ223" s="43">
        <f t="shared" si="29"/>
        <v>0</v>
      </c>
      <c r="AK223" s="43">
        <f t="shared" si="29"/>
        <v>0</v>
      </c>
      <c r="AL223" s="43">
        <f t="shared" si="29"/>
        <v>0</v>
      </c>
      <c r="AM223" s="43">
        <f t="shared" si="29"/>
        <v>0</v>
      </c>
      <c r="AN223" s="43">
        <f t="shared" si="29"/>
        <v>0</v>
      </c>
      <c r="AO223" s="43">
        <f t="shared" si="29"/>
        <v>0</v>
      </c>
      <c r="AP223" s="43">
        <f t="shared" si="29"/>
        <v>0</v>
      </c>
      <c r="AQ223" s="43">
        <f t="shared" si="29"/>
        <v>0</v>
      </c>
      <c r="AR223" s="43">
        <f t="shared" si="29"/>
        <v>6.300386471709677</v>
      </c>
      <c r="AS223" s="43">
        <f t="shared" si="29"/>
        <v>0</v>
      </c>
      <c r="AT223" s="43">
        <f t="shared" si="29"/>
        <v>0</v>
      </c>
      <c r="AU223" s="43">
        <f t="shared" si="29"/>
        <v>0</v>
      </c>
      <c r="AV223" s="43">
        <f t="shared" si="29"/>
        <v>27008.644483154992</v>
      </c>
      <c r="AW223" s="43">
        <f t="shared" si="29"/>
        <v>17116.139979689004</v>
      </c>
      <c r="AX223" s="43">
        <f t="shared" si="29"/>
        <v>177.15163717767743</v>
      </c>
      <c r="AY223" s="43">
        <f t="shared" si="29"/>
        <v>0.02297487558064516</v>
      </c>
      <c r="AZ223" s="43">
        <f t="shared" si="29"/>
        <v>25008.563657000617</v>
      </c>
      <c r="BA223" s="43">
        <f t="shared" si="29"/>
        <v>0</v>
      </c>
      <c r="BB223" s="43">
        <f t="shared" si="29"/>
        <v>4.808002021</v>
      </c>
      <c r="BC223" s="43">
        <f t="shared" si="29"/>
        <v>0</v>
      </c>
      <c r="BD223" s="43">
        <f t="shared" si="29"/>
        <v>0</v>
      </c>
      <c r="BE223" s="43">
        <f t="shared" si="29"/>
        <v>0</v>
      </c>
      <c r="BF223" s="43">
        <f t="shared" si="29"/>
        <v>16785.90742861397</v>
      </c>
      <c r="BG223" s="43">
        <f t="shared" si="29"/>
        <v>2384.41758688129</v>
      </c>
      <c r="BH223" s="43">
        <f t="shared" si="29"/>
        <v>508.0973008190322</v>
      </c>
      <c r="BI223" s="43">
        <f t="shared" si="29"/>
        <v>0</v>
      </c>
      <c r="BJ223" s="43">
        <f t="shared" si="29"/>
        <v>6357.716625763935</v>
      </c>
      <c r="BK223" s="29">
        <f t="shared" si="29"/>
        <v>200867.47442183958</v>
      </c>
      <c r="BL223" s="44"/>
    </row>
    <row r="224" spans="1:64" s="25" customFormat="1" ht="15">
      <c r="A224" s="20"/>
      <c r="B224" s="9"/>
      <c r="C224" s="21"/>
      <c r="D224" s="22"/>
      <c r="E224" s="22"/>
      <c r="F224" s="22"/>
      <c r="G224" s="23"/>
      <c r="H224" s="21"/>
      <c r="I224" s="22"/>
      <c r="J224" s="22"/>
      <c r="K224" s="22"/>
      <c r="L224" s="23"/>
      <c r="M224" s="21"/>
      <c r="N224" s="22"/>
      <c r="O224" s="22"/>
      <c r="P224" s="22"/>
      <c r="Q224" s="23"/>
      <c r="R224" s="21"/>
      <c r="S224" s="22"/>
      <c r="T224" s="22"/>
      <c r="U224" s="22"/>
      <c r="V224" s="23"/>
      <c r="W224" s="21"/>
      <c r="X224" s="22"/>
      <c r="Y224" s="22"/>
      <c r="Z224" s="22"/>
      <c r="AA224" s="23"/>
      <c r="AB224" s="21"/>
      <c r="AC224" s="22"/>
      <c r="AD224" s="22"/>
      <c r="AE224" s="22"/>
      <c r="AF224" s="23"/>
      <c r="AG224" s="21"/>
      <c r="AH224" s="22"/>
      <c r="AI224" s="22"/>
      <c r="AJ224" s="22"/>
      <c r="AK224" s="23"/>
      <c r="AL224" s="21"/>
      <c r="AM224" s="22"/>
      <c r="AN224" s="22"/>
      <c r="AO224" s="22"/>
      <c r="AP224" s="23"/>
      <c r="AQ224" s="21"/>
      <c r="AR224" s="22"/>
      <c r="AS224" s="22"/>
      <c r="AT224" s="22"/>
      <c r="AU224" s="23"/>
      <c r="AV224" s="21"/>
      <c r="AW224" s="22"/>
      <c r="AX224" s="22"/>
      <c r="AY224" s="22"/>
      <c r="AZ224" s="23"/>
      <c r="BA224" s="21"/>
      <c r="BB224" s="22"/>
      <c r="BC224" s="22"/>
      <c r="BD224" s="22"/>
      <c r="BE224" s="23"/>
      <c r="BF224" s="21"/>
      <c r="BG224" s="22"/>
      <c r="BH224" s="22"/>
      <c r="BI224" s="22"/>
      <c r="BJ224" s="23"/>
      <c r="BK224" s="24"/>
      <c r="BL224" s="35"/>
    </row>
    <row r="225" spans="1:65" s="25" customFormat="1" ht="15">
      <c r="A225" s="20" t="s">
        <v>28</v>
      </c>
      <c r="B225" s="8" t="s">
        <v>29</v>
      </c>
      <c r="C225" s="21"/>
      <c r="D225" s="22"/>
      <c r="E225" s="22"/>
      <c r="F225" s="22"/>
      <c r="G225" s="23"/>
      <c r="H225" s="21"/>
      <c r="I225" s="22"/>
      <c r="J225" s="22"/>
      <c r="K225" s="22"/>
      <c r="L225" s="23"/>
      <c r="M225" s="21"/>
      <c r="N225" s="22"/>
      <c r="O225" s="22"/>
      <c r="P225" s="22"/>
      <c r="Q225" s="23"/>
      <c r="R225" s="21"/>
      <c r="S225" s="22"/>
      <c r="T225" s="22"/>
      <c r="U225" s="22"/>
      <c r="V225" s="23"/>
      <c r="W225" s="21"/>
      <c r="X225" s="22"/>
      <c r="Y225" s="22"/>
      <c r="Z225" s="22"/>
      <c r="AA225" s="23"/>
      <c r="AB225" s="21"/>
      <c r="AC225" s="22"/>
      <c r="AD225" s="22"/>
      <c r="AE225" s="22"/>
      <c r="AF225" s="23"/>
      <c r="AG225" s="21"/>
      <c r="AH225" s="22"/>
      <c r="AI225" s="22"/>
      <c r="AJ225" s="22"/>
      <c r="AK225" s="23"/>
      <c r="AL225" s="21"/>
      <c r="AM225" s="22"/>
      <c r="AN225" s="22"/>
      <c r="AO225" s="22"/>
      <c r="AP225" s="23"/>
      <c r="AQ225" s="21"/>
      <c r="AR225" s="22"/>
      <c r="AS225" s="22"/>
      <c r="AT225" s="22"/>
      <c r="AU225" s="23"/>
      <c r="AV225" s="21"/>
      <c r="AW225" s="22"/>
      <c r="AX225" s="22"/>
      <c r="AY225" s="22"/>
      <c r="AZ225" s="23"/>
      <c r="BA225" s="21"/>
      <c r="BB225" s="22"/>
      <c r="BC225" s="22"/>
      <c r="BD225" s="22"/>
      <c r="BE225" s="23"/>
      <c r="BF225" s="21"/>
      <c r="BG225" s="22"/>
      <c r="BH225" s="22"/>
      <c r="BI225" s="22"/>
      <c r="BJ225" s="23"/>
      <c r="BK225" s="24"/>
      <c r="BL225" s="35"/>
      <c r="BM225" s="63"/>
    </row>
    <row r="226" spans="1:64" s="25" customFormat="1" ht="15">
      <c r="A226" s="20"/>
      <c r="B226" s="7" t="s">
        <v>243</v>
      </c>
      <c r="C226" s="21">
        <v>0</v>
      </c>
      <c r="D226" s="22">
        <v>10.701545879000003</v>
      </c>
      <c r="E226" s="22">
        <v>0</v>
      </c>
      <c r="F226" s="22">
        <v>0</v>
      </c>
      <c r="G226" s="23">
        <v>0</v>
      </c>
      <c r="H226" s="21">
        <v>60.85877602096774</v>
      </c>
      <c r="I226" s="22">
        <v>6.842779151290323</v>
      </c>
      <c r="J226" s="22">
        <v>0</v>
      </c>
      <c r="K226" s="22">
        <v>0</v>
      </c>
      <c r="L226" s="23">
        <v>87.8012270766774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34.42395801793548</v>
      </c>
      <c r="S226" s="22">
        <v>0.7499201521612903</v>
      </c>
      <c r="T226" s="22">
        <v>0</v>
      </c>
      <c r="U226" s="22">
        <v>0</v>
      </c>
      <c r="V226" s="23">
        <v>5.647934250580645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426.64920837803226</v>
      </c>
      <c r="AW226" s="22">
        <v>78.41981748934116</v>
      </c>
      <c r="AX226" s="22">
        <v>0.05573518180645161</v>
      </c>
      <c r="AY226" s="22">
        <v>0</v>
      </c>
      <c r="AZ226" s="23">
        <v>306.08409695596777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223.84855944877438</v>
      </c>
      <c r="BG226" s="22">
        <v>5.598233933387097</v>
      </c>
      <c r="BH226" s="22">
        <v>0</v>
      </c>
      <c r="BI226" s="22">
        <v>0</v>
      </c>
      <c r="BJ226" s="23">
        <v>22.832992243000003</v>
      </c>
      <c r="BK226" s="24">
        <f>SUM(C226:BJ226)</f>
        <v>1270.5147841789221</v>
      </c>
      <c r="BL226" s="35"/>
    </row>
    <row r="227" spans="1:63" s="25" customFormat="1" ht="15">
      <c r="A227" s="20"/>
      <c r="B227" s="7" t="s">
        <v>244</v>
      </c>
      <c r="C227" s="21">
        <v>0</v>
      </c>
      <c r="D227" s="22">
        <v>0.5040129032258065</v>
      </c>
      <c r="E227" s="22">
        <v>0</v>
      </c>
      <c r="F227" s="22">
        <v>0</v>
      </c>
      <c r="G227" s="23">
        <v>0</v>
      </c>
      <c r="H227" s="21">
        <v>3.283939215612903</v>
      </c>
      <c r="I227" s="22">
        <v>14.512568519741937</v>
      </c>
      <c r="J227" s="22">
        <v>0</v>
      </c>
      <c r="K227" s="22">
        <v>0</v>
      </c>
      <c r="L227" s="23">
        <v>30.66608275809677</v>
      </c>
      <c r="M227" s="21">
        <v>0</v>
      </c>
      <c r="N227" s="22">
        <v>0</v>
      </c>
      <c r="O227" s="22">
        <v>0</v>
      </c>
      <c r="P227" s="22">
        <v>0</v>
      </c>
      <c r="Q227" s="23">
        <v>0</v>
      </c>
      <c r="R227" s="21">
        <v>1.0895468359354836</v>
      </c>
      <c r="S227" s="22">
        <v>0.15193682732258065</v>
      </c>
      <c r="T227" s="22">
        <v>0</v>
      </c>
      <c r="U227" s="22">
        <v>0</v>
      </c>
      <c r="V227" s="23">
        <v>0.4647468947741935</v>
      </c>
      <c r="W227" s="21">
        <v>0</v>
      </c>
      <c r="X227" s="22">
        <v>0</v>
      </c>
      <c r="Y227" s="22">
        <v>0</v>
      </c>
      <c r="Z227" s="22">
        <v>0</v>
      </c>
      <c r="AA227" s="23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1">
        <v>0</v>
      </c>
      <c r="AH227" s="22">
        <v>0</v>
      </c>
      <c r="AI227" s="22">
        <v>0</v>
      </c>
      <c r="AJ227" s="22">
        <v>0</v>
      </c>
      <c r="AK227" s="23">
        <v>0</v>
      </c>
      <c r="AL227" s="21">
        <v>0</v>
      </c>
      <c r="AM227" s="22">
        <v>0</v>
      </c>
      <c r="AN227" s="22">
        <v>0</v>
      </c>
      <c r="AO227" s="22">
        <v>0</v>
      </c>
      <c r="AP227" s="23">
        <v>0</v>
      </c>
      <c r="AQ227" s="21">
        <v>0</v>
      </c>
      <c r="AR227" s="22">
        <v>0</v>
      </c>
      <c r="AS227" s="22">
        <v>0</v>
      </c>
      <c r="AT227" s="22">
        <v>0</v>
      </c>
      <c r="AU227" s="23">
        <v>0</v>
      </c>
      <c r="AV227" s="21">
        <v>3.413377069935484</v>
      </c>
      <c r="AW227" s="22">
        <v>0.9208231959216786</v>
      </c>
      <c r="AX227" s="22">
        <v>0</v>
      </c>
      <c r="AY227" s="22">
        <v>0</v>
      </c>
      <c r="AZ227" s="23">
        <v>7.111525977354838</v>
      </c>
      <c r="BA227" s="21">
        <v>0</v>
      </c>
      <c r="BB227" s="22">
        <v>0</v>
      </c>
      <c r="BC227" s="22">
        <v>0</v>
      </c>
      <c r="BD227" s="22">
        <v>0</v>
      </c>
      <c r="BE227" s="23">
        <v>0</v>
      </c>
      <c r="BF227" s="21">
        <v>1.4345588867741934</v>
      </c>
      <c r="BG227" s="22">
        <v>3.259483907774193</v>
      </c>
      <c r="BH227" s="22">
        <v>0</v>
      </c>
      <c r="BI227" s="22">
        <v>0</v>
      </c>
      <c r="BJ227" s="23">
        <v>1.7741755088064515</v>
      </c>
      <c r="BK227" s="24">
        <f>SUM(C227:BJ227)</f>
        <v>68.58677850127651</v>
      </c>
    </row>
    <row r="228" spans="1:63" s="30" customFormat="1" ht="15">
      <c r="A228" s="20"/>
      <c r="B228" s="8" t="s">
        <v>27</v>
      </c>
      <c r="C228" s="26">
        <f>SUM(C226:C227)</f>
        <v>0</v>
      </c>
      <c r="D228" s="26">
        <f aca="true" t="shared" si="30" ref="D228:BJ228">SUM(D226:D227)</f>
        <v>11.20555878222581</v>
      </c>
      <c r="E228" s="26">
        <f t="shared" si="30"/>
        <v>0</v>
      </c>
      <c r="F228" s="26">
        <f t="shared" si="30"/>
        <v>0</v>
      </c>
      <c r="G228" s="26">
        <f t="shared" si="30"/>
        <v>0</v>
      </c>
      <c r="H228" s="26">
        <f t="shared" si="30"/>
        <v>64.14271523658064</v>
      </c>
      <c r="I228" s="26">
        <f t="shared" si="30"/>
        <v>21.35534767103226</v>
      </c>
      <c r="J228" s="26">
        <f t="shared" si="30"/>
        <v>0</v>
      </c>
      <c r="K228" s="26">
        <f t="shared" si="30"/>
        <v>0</v>
      </c>
      <c r="L228" s="26">
        <f t="shared" si="30"/>
        <v>118.46730983477417</v>
      </c>
      <c r="M228" s="26">
        <f t="shared" si="30"/>
        <v>0</v>
      </c>
      <c r="N228" s="26">
        <f t="shared" si="30"/>
        <v>0</v>
      </c>
      <c r="O228" s="26">
        <f t="shared" si="30"/>
        <v>0</v>
      </c>
      <c r="P228" s="26">
        <f t="shared" si="30"/>
        <v>0</v>
      </c>
      <c r="Q228" s="26">
        <f t="shared" si="30"/>
        <v>0</v>
      </c>
      <c r="R228" s="26">
        <f t="shared" si="30"/>
        <v>35.51350485387097</v>
      </c>
      <c r="S228" s="26">
        <f t="shared" si="30"/>
        <v>0.9018569794838709</v>
      </c>
      <c r="T228" s="26">
        <f t="shared" si="30"/>
        <v>0</v>
      </c>
      <c r="U228" s="26">
        <f t="shared" si="30"/>
        <v>0</v>
      </c>
      <c r="V228" s="26">
        <f t="shared" si="30"/>
        <v>6.112681145354839</v>
      </c>
      <c r="W228" s="26">
        <f t="shared" si="30"/>
        <v>0</v>
      </c>
      <c r="X228" s="26">
        <f t="shared" si="30"/>
        <v>0</v>
      </c>
      <c r="Y228" s="26">
        <f t="shared" si="30"/>
        <v>0</v>
      </c>
      <c r="Z228" s="26">
        <f t="shared" si="30"/>
        <v>0</v>
      </c>
      <c r="AA228" s="26">
        <f t="shared" si="30"/>
        <v>0</v>
      </c>
      <c r="AB228" s="26">
        <f t="shared" si="30"/>
        <v>0</v>
      </c>
      <c r="AC228" s="26">
        <f t="shared" si="30"/>
        <v>0</v>
      </c>
      <c r="AD228" s="26">
        <f t="shared" si="30"/>
        <v>0</v>
      </c>
      <c r="AE228" s="26">
        <f t="shared" si="30"/>
        <v>0</v>
      </c>
      <c r="AF228" s="26">
        <f t="shared" si="30"/>
        <v>0</v>
      </c>
      <c r="AG228" s="26">
        <f t="shared" si="30"/>
        <v>0</v>
      </c>
      <c r="AH228" s="26">
        <f t="shared" si="30"/>
        <v>0</v>
      </c>
      <c r="AI228" s="26">
        <f t="shared" si="30"/>
        <v>0</v>
      </c>
      <c r="AJ228" s="26">
        <f t="shared" si="30"/>
        <v>0</v>
      </c>
      <c r="AK228" s="26">
        <f t="shared" si="30"/>
        <v>0</v>
      </c>
      <c r="AL228" s="26">
        <f t="shared" si="30"/>
        <v>0</v>
      </c>
      <c r="AM228" s="26">
        <f t="shared" si="30"/>
        <v>0</v>
      </c>
      <c r="AN228" s="26">
        <f t="shared" si="30"/>
        <v>0</v>
      </c>
      <c r="AO228" s="26">
        <f t="shared" si="30"/>
        <v>0</v>
      </c>
      <c r="AP228" s="26">
        <f t="shared" si="30"/>
        <v>0</v>
      </c>
      <c r="AQ228" s="26">
        <f t="shared" si="30"/>
        <v>0</v>
      </c>
      <c r="AR228" s="26">
        <f t="shared" si="30"/>
        <v>0</v>
      </c>
      <c r="AS228" s="26">
        <f t="shared" si="30"/>
        <v>0</v>
      </c>
      <c r="AT228" s="26">
        <f t="shared" si="30"/>
        <v>0</v>
      </c>
      <c r="AU228" s="26">
        <f t="shared" si="30"/>
        <v>0</v>
      </c>
      <c r="AV228" s="26">
        <f t="shared" si="30"/>
        <v>430.06258544796776</v>
      </c>
      <c r="AW228" s="26">
        <f t="shared" si="30"/>
        <v>79.34064068526284</v>
      </c>
      <c r="AX228" s="26">
        <f t="shared" si="30"/>
        <v>0.05573518180645161</v>
      </c>
      <c r="AY228" s="26">
        <f t="shared" si="30"/>
        <v>0</v>
      </c>
      <c r="AZ228" s="26">
        <f t="shared" si="30"/>
        <v>313.1956229333226</v>
      </c>
      <c r="BA228" s="26">
        <f t="shared" si="30"/>
        <v>0</v>
      </c>
      <c r="BB228" s="26">
        <f t="shared" si="30"/>
        <v>0</v>
      </c>
      <c r="BC228" s="26">
        <f t="shared" si="30"/>
        <v>0</v>
      </c>
      <c r="BD228" s="26">
        <f t="shared" si="30"/>
        <v>0</v>
      </c>
      <c r="BE228" s="26">
        <f t="shared" si="30"/>
        <v>0</v>
      </c>
      <c r="BF228" s="26">
        <f t="shared" si="30"/>
        <v>225.28311833554858</v>
      </c>
      <c r="BG228" s="26">
        <f t="shared" si="30"/>
        <v>8.85771784116129</v>
      </c>
      <c r="BH228" s="26">
        <f t="shared" si="30"/>
        <v>0</v>
      </c>
      <c r="BI228" s="26">
        <f t="shared" si="30"/>
        <v>0</v>
      </c>
      <c r="BJ228" s="26">
        <f t="shared" si="30"/>
        <v>24.607167751806454</v>
      </c>
      <c r="BK228" s="28">
        <f>SUM(BK226:BK227)</f>
        <v>1339.1015626801986</v>
      </c>
    </row>
    <row r="229" spans="3:63" ht="15"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45"/>
      <c r="BK229" s="31"/>
    </row>
    <row r="230" spans="1:63" ht="15">
      <c r="A230" s="64" t="s">
        <v>272</v>
      </c>
      <c r="B230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Q230" s="19"/>
      <c r="Y230" s="19"/>
      <c r="AA230" s="19"/>
      <c r="AK230" s="19"/>
      <c r="AU230" s="19"/>
      <c r="BE230" s="19"/>
      <c r="BK230" s="31"/>
    </row>
    <row r="231" spans="1:63" s="19" customFormat="1" ht="15">
      <c r="A231" s="64" t="s">
        <v>273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7" t="s">
        <v>274</v>
      </c>
      <c r="L231"/>
      <c r="M231"/>
      <c r="N231"/>
      <c r="BK231" s="45"/>
    </row>
    <row r="232" spans="1:14" ht="1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4" t="s">
        <v>275</v>
      </c>
      <c r="L232"/>
      <c r="M232"/>
      <c r="N232"/>
    </row>
    <row r="233" spans="1:14" ht="15">
      <c r="A233" s="64" t="s">
        <v>276</v>
      </c>
      <c r="B233" s="66"/>
      <c r="C233" s="66"/>
      <c r="D233" s="66"/>
      <c r="E233" s="66"/>
      <c r="F233" s="66"/>
      <c r="G233" s="66"/>
      <c r="H233" s="66"/>
      <c r="I233" s="66"/>
      <c r="J233" s="66"/>
      <c r="K233" s="64" t="s">
        <v>277</v>
      </c>
      <c r="L233"/>
      <c r="M233"/>
      <c r="N233"/>
    </row>
    <row r="234" spans="1:14" ht="15">
      <c r="A234" s="64" t="s">
        <v>278</v>
      </c>
      <c r="B234" s="66"/>
      <c r="C234" s="66"/>
      <c r="D234" s="66"/>
      <c r="E234" s="66"/>
      <c r="F234" s="66"/>
      <c r="G234" s="66"/>
      <c r="H234" s="66"/>
      <c r="I234" s="66"/>
      <c r="J234" s="66"/>
      <c r="K234" s="64" t="s">
        <v>279</v>
      </c>
      <c r="L234"/>
      <c r="M234"/>
      <c r="N234"/>
    </row>
    <row r="235" spans="1:14" ht="15">
      <c r="A235"/>
      <c r="B235" s="66"/>
      <c r="C235" s="66"/>
      <c r="D235" s="66"/>
      <c r="E235" s="66"/>
      <c r="F235" s="66"/>
      <c r="G235" s="66"/>
      <c r="H235" s="66"/>
      <c r="I235" s="66"/>
      <c r="J235" s="66"/>
      <c r="K235" s="64" t="s">
        <v>280</v>
      </c>
      <c r="L235"/>
      <c r="M235"/>
      <c r="N235"/>
    </row>
    <row r="236" spans="1:62" ht="15">
      <c r="A236"/>
      <c r="B236"/>
      <c r="C236"/>
      <c r="D236"/>
      <c r="E236"/>
      <c r="F236"/>
      <c r="G236"/>
      <c r="H236"/>
      <c r="I236"/>
      <c r="J236"/>
      <c r="K236" s="64" t="s">
        <v>281</v>
      </c>
      <c r="L236"/>
      <c r="M236"/>
      <c r="N236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</row>
    <row r="237" spans="1:62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AP237" s="19"/>
      <c r="BJ237" s="19"/>
    </row>
    <row r="238" spans="1:62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BJ238" s="19"/>
    </row>
    <row r="239" spans="1:62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BJ239" s="61"/>
    </row>
    <row r="240" spans="1:62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BJ240" s="62"/>
    </row>
  </sheetData>
  <sheetProtection password="E5CF"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271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245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0.08370759590322582</v>
      </c>
      <c r="E5" s="49">
        <v>0.21762834977419354</v>
      </c>
      <c r="F5" s="49">
        <v>3.9703673871290333</v>
      </c>
      <c r="G5" s="49">
        <v>0.24705191929032264</v>
      </c>
      <c r="H5" s="49">
        <v>0</v>
      </c>
      <c r="I5" s="50">
        <v>0</v>
      </c>
      <c r="J5" s="50">
        <v>0</v>
      </c>
      <c r="K5" s="50">
        <f>D5+E5+F5+G5+H5+I5+J5</f>
        <v>4.518755252096776</v>
      </c>
      <c r="L5" s="49">
        <v>0.08650079451612902</v>
      </c>
    </row>
    <row r="6" spans="2:12" ht="15">
      <c r="B6" s="47">
        <v>2</v>
      </c>
      <c r="C6" s="51" t="s">
        <v>60</v>
      </c>
      <c r="D6" s="49">
        <v>116.45841612380642</v>
      </c>
      <c r="E6" s="49">
        <v>278.4666394420967</v>
      </c>
      <c r="F6" s="49">
        <v>843.2014848022577</v>
      </c>
      <c r="G6" s="49">
        <v>113.99904919290326</v>
      </c>
      <c r="H6" s="49">
        <v>0</v>
      </c>
      <c r="I6" s="50">
        <v>30.9157</v>
      </c>
      <c r="J6" s="50">
        <v>47.998200000000026</v>
      </c>
      <c r="K6" s="50">
        <f aca="true" t="shared" si="0" ref="K6:K41">D6+E6+F6+G6+H6+I6+J6</f>
        <v>1431.039489561064</v>
      </c>
      <c r="L6" s="49">
        <v>14.331239381645165</v>
      </c>
    </row>
    <row r="7" spans="2:12" ht="15">
      <c r="B7" s="47">
        <v>3</v>
      </c>
      <c r="C7" s="48" t="s">
        <v>61</v>
      </c>
      <c r="D7" s="49">
        <v>0.5564863631935484</v>
      </c>
      <c r="E7" s="49">
        <v>1.9108513217096772</v>
      </c>
      <c r="F7" s="49">
        <v>11.000948318419354</v>
      </c>
      <c r="G7" s="49">
        <v>0.7396332830322581</v>
      </c>
      <c r="H7" s="49">
        <v>0</v>
      </c>
      <c r="I7" s="50">
        <v>0.2233</v>
      </c>
      <c r="J7" s="50">
        <v>0.11789999999999999</v>
      </c>
      <c r="K7" s="50">
        <f t="shared" si="0"/>
        <v>14.549119286354838</v>
      </c>
      <c r="L7" s="49">
        <v>0.39364952903225814</v>
      </c>
    </row>
    <row r="8" spans="2:12" ht="15">
      <c r="B8" s="47">
        <v>4</v>
      </c>
      <c r="C8" s="51" t="s">
        <v>62</v>
      </c>
      <c r="D8" s="49">
        <v>32.62521106554839</v>
      </c>
      <c r="E8" s="49">
        <v>245.96238198861292</v>
      </c>
      <c r="F8" s="49">
        <v>463.87491427977454</v>
      </c>
      <c r="G8" s="49">
        <v>32.90555230593549</v>
      </c>
      <c r="H8" s="49">
        <v>0</v>
      </c>
      <c r="I8" s="50">
        <v>6.73</v>
      </c>
      <c r="J8" s="50">
        <v>15.706799999999994</v>
      </c>
      <c r="K8" s="50">
        <f t="shared" si="0"/>
        <v>797.8048596398713</v>
      </c>
      <c r="L8" s="49">
        <v>9.298357843967747</v>
      </c>
    </row>
    <row r="9" spans="2:12" ht="15">
      <c r="B9" s="47">
        <v>5</v>
      </c>
      <c r="C9" s="51" t="s">
        <v>63</v>
      </c>
      <c r="D9" s="49">
        <v>47.518556163258054</v>
      </c>
      <c r="E9" s="49">
        <v>150.12128289461293</v>
      </c>
      <c r="F9" s="49">
        <v>1182.137902223291</v>
      </c>
      <c r="G9" s="49">
        <v>61.52364290390322</v>
      </c>
      <c r="H9" s="49">
        <v>0</v>
      </c>
      <c r="I9" s="50">
        <v>25.1329</v>
      </c>
      <c r="J9" s="50">
        <v>57.85000000000001</v>
      </c>
      <c r="K9" s="50">
        <f t="shared" si="0"/>
        <v>1524.2842841850652</v>
      </c>
      <c r="L9" s="49">
        <v>42.68936258306451</v>
      </c>
    </row>
    <row r="10" spans="2:12" ht="15">
      <c r="B10" s="47">
        <v>6</v>
      </c>
      <c r="C10" s="51" t="s">
        <v>64</v>
      </c>
      <c r="D10" s="49">
        <v>27.43618993725807</v>
      </c>
      <c r="E10" s="49">
        <v>65.01479813487099</v>
      </c>
      <c r="F10" s="49">
        <v>374.0649097398065</v>
      </c>
      <c r="G10" s="49">
        <v>32.51361356706452</v>
      </c>
      <c r="H10" s="49">
        <v>0</v>
      </c>
      <c r="I10" s="50">
        <v>11.119900000000001</v>
      </c>
      <c r="J10" s="50">
        <v>21.26839999999999</v>
      </c>
      <c r="K10" s="50">
        <f t="shared" si="0"/>
        <v>531.4178113790001</v>
      </c>
      <c r="L10" s="49">
        <v>5.357097002645161</v>
      </c>
    </row>
    <row r="11" spans="2:12" ht="15">
      <c r="B11" s="47">
        <v>7</v>
      </c>
      <c r="C11" s="51" t="s">
        <v>65</v>
      </c>
      <c r="D11" s="49">
        <v>88.42557966035483</v>
      </c>
      <c r="E11" s="49">
        <v>153.53376094183866</v>
      </c>
      <c r="F11" s="49">
        <v>664.7775230764842</v>
      </c>
      <c r="G11" s="49">
        <v>45.28025299122582</v>
      </c>
      <c r="H11" s="49">
        <v>0</v>
      </c>
      <c r="I11" s="50">
        <v>0</v>
      </c>
      <c r="J11" s="50">
        <v>0</v>
      </c>
      <c r="K11" s="50">
        <f t="shared" si="0"/>
        <v>952.0171166699034</v>
      </c>
      <c r="L11" s="49">
        <v>10.417368961580648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0.007965655354838709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0.007965655354838709</v>
      </c>
      <c r="L13" s="49">
        <v>0</v>
      </c>
    </row>
    <row r="14" spans="2:12" ht="15">
      <c r="B14" s="47">
        <v>10</v>
      </c>
      <c r="C14" s="51" t="s">
        <v>68</v>
      </c>
      <c r="D14" s="49">
        <v>257.22464666400003</v>
      </c>
      <c r="E14" s="49">
        <v>548.7515069337418</v>
      </c>
      <c r="F14" s="49">
        <v>660.4157669585161</v>
      </c>
      <c r="G14" s="49">
        <v>75.42357721174193</v>
      </c>
      <c r="H14" s="49">
        <v>0</v>
      </c>
      <c r="I14" s="50">
        <v>109.5943</v>
      </c>
      <c r="J14" s="50">
        <v>19.663</v>
      </c>
      <c r="K14" s="50">
        <f t="shared" si="0"/>
        <v>1671.0727977679999</v>
      </c>
      <c r="L14" s="49">
        <v>8.545604326129032</v>
      </c>
    </row>
    <row r="15" spans="2:12" ht="15">
      <c r="B15" s="47">
        <v>11</v>
      </c>
      <c r="C15" s="51" t="s">
        <v>69</v>
      </c>
      <c r="D15" s="49">
        <v>939.9079876572257</v>
      </c>
      <c r="E15" s="49">
        <v>3070.0779562532884</v>
      </c>
      <c r="F15" s="49">
        <v>8696.572449171328</v>
      </c>
      <c r="G15" s="49">
        <v>895.8394955790645</v>
      </c>
      <c r="H15" s="49">
        <v>0</v>
      </c>
      <c r="I15" s="50">
        <v>235.04130000000004</v>
      </c>
      <c r="J15" s="50">
        <v>1182.3573999999999</v>
      </c>
      <c r="K15" s="50">
        <f t="shared" si="0"/>
        <v>15019.796588660909</v>
      </c>
      <c r="L15" s="49">
        <v>108.84744879477425</v>
      </c>
    </row>
    <row r="16" spans="2:12" ht="15">
      <c r="B16" s="47">
        <v>12</v>
      </c>
      <c r="C16" s="51" t="s">
        <v>70</v>
      </c>
      <c r="D16" s="49">
        <v>1207.728070091774</v>
      </c>
      <c r="E16" s="49">
        <v>4496.7950169595815</v>
      </c>
      <c r="F16" s="49">
        <v>2191.3735342826785</v>
      </c>
      <c r="G16" s="49">
        <v>104.22608609135482</v>
      </c>
      <c r="H16" s="49">
        <v>0</v>
      </c>
      <c r="I16" s="50">
        <v>80.2245</v>
      </c>
      <c r="J16" s="50">
        <v>269.0712999999999</v>
      </c>
      <c r="K16" s="50">
        <f t="shared" si="0"/>
        <v>8349.41850742539</v>
      </c>
      <c r="L16" s="49">
        <v>40.742388191</v>
      </c>
    </row>
    <row r="17" spans="2:12" ht="15">
      <c r="B17" s="47">
        <v>13</v>
      </c>
      <c r="C17" s="51" t="s">
        <v>71</v>
      </c>
      <c r="D17" s="49">
        <v>9.92258372732258</v>
      </c>
      <c r="E17" s="49">
        <v>96.06600619035484</v>
      </c>
      <c r="F17" s="49">
        <v>309.11614606354834</v>
      </c>
      <c r="G17" s="49">
        <v>29.270333978838718</v>
      </c>
      <c r="H17" s="49">
        <v>0</v>
      </c>
      <c r="I17" s="50">
        <v>1.9755000000000003</v>
      </c>
      <c r="J17" s="50">
        <v>10.179899999999996</v>
      </c>
      <c r="K17" s="50">
        <f t="shared" si="0"/>
        <v>456.53046996006447</v>
      </c>
      <c r="L17" s="49">
        <v>4.644071851290321</v>
      </c>
    </row>
    <row r="18" spans="2:12" ht="15">
      <c r="B18" s="47">
        <v>14</v>
      </c>
      <c r="C18" s="51" t="s">
        <v>72</v>
      </c>
      <c r="D18" s="49">
        <v>4.327609637032259</v>
      </c>
      <c r="E18" s="49">
        <v>32.60696631806452</v>
      </c>
      <c r="F18" s="49">
        <v>213.25179739870964</v>
      </c>
      <c r="G18" s="49">
        <v>6.688340595516129</v>
      </c>
      <c r="H18" s="49">
        <v>0</v>
      </c>
      <c r="I18" s="50">
        <v>4.0563</v>
      </c>
      <c r="J18" s="50">
        <v>3.8175999999999997</v>
      </c>
      <c r="K18" s="50">
        <f t="shared" si="0"/>
        <v>264.7486139493226</v>
      </c>
      <c r="L18" s="49">
        <v>3.509594787193549</v>
      </c>
    </row>
    <row r="19" spans="2:12" ht="15">
      <c r="B19" s="47">
        <v>15</v>
      </c>
      <c r="C19" s="51" t="s">
        <v>73</v>
      </c>
      <c r="D19" s="49">
        <v>107.31205014070966</v>
      </c>
      <c r="E19" s="49">
        <v>205.95238512629024</v>
      </c>
      <c r="F19" s="49">
        <v>1041.6680974300648</v>
      </c>
      <c r="G19" s="49">
        <v>96.33932562648387</v>
      </c>
      <c r="H19" s="49">
        <v>0</v>
      </c>
      <c r="I19" s="50">
        <v>1.3479</v>
      </c>
      <c r="J19" s="50">
        <v>30.0084</v>
      </c>
      <c r="K19" s="50">
        <f t="shared" si="0"/>
        <v>1482.6281583235486</v>
      </c>
      <c r="L19" s="49">
        <v>11.763831677354839</v>
      </c>
    </row>
    <row r="20" spans="2:12" ht="15">
      <c r="B20" s="47">
        <v>16</v>
      </c>
      <c r="C20" s="51" t="s">
        <v>74</v>
      </c>
      <c r="D20" s="49">
        <v>1245.8427934361289</v>
      </c>
      <c r="E20" s="49">
        <v>2664.6814816840974</v>
      </c>
      <c r="F20" s="49">
        <v>4480.0213907502275</v>
      </c>
      <c r="G20" s="49">
        <v>207.3259144597419</v>
      </c>
      <c r="H20" s="49">
        <v>0</v>
      </c>
      <c r="I20" s="50">
        <v>278.1249</v>
      </c>
      <c r="J20" s="50">
        <v>701.6573999999996</v>
      </c>
      <c r="K20" s="50">
        <f t="shared" si="0"/>
        <v>9577.653880330196</v>
      </c>
      <c r="L20" s="49">
        <v>92.36853420777418</v>
      </c>
    </row>
    <row r="21" spans="2:12" ht="15">
      <c r="B21" s="47">
        <v>17</v>
      </c>
      <c r="C21" s="51" t="s">
        <v>75</v>
      </c>
      <c r="D21" s="49">
        <v>341.76141476770965</v>
      </c>
      <c r="E21" s="49">
        <v>433.61367719348385</v>
      </c>
      <c r="F21" s="49">
        <v>1250.2651521648716</v>
      </c>
      <c r="G21" s="49">
        <v>78.78764977803225</v>
      </c>
      <c r="H21" s="49">
        <v>0</v>
      </c>
      <c r="I21" s="50">
        <v>56.273</v>
      </c>
      <c r="J21" s="50">
        <v>70.56450000000004</v>
      </c>
      <c r="K21" s="50">
        <f t="shared" si="0"/>
        <v>2231.2653939040974</v>
      </c>
      <c r="L21" s="49">
        <v>24.11466824241936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273.82915579706435</v>
      </c>
      <c r="E23" s="49">
        <v>474.50831525009664</v>
      </c>
      <c r="F23" s="49">
        <v>1952.312705021162</v>
      </c>
      <c r="G23" s="49">
        <v>145.12462906138705</v>
      </c>
      <c r="H23" s="49">
        <v>0</v>
      </c>
      <c r="I23" s="50">
        <v>34.818999999999996</v>
      </c>
      <c r="J23" s="50">
        <v>110.12700000000001</v>
      </c>
      <c r="K23" s="50">
        <f t="shared" si="0"/>
        <v>2990.7208051297102</v>
      </c>
      <c r="L23" s="49">
        <v>30.5136673923871</v>
      </c>
    </row>
    <row r="24" spans="2:12" ht="15">
      <c r="B24" s="47">
        <v>20</v>
      </c>
      <c r="C24" s="51" t="s">
        <v>77</v>
      </c>
      <c r="D24" s="49">
        <v>14389.772674078544</v>
      </c>
      <c r="E24" s="49">
        <v>30919.160221926257</v>
      </c>
      <c r="F24" s="49">
        <v>21255.242247918857</v>
      </c>
      <c r="G24" s="49">
        <v>1532.5082423620415</v>
      </c>
      <c r="H24" s="49">
        <v>0</v>
      </c>
      <c r="I24" s="50">
        <v>3135.4270598964818</v>
      </c>
      <c r="J24" s="50">
        <v>18177.206689754625</v>
      </c>
      <c r="K24" s="50">
        <f t="shared" si="0"/>
        <v>89409.31713593681</v>
      </c>
      <c r="L24" s="49">
        <v>367.43413666561776</v>
      </c>
    </row>
    <row r="25" spans="2:12" ht="15">
      <c r="B25" s="47">
        <v>21</v>
      </c>
      <c r="C25" s="48" t="s">
        <v>78</v>
      </c>
      <c r="D25" s="49">
        <v>1.2096390050322583</v>
      </c>
      <c r="E25" s="49">
        <v>1.4574651643225809</v>
      </c>
      <c r="F25" s="49">
        <v>17.724413773903223</v>
      </c>
      <c r="G25" s="49">
        <v>0.3207633618064516</v>
      </c>
      <c r="H25" s="49">
        <v>0</v>
      </c>
      <c r="I25" s="50">
        <v>0.18359999999999999</v>
      </c>
      <c r="J25" s="50">
        <v>0.6345000000000001</v>
      </c>
      <c r="K25" s="50">
        <f t="shared" si="0"/>
        <v>21.530381305064513</v>
      </c>
      <c r="L25" s="49">
        <v>0.1498469817419355</v>
      </c>
    </row>
    <row r="26" spans="2:12" ht="15">
      <c r="B26" s="47">
        <v>22</v>
      </c>
      <c r="C26" s="51" t="s">
        <v>79</v>
      </c>
      <c r="D26" s="49">
        <v>1.7021841481612903</v>
      </c>
      <c r="E26" s="49">
        <v>30.897201810096774</v>
      </c>
      <c r="F26" s="49">
        <v>71.48376003122581</v>
      </c>
      <c r="G26" s="49">
        <v>6.386648679677419</v>
      </c>
      <c r="H26" s="49">
        <v>0</v>
      </c>
      <c r="I26" s="50">
        <v>0.4463</v>
      </c>
      <c r="J26" s="50">
        <v>1.1119999999999999</v>
      </c>
      <c r="K26" s="50">
        <f t="shared" si="0"/>
        <v>112.02809466916129</v>
      </c>
      <c r="L26" s="49">
        <v>0.6753037147419354</v>
      </c>
    </row>
    <row r="27" spans="2:12" ht="15">
      <c r="B27" s="47">
        <v>23</v>
      </c>
      <c r="C27" s="48" t="s">
        <v>80</v>
      </c>
      <c r="D27" s="49">
        <v>0.01812614216129033</v>
      </c>
      <c r="E27" s="49">
        <v>2.749644007096774</v>
      </c>
      <c r="F27" s="49">
        <v>3.9203236358064517</v>
      </c>
      <c r="G27" s="49">
        <v>0.24995749896774197</v>
      </c>
      <c r="H27" s="49">
        <v>0</v>
      </c>
      <c r="I27" s="50">
        <v>0.0169</v>
      </c>
      <c r="J27" s="50">
        <v>0.0244</v>
      </c>
      <c r="K27" s="50">
        <f t="shared" si="0"/>
        <v>6.979351284032258</v>
      </c>
      <c r="L27" s="49">
        <v>0.01819660906451613</v>
      </c>
    </row>
    <row r="28" spans="2:12" ht="15">
      <c r="B28" s="47">
        <v>24</v>
      </c>
      <c r="C28" s="48" t="s">
        <v>81</v>
      </c>
      <c r="D28" s="49">
        <v>0.6094777907419354</v>
      </c>
      <c r="E28" s="49">
        <v>3.666676720999999</v>
      </c>
      <c r="F28" s="49">
        <v>24.775758611645173</v>
      </c>
      <c r="G28" s="49">
        <v>1.5597053369999998</v>
      </c>
      <c r="H28" s="49">
        <v>0</v>
      </c>
      <c r="I28" s="50">
        <v>0.2449</v>
      </c>
      <c r="J28" s="50">
        <v>0.6133</v>
      </c>
      <c r="K28" s="50">
        <f t="shared" si="0"/>
        <v>31.46981846038711</v>
      </c>
      <c r="L28" s="49">
        <v>0.16376524396774192</v>
      </c>
    </row>
    <row r="29" spans="2:12" ht="15">
      <c r="B29" s="47">
        <v>25</v>
      </c>
      <c r="C29" s="51" t="s">
        <v>82</v>
      </c>
      <c r="D29" s="49">
        <v>4633.363252667227</v>
      </c>
      <c r="E29" s="49">
        <v>4335.0205502676745</v>
      </c>
      <c r="F29" s="49">
        <v>5369.0087654529</v>
      </c>
      <c r="G29" s="49">
        <v>229.77405915738703</v>
      </c>
      <c r="H29" s="49">
        <v>0</v>
      </c>
      <c r="I29" s="50">
        <v>237.7535</v>
      </c>
      <c r="J29" s="50">
        <v>1429.2857000000006</v>
      </c>
      <c r="K29" s="50">
        <f t="shared" si="0"/>
        <v>16234.205827545191</v>
      </c>
      <c r="L29" s="49">
        <v>99.14166144635483</v>
      </c>
    </row>
    <row r="30" spans="2:12" ht="15">
      <c r="B30" s="47">
        <v>26</v>
      </c>
      <c r="C30" s="51" t="s">
        <v>83</v>
      </c>
      <c r="D30" s="49">
        <v>151.42409039125812</v>
      </c>
      <c r="E30" s="49">
        <v>668.5222517107097</v>
      </c>
      <c r="F30" s="49">
        <v>1098.6840939057415</v>
      </c>
      <c r="G30" s="49">
        <v>90.92568545403222</v>
      </c>
      <c r="H30" s="49">
        <v>0</v>
      </c>
      <c r="I30" s="50">
        <v>9.4101</v>
      </c>
      <c r="J30" s="50">
        <v>66.48889999999999</v>
      </c>
      <c r="K30" s="50">
        <f t="shared" si="0"/>
        <v>2085.4551214617413</v>
      </c>
      <c r="L30" s="49">
        <v>13.372858984838706</v>
      </c>
    </row>
    <row r="31" spans="2:12" ht="15">
      <c r="B31" s="47">
        <v>27</v>
      </c>
      <c r="C31" s="51" t="s">
        <v>22</v>
      </c>
      <c r="D31" s="49">
        <v>2.199938212709678</v>
      </c>
      <c r="E31" s="49">
        <v>36.17675425109677</v>
      </c>
      <c r="F31" s="49">
        <v>153.03393958003227</v>
      </c>
      <c r="G31" s="49">
        <v>14.728125292064515</v>
      </c>
      <c r="H31" s="49">
        <v>0</v>
      </c>
      <c r="I31" s="50">
        <v>109.4942</v>
      </c>
      <c r="J31" s="50">
        <v>268.58469999999977</v>
      </c>
      <c r="K31" s="50">
        <f t="shared" si="0"/>
        <v>584.217657335903</v>
      </c>
      <c r="L31" s="49">
        <v>2.5282215613225802</v>
      </c>
    </row>
    <row r="32" spans="2:12" ht="15">
      <c r="B32" s="47">
        <v>28</v>
      </c>
      <c r="C32" s="51" t="s">
        <v>84</v>
      </c>
      <c r="D32" s="49">
        <v>2.5079718743548383</v>
      </c>
      <c r="E32" s="49">
        <v>10.252192954225805</v>
      </c>
      <c r="F32" s="49">
        <v>62.07071276067746</v>
      </c>
      <c r="G32" s="49">
        <v>2.501631171193548</v>
      </c>
      <c r="H32" s="49">
        <v>0</v>
      </c>
      <c r="I32" s="50">
        <v>0</v>
      </c>
      <c r="J32" s="50">
        <v>0</v>
      </c>
      <c r="K32" s="50">
        <f t="shared" si="0"/>
        <v>77.33250876045166</v>
      </c>
      <c r="L32" s="49">
        <v>1.0627558019032255</v>
      </c>
    </row>
    <row r="33" spans="2:12" ht="15">
      <c r="B33" s="47">
        <v>29</v>
      </c>
      <c r="C33" s="51" t="s">
        <v>85</v>
      </c>
      <c r="D33" s="49">
        <v>244.7630383306129</v>
      </c>
      <c r="E33" s="49">
        <v>581.0193283081616</v>
      </c>
      <c r="F33" s="49">
        <v>1619.894247756871</v>
      </c>
      <c r="G33" s="49">
        <v>90.82069762883873</v>
      </c>
      <c r="H33" s="49">
        <v>0</v>
      </c>
      <c r="I33" s="50">
        <v>22.5614</v>
      </c>
      <c r="J33" s="50">
        <v>33.4126</v>
      </c>
      <c r="K33" s="50">
        <f t="shared" si="0"/>
        <v>2592.4713120244846</v>
      </c>
      <c r="L33" s="49">
        <v>16.414655469064527</v>
      </c>
    </row>
    <row r="34" spans="2:12" ht="15">
      <c r="B34" s="47">
        <v>30</v>
      </c>
      <c r="C34" s="51" t="s">
        <v>86</v>
      </c>
      <c r="D34" s="49">
        <v>1890.760750195677</v>
      </c>
      <c r="E34" s="49">
        <v>1632.7010361733553</v>
      </c>
      <c r="F34" s="49">
        <v>2045.1722306498386</v>
      </c>
      <c r="G34" s="49">
        <v>93.61126156087099</v>
      </c>
      <c r="H34" s="49">
        <v>0</v>
      </c>
      <c r="I34" s="50">
        <v>31.948999999999998</v>
      </c>
      <c r="J34" s="50">
        <v>214.88450000000003</v>
      </c>
      <c r="K34" s="50">
        <f t="shared" si="0"/>
        <v>5909.078778579741</v>
      </c>
      <c r="L34" s="49">
        <v>22.101762695419353</v>
      </c>
    </row>
    <row r="35" spans="2:12" ht="15">
      <c r="B35" s="47">
        <v>31</v>
      </c>
      <c r="C35" s="48" t="s">
        <v>87</v>
      </c>
      <c r="D35" s="49">
        <v>2.9214275616774192</v>
      </c>
      <c r="E35" s="49">
        <v>15.560656735354838</v>
      </c>
      <c r="F35" s="49">
        <v>47.14403332667741</v>
      </c>
      <c r="G35" s="49">
        <v>6.355822678935483</v>
      </c>
      <c r="H35" s="49">
        <v>0</v>
      </c>
      <c r="I35" s="50">
        <v>0</v>
      </c>
      <c r="J35" s="50">
        <v>0</v>
      </c>
      <c r="K35" s="50">
        <f t="shared" si="0"/>
        <v>71.98194030264514</v>
      </c>
      <c r="L35" s="49">
        <v>1.1194765942903224</v>
      </c>
    </row>
    <row r="36" spans="2:12" ht="15">
      <c r="B36" s="47">
        <v>32</v>
      </c>
      <c r="C36" s="51" t="s">
        <v>88</v>
      </c>
      <c r="D36" s="49">
        <v>2820.2371658641287</v>
      </c>
      <c r="E36" s="49">
        <v>1631.231270546094</v>
      </c>
      <c r="F36" s="49">
        <v>3425.825379315127</v>
      </c>
      <c r="G36" s="49">
        <v>173.3861527171613</v>
      </c>
      <c r="H36" s="49">
        <v>0</v>
      </c>
      <c r="I36" s="50">
        <v>367.83160000000004</v>
      </c>
      <c r="J36" s="50">
        <v>411.70580000000007</v>
      </c>
      <c r="K36" s="50">
        <f t="shared" si="0"/>
        <v>8830.21736844251</v>
      </c>
      <c r="L36" s="49">
        <v>79.1961900143226</v>
      </c>
    </row>
    <row r="37" spans="2:12" ht="15">
      <c r="B37" s="47">
        <v>33</v>
      </c>
      <c r="C37" s="51" t="s">
        <v>89</v>
      </c>
      <c r="D37" s="49">
        <v>2061.7398042144846</v>
      </c>
      <c r="E37" s="49">
        <v>1580.356614451062</v>
      </c>
      <c r="F37" s="49">
        <v>2877.015754258612</v>
      </c>
      <c r="G37" s="49">
        <v>115.82455475916129</v>
      </c>
      <c r="H37" s="49">
        <v>0</v>
      </c>
      <c r="I37" s="50">
        <v>139.63780000000003</v>
      </c>
      <c r="J37" s="50">
        <v>283.62389999999976</v>
      </c>
      <c r="K37" s="50">
        <f t="shared" si="0"/>
        <v>7058.19842768332</v>
      </c>
      <c r="L37" s="49">
        <v>76.62572438912905</v>
      </c>
    </row>
    <row r="38" spans="2:12" ht="15">
      <c r="B38" s="47">
        <v>34</v>
      </c>
      <c r="C38" s="51" t="s">
        <v>90</v>
      </c>
      <c r="D38" s="49">
        <v>1.6078811049032258</v>
      </c>
      <c r="E38" s="49">
        <v>11.647950514516127</v>
      </c>
      <c r="F38" s="49">
        <v>40.2366568667742</v>
      </c>
      <c r="G38" s="49">
        <v>3.499424037354838</v>
      </c>
      <c r="H38" s="49">
        <v>0</v>
      </c>
      <c r="I38" s="50">
        <v>0.2227</v>
      </c>
      <c r="J38" s="50">
        <v>0.45849999999999996</v>
      </c>
      <c r="K38" s="50">
        <f t="shared" si="0"/>
        <v>57.67311252354839</v>
      </c>
      <c r="L38" s="49">
        <v>0.9023645438387096</v>
      </c>
    </row>
    <row r="39" spans="2:12" ht="15">
      <c r="B39" s="47">
        <v>35</v>
      </c>
      <c r="C39" s="51" t="s">
        <v>91</v>
      </c>
      <c r="D39" s="49">
        <v>523.6715665599677</v>
      </c>
      <c r="E39" s="49">
        <v>1405.9048054162565</v>
      </c>
      <c r="F39" s="49">
        <v>5635.365124417615</v>
      </c>
      <c r="G39" s="49">
        <v>316.0574612745162</v>
      </c>
      <c r="H39" s="49">
        <v>0</v>
      </c>
      <c r="I39" s="50">
        <v>116.6646</v>
      </c>
      <c r="J39" s="50">
        <v>267.6919000000001</v>
      </c>
      <c r="K39" s="50">
        <f t="shared" si="0"/>
        <v>8265.355457668356</v>
      </c>
      <c r="L39" s="49">
        <v>76.1044353467097</v>
      </c>
    </row>
    <row r="40" spans="2:12" ht="15">
      <c r="B40" s="47">
        <v>36</v>
      </c>
      <c r="C40" s="51" t="s">
        <v>92</v>
      </c>
      <c r="D40" s="49">
        <v>12.887539651709677</v>
      </c>
      <c r="E40" s="49">
        <v>80.28539168899997</v>
      </c>
      <c r="F40" s="49">
        <v>356.97798984996774</v>
      </c>
      <c r="G40" s="49">
        <v>15.514458102451616</v>
      </c>
      <c r="H40" s="49">
        <v>0</v>
      </c>
      <c r="I40" s="50">
        <v>0.0005</v>
      </c>
      <c r="J40" s="50">
        <v>0.14100000000000001</v>
      </c>
      <c r="K40" s="50">
        <f t="shared" si="0"/>
        <v>465.806879293129</v>
      </c>
      <c r="L40" s="49">
        <v>5.541733035322582</v>
      </c>
    </row>
    <row r="41" spans="2:12" ht="15">
      <c r="B41" s="47">
        <v>37</v>
      </c>
      <c r="C41" s="51" t="s">
        <v>93</v>
      </c>
      <c r="D41" s="49">
        <v>1956.9131579343546</v>
      </c>
      <c r="E41" s="49">
        <v>3588.321254760389</v>
      </c>
      <c r="F41" s="49">
        <v>5370.913430620038</v>
      </c>
      <c r="G41" s="49">
        <v>372.7174881683226</v>
      </c>
      <c r="H41" s="49">
        <v>0</v>
      </c>
      <c r="I41" s="50">
        <v>126.9409</v>
      </c>
      <c r="J41" s="50">
        <v>338.87440000000004</v>
      </c>
      <c r="K41" s="50">
        <f t="shared" si="0"/>
        <v>11754.680631483105</v>
      </c>
      <c r="L41" s="49">
        <v>168.9250880157743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33399.270144555994</v>
      </c>
      <c r="E42" s="54">
        <f t="shared" si="1"/>
        <v>59453.211922389186</v>
      </c>
      <c r="F42" s="54">
        <f t="shared" si="1"/>
        <v>73812.52191745595</v>
      </c>
      <c r="G42" s="54">
        <f t="shared" si="1"/>
        <v>4992.976287787298</v>
      </c>
      <c r="H42" s="54">
        <f t="shared" si="1"/>
        <v>0</v>
      </c>
      <c r="I42" s="54">
        <f t="shared" si="1"/>
        <v>5174.363559896482</v>
      </c>
      <c r="J42" s="54">
        <f t="shared" si="1"/>
        <v>24035.130589754626</v>
      </c>
      <c r="K42" s="54">
        <f t="shared" si="1"/>
        <v>200867.47442183952</v>
      </c>
      <c r="L42" s="54">
        <f t="shared" si="1"/>
        <v>1339.1015626801986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2020-09-09T08:03:02Z</dcterms:modified>
  <cp:category/>
  <cp:version/>
  <cp:contentType/>
  <cp:contentStatus/>
</cp:coreProperties>
</file>