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<sst xmlns="http://schemas.openxmlformats.org/spreadsheetml/2006/main" count="366" uniqueCount="332">
  <si>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</si>
  <si>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</si>
  <si>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</si>
  <si>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</si>
  <si>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</si>
  <si>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</si>
  <si>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</si>
  <si>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</si>
  <si>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</si>
  <si>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</si>
  <si>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</si>
  <si>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</si>
  <si>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</si>
  <si>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</si>
  <si>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</si>
  <si>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</si>
  <si>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</si>
  <si>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</si>
  <si>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</si>
  <si>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</si>
  <si>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</si>
  <si>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</si>
  <si>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</si>
  <si>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</si>
  <si>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</si>
  <si>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</si>
  <si>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</si>
  <si>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</si>
  <si>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</si>
  <si>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</si>
  <si>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</si>
  <si>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</si>
  <si>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</si>
  <si>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</si>
  <si>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</si>
  <si>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</si>
  <si>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</si>
  <si>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</si>
  <si>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</si>
  <si>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</si>
  <si>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</si>
  <si>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</si>
  <si>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</si>
  <si>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</si>
  <si>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</si>
  <si>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</si>
  <si>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</si>
  <si>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</si>
  <si>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</si>
  <si>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</si>
  <si>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</si>
  <si>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</si>
  <si>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</si>
  <si>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</si>
  <si>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</si>
  <si>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</si>
  <si>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</si>
  <si>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</si>
  <si>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</si>
  <si>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</si>
  <si>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</si>
  <si>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</si>
  <si>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</si>
  <si>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</si>
  <si>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</si>
  <si>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</si>
  <si>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</si>
  <si>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</si>
  <si>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</si>
  <si>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</si>
  <si>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</si>
  <si>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</si>
  <si>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</si>
  <si>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</si>
  <si>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</si>
  <si>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</si>
  <si>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</si>
  <si>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</si>
  <si>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</si>
  <si>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</si>
  <si>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</si>
  <si>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</si>
  <si>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</si>
  <si>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</si>
  <si>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</si>
  <si>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</si>
  <si>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</si>
  <si>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</si>
  <si>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</si>
  <si>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</si>
  <si>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</si>
  <si>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</si>
  <si>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</si>
  <si>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</si>
  <si>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</si>
  <si>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</si>
  <si>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</si>
  <si>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</si>
  <si>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</si>
  <si>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</si>
  <si>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</si>
  <si>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</si>
  <si>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</si>
  <si>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</si>
  <si>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</si>
  <si>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</si>
  <si>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</si>
  <si>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</si>
  <si>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</si>
  <si>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</si>
  <si>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III - PLAN A</t>
  </si>
  <si>
    <t>RELIANCE DUAL ADVANTAGE FIXED TENURE FUND - III - PLAN B</t>
  </si>
  <si>
    <t>RELIANCE DUAL ADVANTAGE FIXED TENURE FUND - III - PLAN D</t>
  </si>
  <si>
    <t>RELIANCE DUAL ADVANTAGE FIXED TENURE FUND - IV - PLAN A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</si>
  <si>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</si>
  <si>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</si>
  <si>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</si>
  <si>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</si>
  <si>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</si>
  <si>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</si>
  <si>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</si>
  <si>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</si>
  <si>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</si>
  <si>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</si>
  <si>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</si>
  <si>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</si>
  <si>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</si>
  <si>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</si>
  <si>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</si>
  <si>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</si>
  <si>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</si>
  <si>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</si>
  <si>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</si>
  <si>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</si>
  <si>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</si>
  <si>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</si>
  <si>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</si>
  <si>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</si>
  <si>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</si>
  <si>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</si>
  <si>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</si>
  <si>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</si>
  <si>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</si>
  <si>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</si>
  <si>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</si>
  <si>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</si>
  <si>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</si>
  <si>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</si>
  <si>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</si>
  <si>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</si>
  <si>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</si>
  <si>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</si>
  <si>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</si>
  <si>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</si>
  <si>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</si>
  <si>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</si>
  <si>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</si>
  <si>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</si>
  <si>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</si>
  <si>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</si>
  <si>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</si>
  <si>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</si>
  <si>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</si>
  <si>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</si>
  <si>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</si>
  <si>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</si>
  <si>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</si>
  <si>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</si>
  <si>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</si>
  <si>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</si>
  <si>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</si>
  <si>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</si>
  <si>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</si>
  <si>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</si>
  <si>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</si>
  <si>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</si>
  <si>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</si>
  <si>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</si>
  <si>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</si>
  <si>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</si>
  <si>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</si>
  <si>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</si>
  <si>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</si>
  <si>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</si>
  <si>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</si>
  <si>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</si>
  <si>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</si>
  <si>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</si>
  <si>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</si>
  <si>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</si>
  <si>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</si>
  <si>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</si>
  <si>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</si>
  <si>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</si>
  <si>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</si>
  <si>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</si>
  <si>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</si>
  <si>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</si>
  <si>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</si>
  <si>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</si>
  <si>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</si>
  <si>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</si>
  <si>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</si>
  <si>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</si>
  <si>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</si>
  <si>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</si>
  <si>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</si>
  <si>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</si>
  <si>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</si>
  <si>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</si>
  <si>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</si>
  <si>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</si>
  <si>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</si>
  <si>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</si>
  <si>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</si>
  <si>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</si>
  <si>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</si>
  <si>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</si>
  <si>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</si>
  <si>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</si>
  <si>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</si>
  <si>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XXII - SERIES 34</t>
  </si>
  <si>
    <t>RELIANCE FIXED HORIZON FUND - XXIV - SERIES 2</t>
  </si>
  <si>
    <t>RELIANCE FIXED HORIZON FUND - XXIV - SERIES 13</t>
  </si>
  <si>
    <t>RELIANCE FIXED HORIZON FUND - XXIV - SERIES 15</t>
  </si>
  <si>
    <t>RELIANCE FIXED HORIZON FUND - XXIV - SERIES 16</t>
  </si>
  <si>
    <t>RELIANCE FIXED HORIZON FUND - XXIV - SERIES 17</t>
  </si>
  <si>
    <t>RELIANCE FIXED HORIZON FUND - XXIV - SERIES 18</t>
  </si>
  <si>
    <t>RELIANCE FIXED HORIZON FUND - XXIV - SERIES 20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</si>
  <si>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</si>
  <si>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</si>
  <si>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</si>
  <si>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2</t>
  </si>
  <si>
    <t>RELIANCE FIXED HORIZON FUND - XXV - SERIES 3</t>
  </si>
  <si>
    <t>RELIANCE FIXED HORIZON FUND - XXV - SERIES 4</t>
  </si>
  <si>
    <t>RELIANCE DUAL ADVANTAGE FIXED TENURE FUND IV - PLAN D</t>
  </si>
  <si>
    <t>RELIANCE DUAL ADVANTAGE FIXED TENURE FUND V - PLAN E</t>
  </si>
  <si>
    <t>RELIANCE DUAL ADVANTAGE FIXED TENURE FUND V - PLAN F</t>
  </si>
  <si>
    <t>RELIANCE DUAL ADVANTAGE FIXED TENURE FUND -III - PLAN C</t>
  </si>
  <si>
    <t>RELIANCE DUAL ADVANTAGE FIXED TENURE FUND IV - PLAN B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</si>
  <si>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</si>
  <si>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</si>
  <si>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</si>
  <si>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</si>
  <si>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</si>
  <si>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</si>
  <si>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</si>
  <si>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</si>
  <si>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</si>
  <si>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</si>
  <si>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</si>
  <si>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</si>
  <si>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</si>
  <si>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</si>
  <si>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</si>
  <si>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14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</si>
  <si>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</si>
  <si>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</si>
  <si>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</si>
  <si>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</si>
  <si>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</si>
  <si>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</si>
  <si>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</si>
  <si>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</si>
  <si>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</si>
  <si>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</si>
  <si>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</si>
  <si>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</si>
  <si>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</si>
  <si>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</si>
  <si>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</si>
  <si>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</si>
  <si>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</si>
  <si>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</si>
  <si>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</si>
  <si>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</si>
  <si>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</si>
  <si>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</si>
  <si>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</si>
  <si>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</si>
  <si>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</si>
  <si>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</si>
  <si>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</si>
  <si>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</si>
  <si>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</si>
  <si>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</si>
  <si>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</si>
  <si>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</si>
  <si>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</si>
  <si>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</si>
  <si>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</si>
  <si>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</si>
  <si>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</si>
  <si>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</si>
  <si>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</si>
  <si>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</si>
  <si>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</si>
  <si>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</si>
  <si>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</si>
  <si>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- IV - PLAN E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</si>
  <si>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</si>
  <si>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</si>
  <si>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</si>
  <si>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</si>
  <si>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 SHORT TERM FUND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</si>
  <si>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</si>
  <si>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</si>
  <si>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</si>
  <si>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</si>
  <si>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R*SHARES GOLD ETF</t>
  </si>
  <si>
    <t>R*SHARES BANKING ETF</t>
  </si>
  <si>
    <t>R*SHARES CNX 100 ETF</t>
  </si>
  <si>
    <t>R*SHARES NIFTY ETF</t>
  </si>
  <si>
    <t>R*SHARES CONSUMPTION ETF</t>
  </si>
  <si>
    <t>R*SHARES DIVIDEND OPPORTUNITIES ETF</t>
  </si>
  <si>
    <t>R*SHARES SENSEX ETF</t>
  </si>
  <si>
    <t>R*SHARES NV20 ETF</t>
  </si>
  <si>
    <t>Reliance Mutual Fund: Net Assets Under Management (AAUM) as on DECEMBER 2015 (All figures in Rs. Crore)</t>
  </si>
  <si>
    <t>RELIANCE FIXED HORIZON FUND - XXIX - SERIES 16</t>
  </si>
  <si>
    <t>RELIANCE FIXED HORIZON FUND - XXIX - SERIES 19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</si>
  <si>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</si>
  <si>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</si>
  <si>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</si>
  <si>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</si>
  <si>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</si>
  <si>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</si>
  <si>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</si>
  <si>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</si>
  <si>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</si>
  <si>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</si>
  <si>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</si>
  <si>
    <t>Table showing State wise /Union Territory wise contribution to AUM of category of schemes as on DECEMBER 2015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</si>
</sst>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/>
      <protection/>
    </xf>
    <xf numFmtId="2" fontId="5" fillId="0" borderId="24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/>
      <protection/>
    </xf>
    <xf numFmtId="3" fontId="5" fillId="0" borderId="32" xfId="56" applyNumberFormat="1" applyFont="1" applyFill="1" applyBorder="1" applyAlignment="1">
      <alignment horizontal="center" vertical="center" wrapText="1"/>
      <protection/>
    </xf>
    <xf numFmtId="3" fontId="5" fillId="0" borderId="33" xfId="56" applyNumberFormat="1" applyFont="1" applyFill="1" applyBorder="1" applyAlignment="1">
      <alignment horizontal="center" vertical="center" wrapText="1"/>
      <protection/>
    </xf>
    <xf numFmtId="3" fontId="5" fillId="0" borderId="34" xfId="56" applyNumberFormat="1" applyFont="1" applyFill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4" fillId="0" borderId="36" xfId="56" applyNumberFormat="1" applyFont="1" applyFill="1" applyBorder="1" applyAlignment="1">
      <alignment vertical="top" wrapText="1"/>
      <protection/>
    </xf>
    <xf numFmtId="2" fontId="4" fillId="0" borderId="37" xfId="56" applyNumberFormat="1" applyFont="1" applyFill="1" applyBorder="1" applyAlignment="1">
      <alignment vertical="top" wrapText="1"/>
      <protection/>
    </xf>
    <xf numFmtId="2" fontId="4" fillId="0" borderId="38" xfId="56" applyNumberFormat="1" applyFont="1" applyFill="1" applyBorder="1" applyAlignment="1">
      <alignment vertical="top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8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4.57421875" style="0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18" width="6.57421875" style="0" bestFit="1" customWidth="1"/>
    <col min="19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9" width="8.140625" style="0" bestFit="1" customWidth="1"/>
    <col min="60" max="60" width="6.57421875" style="0" customWidth="1"/>
    <col min="61" max="61" width="4.57421875" style="0" customWidth="1"/>
    <col min="62" max="62" width="8.140625" style="0" bestFit="1" customWidth="1"/>
    <col min="63" max="63" width="17.00390625" style="24" customWidth="1"/>
    <col min="64" max="64" width="10.7109375" style="0" bestFit="1" customWidth="1"/>
    <col min="65" max="65" width="12.28125" style="54" bestFit="1" customWidth="1"/>
  </cols>
  <sheetData>
    <row r="2" ht="15" customHeight="1" thickBot="1">
      <c r="B2" s="1"/>
    </row>
    <row r="3" spans="1:63" ht="15.75" customHeight="1" thickBot="1">
      <c r="A3" s="61" t="s">
        <v>0</v>
      </c>
      <c r="B3" s="63" t="s">
        <v>1</v>
      </c>
      <c r="C3" s="84" t="s">
        <v>317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6"/>
    </row>
    <row r="4" spans="1:63" ht="18.75" thickBot="1">
      <c r="A4" s="62"/>
      <c r="B4" s="64"/>
      <c r="C4" s="66" t="s">
        <v>2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8"/>
      <c r="W4" s="66" t="s">
        <v>3</v>
      </c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8"/>
      <c r="AQ4" s="66" t="s">
        <v>4</v>
      </c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8"/>
      <c r="BK4" s="78" t="s">
        <v>35</v>
      </c>
    </row>
    <row r="5" spans="1:63" ht="18.75" thickBot="1">
      <c r="A5" s="62"/>
      <c r="B5" s="64"/>
      <c r="C5" s="75" t="s">
        <v>5</v>
      </c>
      <c r="D5" s="76"/>
      <c r="E5" s="76"/>
      <c r="F5" s="76"/>
      <c r="G5" s="76"/>
      <c r="H5" s="76"/>
      <c r="I5" s="76"/>
      <c r="J5" s="76"/>
      <c r="K5" s="76"/>
      <c r="L5" s="77"/>
      <c r="M5" s="75" t="s">
        <v>6</v>
      </c>
      <c r="N5" s="76"/>
      <c r="O5" s="76"/>
      <c r="P5" s="76"/>
      <c r="Q5" s="76"/>
      <c r="R5" s="76"/>
      <c r="S5" s="76"/>
      <c r="T5" s="76"/>
      <c r="U5" s="76"/>
      <c r="V5" s="77"/>
      <c r="W5" s="75" t="s">
        <v>5</v>
      </c>
      <c r="X5" s="76"/>
      <c r="Y5" s="76"/>
      <c r="Z5" s="76"/>
      <c r="AA5" s="76"/>
      <c r="AB5" s="76"/>
      <c r="AC5" s="76"/>
      <c r="AD5" s="76"/>
      <c r="AE5" s="76"/>
      <c r="AF5" s="77"/>
      <c r="AG5" s="75" t="s">
        <v>6</v>
      </c>
      <c r="AH5" s="76"/>
      <c r="AI5" s="76"/>
      <c r="AJ5" s="76"/>
      <c r="AK5" s="76"/>
      <c r="AL5" s="76"/>
      <c r="AM5" s="76"/>
      <c r="AN5" s="76"/>
      <c r="AO5" s="76"/>
      <c r="AP5" s="77"/>
      <c r="AQ5" s="75" t="s">
        <v>5</v>
      </c>
      <c r="AR5" s="76"/>
      <c r="AS5" s="76"/>
      <c r="AT5" s="76"/>
      <c r="AU5" s="76"/>
      <c r="AV5" s="76"/>
      <c r="AW5" s="76"/>
      <c r="AX5" s="76"/>
      <c r="AY5" s="76"/>
      <c r="AZ5" s="77"/>
      <c r="BA5" s="75" t="s">
        <v>6</v>
      </c>
      <c r="BB5" s="76"/>
      <c r="BC5" s="76"/>
      <c r="BD5" s="76"/>
      <c r="BE5" s="76"/>
      <c r="BF5" s="76"/>
      <c r="BG5" s="76"/>
      <c r="BH5" s="76"/>
      <c r="BI5" s="76"/>
      <c r="BJ5" s="77"/>
      <c r="BK5" s="79"/>
    </row>
    <row r="6" spans="1:63" ht="18" customHeight="1">
      <c r="A6" s="62"/>
      <c r="B6" s="64"/>
      <c r="C6" s="69" t="s">
        <v>7</v>
      </c>
      <c r="D6" s="70"/>
      <c r="E6" s="70"/>
      <c r="F6" s="70"/>
      <c r="G6" s="71"/>
      <c r="H6" s="72" t="s">
        <v>8</v>
      </c>
      <c r="I6" s="73"/>
      <c r="J6" s="73"/>
      <c r="K6" s="73"/>
      <c r="L6" s="74"/>
      <c r="M6" s="69" t="s">
        <v>7</v>
      </c>
      <c r="N6" s="70"/>
      <c r="O6" s="70"/>
      <c r="P6" s="70"/>
      <c r="Q6" s="71"/>
      <c r="R6" s="72" t="s">
        <v>8</v>
      </c>
      <c r="S6" s="73"/>
      <c r="T6" s="73"/>
      <c r="U6" s="73"/>
      <c r="V6" s="74"/>
      <c r="W6" s="69" t="s">
        <v>7</v>
      </c>
      <c r="X6" s="70"/>
      <c r="Y6" s="70"/>
      <c r="Z6" s="70"/>
      <c r="AA6" s="71"/>
      <c r="AB6" s="72" t="s">
        <v>8</v>
      </c>
      <c r="AC6" s="73"/>
      <c r="AD6" s="73"/>
      <c r="AE6" s="73"/>
      <c r="AF6" s="74"/>
      <c r="AG6" s="69" t="s">
        <v>7</v>
      </c>
      <c r="AH6" s="70"/>
      <c r="AI6" s="70"/>
      <c r="AJ6" s="70"/>
      <c r="AK6" s="71"/>
      <c r="AL6" s="72" t="s">
        <v>8</v>
      </c>
      <c r="AM6" s="73"/>
      <c r="AN6" s="73"/>
      <c r="AO6" s="73"/>
      <c r="AP6" s="74"/>
      <c r="AQ6" s="69" t="s">
        <v>7</v>
      </c>
      <c r="AR6" s="70"/>
      <c r="AS6" s="70"/>
      <c r="AT6" s="70"/>
      <c r="AU6" s="71"/>
      <c r="AV6" s="72" t="s">
        <v>8</v>
      </c>
      <c r="AW6" s="73"/>
      <c r="AX6" s="73"/>
      <c r="AY6" s="73"/>
      <c r="AZ6" s="74"/>
      <c r="BA6" s="69" t="s">
        <v>7</v>
      </c>
      <c r="BB6" s="70"/>
      <c r="BC6" s="70"/>
      <c r="BD6" s="70"/>
      <c r="BE6" s="71"/>
      <c r="BF6" s="72" t="s">
        <v>8</v>
      </c>
      <c r="BG6" s="73"/>
      <c r="BH6" s="73"/>
      <c r="BI6" s="73"/>
      <c r="BJ6" s="74"/>
      <c r="BK6" s="79"/>
    </row>
    <row r="7" spans="1:63" ht="15.75">
      <c r="A7" s="62"/>
      <c r="B7" s="65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0"/>
    </row>
    <row r="8" spans="1:63" ht="18">
      <c r="A8" s="58" t="s">
        <v>96</v>
      </c>
      <c r="B8" s="56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7"/>
    </row>
    <row r="9" spans="1:62" ht="15.75">
      <c r="A9" s="5" t="s">
        <v>9</v>
      </c>
      <c r="B9" s="26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305</v>
      </c>
      <c r="C10" s="11">
        <v>0</v>
      </c>
      <c r="D10" s="9">
        <v>505.08180325229023</v>
      </c>
      <c r="E10" s="9">
        <v>0</v>
      </c>
      <c r="F10" s="9">
        <v>0</v>
      </c>
      <c r="G10" s="10">
        <v>23.0288799503225</v>
      </c>
      <c r="H10" s="11">
        <v>93.29627099767386</v>
      </c>
      <c r="I10" s="9">
        <v>6969.680713378544</v>
      </c>
      <c r="J10" s="9">
        <v>1947.197060321096</v>
      </c>
      <c r="K10" s="9">
        <v>17.8551549219354</v>
      </c>
      <c r="L10" s="10">
        <v>311.78482294548104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38.96446067735</v>
      </c>
      <c r="S10" s="9">
        <v>485.73939284409397</v>
      </c>
      <c r="T10" s="9">
        <v>231.60980489319306</v>
      </c>
      <c r="U10" s="9">
        <v>0</v>
      </c>
      <c r="V10" s="10">
        <v>27.842272114738794</v>
      </c>
      <c r="W10" s="11">
        <v>0</v>
      </c>
      <c r="X10" s="9">
        <v>0.8972809766774</v>
      </c>
      <c r="Y10" s="9">
        <v>0</v>
      </c>
      <c r="Z10" s="9">
        <v>0</v>
      </c>
      <c r="AA10" s="10">
        <v>0</v>
      </c>
      <c r="AB10" s="11">
        <v>0.5075791071281</v>
      </c>
      <c r="AC10" s="9">
        <v>17.089173794612698</v>
      </c>
      <c r="AD10" s="9">
        <v>0</v>
      </c>
      <c r="AE10" s="9">
        <v>0</v>
      </c>
      <c r="AF10" s="10">
        <v>0.046082905515700004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0.14327089461150003</v>
      </c>
      <c r="AM10" s="9">
        <v>7.90946774E-05</v>
      </c>
      <c r="AN10" s="9">
        <v>0</v>
      </c>
      <c r="AO10" s="9">
        <v>0</v>
      </c>
      <c r="AP10" s="10">
        <v>0.15574152351589998</v>
      </c>
      <c r="AQ10" s="11">
        <v>0</v>
      </c>
      <c r="AR10" s="9">
        <v>18.4926345773224</v>
      </c>
      <c r="AS10" s="9">
        <v>0</v>
      </c>
      <c r="AT10" s="9">
        <v>0</v>
      </c>
      <c r="AU10" s="10">
        <v>0</v>
      </c>
      <c r="AV10" s="11">
        <v>914.6104905600307</v>
      </c>
      <c r="AW10" s="9">
        <v>7964.01016370911</v>
      </c>
      <c r="AX10" s="9">
        <v>1851.1964010305799</v>
      </c>
      <c r="AY10" s="9">
        <v>0</v>
      </c>
      <c r="AZ10" s="10">
        <v>318.7707749510744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108.35831571636815</v>
      </c>
      <c r="BG10" s="9">
        <v>321.5448042544744</v>
      </c>
      <c r="BH10" s="9">
        <v>57.90026355435301</v>
      </c>
      <c r="BI10" s="9">
        <v>0</v>
      </c>
      <c r="BJ10" s="10">
        <v>61.1609975448686</v>
      </c>
      <c r="BK10" s="16">
        <f>SUM(C10:BJ10)</f>
        <v>22286.96469049164</v>
      </c>
      <c r="BL10" s="15"/>
      <c r="BM10" s="49"/>
    </row>
    <row r="11" spans="1:65" s="12" customFormat="1" ht="15">
      <c r="A11" s="5"/>
      <c r="B11" s="8" t="s">
        <v>306</v>
      </c>
      <c r="C11" s="11">
        <v>0</v>
      </c>
      <c r="D11" s="9">
        <v>0.5252884877419</v>
      </c>
      <c r="E11" s="9">
        <v>0</v>
      </c>
      <c r="F11" s="9">
        <v>0</v>
      </c>
      <c r="G11" s="10">
        <v>0</v>
      </c>
      <c r="H11" s="11">
        <v>30.411097884578204</v>
      </c>
      <c r="I11" s="9">
        <v>1682.6766183903208</v>
      </c>
      <c r="J11" s="9">
        <v>499.9185344443222</v>
      </c>
      <c r="K11" s="9">
        <v>0</v>
      </c>
      <c r="L11" s="10">
        <v>19.82404502796631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8.696185254449203</v>
      </c>
      <c r="S11" s="9">
        <v>106.21076286861171</v>
      </c>
      <c r="T11" s="9">
        <v>34.2211872191608</v>
      </c>
      <c r="U11" s="9">
        <v>0</v>
      </c>
      <c r="V11" s="10">
        <v>2.767992042578801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0.0814717558706</v>
      </c>
      <c r="AC11" s="9">
        <v>3.0677492085161</v>
      </c>
      <c r="AD11" s="9">
        <v>0</v>
      </c>
      <c r="AE11" s="9">
        <v>0</v>
      </c>
      <c r="AF11" s="10">
        <v>0.23357958967710002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0.0079104835804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0.1960760963225</v>
      </c>
      <c r="AS11" s="9">
        <v>0</v>
      </c>
      <c r="AT11" s="9">
        <v>0</v>
      </c>
      <c r="AU11" s="10">
        <v>0</v>
      </c>
      <c r="AV11" s="11">
        <v>342.7056853776368</v>
      </c>
      <c r="AW11" s="9">
        <v>759.3686440250433</v>
      </c>
      <c r="AX11" s="9">
        <v>1.6009364858064001</v>
      </c>
      <c r="AY11" s="9">
        <v>0</v>
      </c>
      <c r="AZ11" s="10">
        <v>217.03893468729433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278.29377496327635</v>
      </c>
      <c r="BG11" s="9">
        <v>189.49011639466636</v>
      </c>
      <c r="BH11" s="9">
        <v>46.93985760161221</v>
      </c>
      <c r="BI11" s="9">
        <v>0</v>
      </c>
      <c r="BJ11" s="10">
        <v>136.98993657829078</v>
      </c>
      <c r="BK11" s="16">
        <f>SUM(C11:BJ11)</f>
        <v>4361.266384867322</v>
      </c>
      <c r="BL11" s="15"/>
      <c r="BM11" s="55"/>
    </row>
    <row r="12" spans="1:65" s="12" customFormat="1" ht="15">
      <c r="A12" s="5"/>
      <c r="B12" s="8" t="s">
        <v>99</v>
      </c>
      <c r="C12" s="11">
        <v>0</v>
      </c>
      <c r="D12" s="9">
        <v>654.7551220446451</v>
      </c>
      <c r="E12" s="9">
        <v>0</v>
      </c>
      <c r="F12" s="9">
        <v>0</v>
      </c>
      <c r="G12" s="10">
        <v>11.0465786414516</v>
      </c>
      <c r="H12" s="11">
        <v>28.41569655154699</v>
      </c>
      <c r="I12" s="9">
        <v>2155.7710928367087</v>
      </c>
      <c r="J12" s="9">
        <v>214.4035481409031</v>
      </c>
      <c r="K12" s="9">
        <v>75.72169991361291</v>
      </c>
      <c r="L12" s="10">
        <v>94.08441585580499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6.331865926256301</v>
      </c>
      <c r="S12" s="9">
        <v>109.17073558941838</v>
      </c>
      <c r="T12" s="9">
        <v>16.223716535064398</v>
      </c>
      <c r="U12" s="9">
        <v>0</v>
      </c>
      <c r="V12" s="10">
        <v>11.185925895031103</v>
      </c>
      <c r="W12" s="11">
        <v>0</v>
      </c>
      <c r="X12" s="9">
        <v>10.066629839</v>
      </c>
      <c r="Y12" s="9">
        <v>0</v>
      </c>
      <c r="Z12" s="9">
        <v>0</v>
      </c>
      <c r="AA12" s="10">
        <v>0</v>
      </c>
      <c r="AB12" s="11">
        <v>0.5630047527094</v>
      </c>
      <c r="AC12" s="9">
        <v>0.0479435482902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0.0373379620644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49.0139468444192</v>
      </c>
      <c r="AS12" s="9">
        <v>0</v>
      </c>
      <c r="AT12" s="9">
        <v>0</v>
      </c>
      <c r="AU12" s="10">
        <v>0</v>
      </c>
      <c r="AV12" s="11">
        <v>112.78061965436159</v>
      </c>
      <c r="AW12" s="9">
        <v>1502.6609647231637</v>
      </c>
      <c r="AX12" s="9">
        <v>260.33886822354816</v>
      </c>
      <c r="AY12" s="9">
        <v>0</v>
      </c>
      <c r="AZ12" s="10">
        <v>52.5033304754105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30.95619492204671</v>
      </c>
      <c r="BG12" s="9">
        <v>56.1134981008696</v>
      </c>
      <c r="BH12" s="9">
        <v>33.6920552705483</v>
      </c>
      <c r="BI12" s="9">
        <v>0</v>
      </c>
      <c r="BJ12" s="10">
        <v>5.074874772511403</v>
      </c>
      <c r="BK12" s="16">
        <f>SUM(C12:BJ12)</f>
        <v>5490.959667019388</v>
      </c>
      <c r="BL12" s="15"/>
      <c r="BM12" s="55"/>
    </row>
    <row r="13" spans="1:65" s="20" customFormat="1" ht="15">
      <c r="A13" s="5"/>
      <c r="B13" s="14" t="s">
        <v>11</v>
      </c>
      <c r="C13" s="19">
        <f>SUM(C10:C12)</f>
        <v>0</v>
      </c>
      <c r="D13" s="17">
        <f aca="true" t="shared" si="0" ref="D13:BK13">SUM(D10:D12)</f>
        <v>1160.3622137846771</v>
      </c>
      <c r="E13" s="17">
        <f t="shared" si="0"/>
        <v>0</v>
      </c>
      <c r="F13" s="17">
        <f t="shared" si="0"/>
        <v>0</v>
      </c>
      <c r="G13" s="18">
        <f t="shared" si="0"/>
        <v>34.0754585917741</v>
      </c>
      <c r="H13" s="19">
        <f t="shared" si="0"/>
        <v>152.12306543379907</v>
      </c>
      <c r="I13" s="17">
        <f t="shared" si="0"/>
        <v>10808.128424605573</v>
      </c>
      <c r="J13" s="17">
        <f t="shared" si="0"/>
        <v>2661.519142906321</v>
      </c>
      <c r="K13" s="17">
        <f t="shared" si="0"/>
        <v>93.57685483554832</v>
      </c>
      <c r="L13" s="18">
        <f t="shared" si="0"/>
        <v>425.6932838292523</v>
      </c>
      <c r="M13" s="19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8">
        <f t="shared" si="0"/>
        <v>0</v>
      </c>
      <c r="R13" s="19">
        <f t="shared" si="0"/>
        <v>53.9925118580555</v>
      </c>
      <c r="S13" s="17">
        <f t="shared" si="0"/>
        <v>701.1208913021242</v>
      </c>
      <c r="T13" s="17">
        <f t="shared" si="0"/>
        <v>282.05470864741824</v>
      </c>
      <c r="U13" s="17">
        <f t="shared" si="0"/>
        <v>0</v>
      </c>
      <c r="V13" s="18">
        <f t="shared" si="0"/>
        <v>41.7961900523487</v>
      </c>
      <c r="W13" s="19">
        <f t="shared" si="0"/>
        <v>0</v>
      </c>
      <c r="X13" s="17">
        <f t="shared" si="0"/>
        <v>10.963910815677401</v>
      </c>
      <c r="Y13" s="17">
        <f t="shared" si="0"/>
        <v>0</v>
      </c>
      <c r="Z13" s="17">
        <f t="shared" si="0"/>
        <v>0</v>
      </c>
      <c r="AA13" s="18">
        <f t="shared" si="0"/>
        <v>0</v>
      </c>
      <c r="AB13" s="19">
        <f t="shared" si="0"/>
        <v>1.1520556157081</v>
      </c>
      <c r="AC13" s="17">
        <f t="shared" si="0"/>
        <v>20.204866551419</v>
      </c>
      <c r="AD13" s="17">
        <f t="shared" si="0"/>
        <v>0</v>
      </c>
      <c r="AE13" s="17">
        <f t="shared" si="0"/>
        <v>0</v>
      </c>
      <c r="AF13" s="18">
        <f t="shared" si="0"/>
        <v>0.2796624951928</v>
      </c>
      <c r="AG13" s="19">
        <f t="shared" si="0"/>
        <v>0</v>
      </c>
      <c r="AH13" s="17">
        <f t="shared" si="0"/>
        <v>0</v>
      </c>
      <c r="AI13" s="17">
        <f t="shared" si="0"/>
        <v>0</v>
      </c>
      <c r="AJ13" s="17">
        <f t="shared" si="0"/>
        <v>0</v>
      </c>
      <c r="AK13" s="18">
        <f t="shared" si="0"/>
        <v>0</v>
      </c>
      <c r="AL13" s="19">
        <f t="shared" si="0"/>
        <v>0.18851934025630002</v>
      </c>
      <c r="AM13" s="17">
        <f t="shared" si="0"/>
        <v>7.90946774E-05</v>
      </c>
      <c r="AN13" s="17">
        <f t="shared" si="0"/>
        <v>0</v>
      </c>
      <c r="AO13" s="17">
        <f t="shared" si="0"/>
        <v>0</v>
      </c>
      <c r="AP13" s="18">
        <f t="shared" si="0"/>
        <v>0.15574152351589998</v>
      </c>
      <c r="AQ13" s="19">
        <f t="shared" si="0"/>
        <v>0</v>
      </c>
      <c r="AR13" s="17">
        <f t="shared" si="0"/>
        <v>67.7026575180641</v>
      </c>
      <c r="AS13" s="17">
        <f t="shared" si="0"/>
        <v>0</v>
      </c>
      <c r="AT13" s="17">
        <f t="shared" si="0"/>
        <v>0</v>
      </c>
      <c r="AU13" s="18">
        <f t="shared" si="0"/>
        <v>0</v>
      </c>
      <c r="AV13" s="19">
        <f t="shared" si="0"/>
        <v>1370.0967955920291</v>
      </c>
      <c r="AW13" s="17">
        <f t="shared" si="0"/>
        <v>10226.039772457318</v>
      </c>
      <c r="AX13" s="17">
        <f t="shared" si="0"/>
        <v>2113.1362057399347</v>
      </c>
      <c r="AY13" s="17">
        <f t="shared" si="0"/>
        <v>0</v>
      </c>
      <c r="AZ13" s="18">
        <f t="shared" si="0"/>
        <v>588.3130401137793</v>
      </c>
      <c r="BA13" s="19">
        <f t="shared" si="0"/>
        <v>0</v>
      </c>
      <c r="BB13" s="17">
        <f t="shared" si="0"/>
        <v>0</v>
      </c>
      <c r="BC13" s="17">
        <f t="shared" si="0"/>
        <v>0</v>
      </c>
      <c r="BD13" s="17">
        <f t="shared" si="0"/>
        <v>0</v>
      </c>
      <c r="BE13" s="18">
        <f t="shared" si="0"/>
        <v>0</v>
      </c>
      <c r="BF13" s="19">
        <f t="shared" si="0"/>
        <v>417.60828560169125</v>
      </c>
      <c r="BG13" s="17">
        <f t="shared" si="0"/>
        <v>567.1484187500104</v>
      </c>
      <c r="BH13" s="17">
        <f t="shared" si="0"/>
        <v>138.53217642651353</v>
      </c>
      <c r="BI13" s="17">
        <f t="shared" si="0"/>
        <v>0</v>
      </c>
      <c r="BJ13" s="18">
        <f t="shared" si="0"/>
        <v>203.22580889567078</v>
      </c>
      <c r="BK13" s="31">
        <f t="shared" si="0"/>
        <v>32139.19074237835</v>
      </c>
      <c r="BL13" s="15"/>
      <c r="BM13" s="55"/>
    </row>
    <row r="14" spans="3:65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5"/>
      <c r="BM14" s="55"/>
    </row>
    <row r="15" spans="1:65" s="20" customFormat="1" ht="15">
      <c r="A15" s="5" t="s">
        <v>12</v>
      </c>
      <c r="B15" s="26" t="s">
        <v>13</v>
      </c>
      <c r="C15" s="19"/>
      <c r="D15" s="17"/>
      <c r="E15" s="17"/>
      <c r="F15" s="17"/>
      <c r="G15" s="18"/>
      <c r="H15" s="19"/>
      <c r="I15" s="17"/>
      <c r="J15" s="17"/>
      <c r="K15" s="17"/>
      <c r="L15" s="18"/>
      <c r="M15" s="19"/>
      <c r="N15" s="17"/>
      <c r="O15" s="17"/>
      <c r="P15" s="17"/>
      <c r="Q15" s="18"/>
      <c r="R15" s="19"/>
      <c r="S15" s="17"/>
      <c r="T15" s="17"/>
      <c r="U15" s="17"/>
      <c r="V15" s="18"/>
      <c r="W15" s="19"/>
      <c r="X15" s="17"/>
      <c r="Y15" s="17"/>
      <c r="Z15" s="17"/>
      <c r="AA15" s="18"/>
      <c r="AB15" s="19"/>
      <c r="AC15" s="17"/>
      <c r="AD15" s="17"/>
      <c r="AE15" s="17"/>
      <c r="AF15" s="18"/>
      <c r="AG15" s="19"/>
      <c r="AH15" s="17"/>
      <c r="AI15" s="17"/>
      <c r="AJ15" s="17"/>
      <c r="AK15" s="18"/>
      <c r="AL15" s="19"/>
      <c r="AM15" s="17"/>
      <c r="AN15" s="17"/>
      <c r="AO15" s="17"/>
      <c r="AP15" s="18"/>
      <c r="AQ15" s="19"/>
      <c r="AR15" s="17"/>
      <c r="AS15" s="17"/>
      <c r="AT15" s="17"/>
      <c r="AU15" s="18"/>
      <c r="AV15" s="19"/>
      <c r="AW15" s="17"/>
      <c r="AX15" s="17"/>
      <c r="AY15" s="17"/>
      <c r="AZ15" s="18"/>
      <c r="BA15" s="19"/>
      <c r="BB15" s="17"/>
      <c r="BC15" s="17"/>
      <c r="BD15" s="17"/>
      <c r="BE15" s="18"/>
      <c r="BF15" s="19"/>
      <c r="BG15" s="17"/>
      <c r="BH15" s="17"/>
      <c r="BI15" s="17"/>
      <c r="BJ15" s="18"/>
      <c r="BK15" s="31"/>
      <c r="BL15" s="15"/>
      <c r="BM15" s="55"/>
    </row>
    <row r="16" spans="1:65" s="12" customFormat="1" ht="15">
      <c r="A16" s="5"/>
      <c r="B16" s="8" t="s">
        <v>32</v>
      </c>
      <c r="C16" s="11">
        <v>0</v>
      </c>
      <c r="D16" s="9">
        <v>43.3025125915161</v>
      </c>
      <c r="E16" s="9">
        <v>0</v>
      </c>
      <c r="F16" s="9">
        <v>0</v>
      </c>
      <c r="G16" s="10">
        <v>0</v>
      </c>
      <c r="H16" s="11">
        <v>357.9032174996116</v>
      </c>
      <c r="I16" s="9">
        <v>265.3173673059347</v>
      </c>
      <c r="J16" s="9">
        <v>94.431217177516</v>
      </c>
      <c r="K16" s="9">
        <v>0</v>
      </c>
      <c r="L16" s="10">
        <v>25.15241886216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3.3298544396115997</v>
      </c>
      <c r="S16" s="9">
        <v>12.6770553099352</v>
      </c>
      <c r="T16" s="9">
        <v>8.317057205096699</v>
      </c>
      <c r="U16" s="9">
        <v>0</v>
      </c>
      <c r="V16" s="10">
        <v>1.6901197213854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0.0005143259677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78.97008425598646</v>
      </c>
      <c r="AW16" s="9">
        <v>354.8890939356132</v>
      </c>
      <c r="AX16" s="9">
        <v>15.390160090386999</v>
      </c>
      <c r="AY16" s="9">
        <v>0</v>
      </c>
      <c r="AZ16" s="10">
        <v>163.17093239482935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9.974082060957102</v>
      </c>
      <c r="BG16" s="9">
        <v>26.4914942631274</v>
      </c>
      <c r="BH16" s="9">
        <v>4.1363940510645</v>
      </c>
      <c r="BI16" s="9">
        <v>0</v>
      </c>
      <c r="BJ16" s="10">
        <v>9.4560011686705</v>
      </c>
      <c r="BK16" s="16">
        <f>SUM(C16:BJ16)</f>
        <v>1474.5995766593708</v>
      </c>
      <c r="BL16" s="15"/>
      <c r="BM16" s="55"/>
    </row>
    <row r="17" spans="1:65" s="20" customFormat="1" ht="15">
      <c r="A17" s="5"/>
      <c r="B17" s="14" t="s">
        <v>14</v>
      </c>
      <c r="C17" s="19">
        <f>SUM(C16)</f>
        <v>0</v>
      </c>
      <c r="D17" s="17">
        <f>SUM(D16)</f>
        <v>43.3025125915161</v>
      </c>
      <c r="E17" s="17">
        <f>SUM(E16)</f>
        <v>0</v>
      </c>
      <c r="F17" s="17">
        <f>SUM(F16)</f>
        <v>0</v>
      </c>
      <c r="G17" s="18">
        <f>SUM(G16)</f>
        <v>0</v>
      </c>
      <c r="H17" s="19">
        <f aca="true" t="shared" si="1" ref="H17:BK17">SUM(H16)</f>
        <v>357.9032174996116</v>
      </c>
      <c r="I17" s="17">
        <f t="shared" si="1"/>
        <v>265.3173673059347</v>
      </c>
      <c r="J17" s="17">
        <f t="shared" si="1"/>
        <v>94.431217177516</v>
      </c>
      <c r="K17" s="17">
        <f t="shared" si="1"/>
        <v>0</v>
      </c>
      <c r="L17" s="18">
        <f t="shared" si="1"/>
        <v>25.15241886216</v>
      </c>
      <c r="M17" s="19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8">
        <f t="shared" si="1"/>
        <v>0</v>
      </c>
      <c r="R17" s="19">
        <f t="shared" si="1"/>
        <v>3.3298544396115997</v>
      </c>
      <c r="S17" s="17">
        <f t="shared" si="1"/>
        <v>12.6770553099352</v>
      </c>
      <c r="T17" s="17">
        <f t="shared" si="1"/>
        <v>8.317057205096699</v>
      </c>
      <c r="U17" s="17">
        <f t="shared" si="1"/>
        <v>0</v>
      </c>
      <c r="V17" s="18">
        <f t="shared" si="1"/>
        <v>1.6901197213854</v>
      </c>
      <c r="W17" s="19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8">
        <f t="shared" si="1"/>
        <v>0</v>
      </c>
      <c r="AB17" s="19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8">
        <f t="shared" si="1"/>
        <v>0</v>
      </c>
      <c r="AG17" s="19">
        <f t="shared" si="1"/>
        <v>0</v>
      </c>
      <c r="AH17" s="17">
        <f t="shared" si="1"/>
        <v>0</v>
      </c>
      <c r="AI17" s="17">
        <f t="shared" si="1"/>
        <v>0</v>
      </c>
      <c r="AJ17" s="17">
        <f t="shared" si="1"/>
        <v>0</v>
      </c>
      <c r="AK17" s="18">
        <f t="shared" si="1"/>
        <v>0</v>
      </c>
      <c r="AL17" s="19">
        <f t="shared" si="1"/>
        <v>0.0005143259677</v>
      </c>
      <c r="AM17" s="17">
        <f t="shared" si="1"/>
        <v>0</v>
      </c>
      <c r="AN17" s="17">
        <f t="shared" si="1"/>
        <v>0</v>
      </c>
      <c r="AO17" s="17">
        <f t="shared" si="1"/>
        <v>0</v>
      </c>
      <c r="AP17" s="18">
        <f t="shared" si="1"/>
        <v>0</v>
      </c>
      <c r="AQ17" s="19">
        <f t="shared" si="1"/>
        <v>0</v>
      </c>
      <c r="AR17" s="17">
        <f t="shared" si="1"/>
        <v>0</v>
      </c>
      <c r="AS17" s="17">
        <f t="shared" si="1"/>
        <v>0</v>
      </c>
      <c r="AT17" s="17">
        <f t="shared" si="1"/>
        <v>0</v>
      </c>
      <c r="AU17" s="18">
        <f t="shared" si="1"/>
        <v>0</v>
      </c>
      <c r="AV17" s="19">
        <f t="shared" si="1"/>
        <v>78.97008425598646</v>
      </c>
      <c r="AW17" s="17">
        <f t="shared" si="1"/>
        <v>354.8890939356132</v>
      </c>
      <c r="AX17" s="17">
        <f t="shared" si="1"/>
        <v>15.390160090386999</v>
      </c>
      <c r="AY17" s="17">
        <f t="shared" si="1"/>
        <v>0</v>
      </c>
      <c r="AZ17" s="18">
        <f t="shared" si="1"/>
        <v>163.17093239482935</v>
      </c>
      <c r="BA17" s="19">
        <f t="shared" si="1"/>
        <v>0</v>
      </c>
      <c r="BB17" s="17">
        <f t="shared" si="1"/>
        <v>0</v>
      </c>
      <c r="BC17" s="17">
        <f t="shared" si="1"/>
        <v>0</v>
      </c>
      <c r="BD17" s="17">
        <f t="shared" si="1"/>
        <v>0</v>
      </c>
      <c r="BE17" s="18">
        <f t="shared" si="1"/>
        <v>0</v>
      </c>
      <c r="BF17" s="19">
        <f t="shared" si="1"/>
        <v>9.974082060957102</v>
      </c>
      <c r="BG17" s="17">
        <f t="shared" si="1"/>
        <v>26.4914942631274</v>
      </c>
      <c r="BH17" s="17">
        <f t="shared" si="1"/>
        <v>4.1363940510645</v>
      </c>
      <c r="BI17" s="17">
        <f t="shared" si="1"/>
        <v>0</v>
      </c>
      <c r="BJ17" s="18">
        <f t="shared" si="1"/>
        <v>9.4560011686705</v>
      </c>
      <c r="BK17" s="18">
        <f t="shared" si="1"/>
        <v>1474.5995766593708</v>
      </c>
      <c r="BL17" s="15"/>
      <c r="BM17" s="55"/>
    </row>
    <row r="18" spans="3:65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5"/>
      <c r="BM18" s="55"/>
    </row>
    <row r="19" spans="1:65" s="12" customFormat="1" ht="15">
      <c r="A19" s="5" t="s">
        <v>15</v>
      </c>
      <c r="B19" s="26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6"/>
      <c r="BL19" s="15"/>
      <c r="BM19" s="55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0.13657130603199996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0.0034245967741</v>
      </c>
      <c r="S20" s="9">
        <v>0</v>
      </c>
      <c r="T20" s="9">
        <v>0</v>
      </c>
      <c r="U20" s="9">
        <v>0</v>
      </c>
      <c r="V20" s="10">
        <v>0.049636844096600005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1.7564237095156003</v>
      </c>
      <c r="AW20" s="9">
        <v>6.252819117444664</v>
      </c>
      <c r="AX20" s="9">
        <v>0</v>
      </c>
      <c r="AY20" s="9">
        <v>0</v>
      </c>
      <c r="AZ20" s="10">
        <v>52.49415376915802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0.20856010903209998</v>
      </c>
      <c r="BG20" s="9">
        <v>0.3338847580645</v>
      </c>
      <c r="BH20" s="9">
        <v>0</v>
      </c>
      <c r="BI20" s="9">
        <v>0</v>
      </c>
      <c r="BJ20" s="10">
        <v>6.884663768192299</v>
      </c>
      <c r="BK20" s="16">
        <f aca="true" t="shared" si="2" ref="BK20:BK104">SUM(C20:BJ20)</f>
        <v>68.12013797830988</v>
      </c>
      <c r="BL20" s="15"/>
      <c r="BM20" s="55"/>
    </row>
    <row r="21" spans="1:65" s="12" customFormat="1" ht="15">
      <c r="A21" s="5"/>
      <c r="B21" s="8" t="s">
        <v>220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0.0006500896774</v>
      </c>
      <c r="I21" s="9">
        <v>0</v>
      </c>
      <c r="J21" s="9">
        <v>0</v>
      </c>
      <c r="K21" s="9">
        <v>0</v>
      </c>
      <c r="L21" s="10">
        <v>0.26487056438659995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0.0006500896774</v>
      </c>
      <c r="S21" s="9">
        <v>0</v>
      </c>
      <c r="T21" s="9">
        <v>0</v>
      </c>
      <c r="U21" s="9">
        <v>0</v>
      </c>
      <c r="V21" s="10">
        <v>0.0016902331611999997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0.0572646071927</v>
      </c>
      <c r="AW21" s="9">
        <v>6.747930847336006</v>
      </c>
      <c r="AX21" s="9">
        <v>0</v>
      </c>
      <c r="AY21" s="9">
        <v>0</v>
      </c>
      <c r="AZ21" s="10">
        <v>36.11349217493151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0.020594604290100002</v>
      </c>
      <c r="BG21" s="9">
        <v>0.26003587096770003</v>
      </c>
      <c r="BH21" s="9">
        <v>0</v>
      </c>
      <c r="BI21" s="9">
        <v>0</v>
      </c>
      <c r="BJ21" s="10">
        <v>2.6678652830631004</v>
      </c>
      <c r="BK21" s="16">
        <f t="shared" si="2"/>
        <v>46.135044364683715</v>
      </c>
      <c r="BL21" s="15"/>
      <c r="BM21" s="55"/>
    </row>
    <row r="22" spans="1:65" s="12" customFormat="1" ht="15">
      <c r="A22" s="5"/>
      <c r="B22" s="8" t="s">
        <v>101</v>
      </c>
      <c r="C22" s="11">
        <v>0</v>
      </c>
      <c r="D22" s="9">
        <v>5.5758403225806</v>
      </c>
      <c r="E22" s="9">
        <v>0</v>
      </c>
      <c r="F22" s="9">
        <v>0</v>
      </c>
      <c r="G22" s="10">
        <v>0</v>
      </c>
      <c r="H22" s="11">
        <v>0.0006435546774</v>
      </c>
      <c r="I22" s="9">
        <v>0</v>
      </c>
      <c r="J22" s="9">
        <v>0</v>
      </c>
      <c r="K22" s="9">
        <v>0</v>
      </c>
      <c r="L22" s="10">
        <v>0.743174491161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0.0006435546774</v>
      </c>
      <c r="S22" s="9">
        <v>0</v>
      </c>
      <c r="T22" s="9">
        <v>0</v>
      </c>
      <c r="U22" s="9">
        <v>0</v>
      </c>
      <c r="V22" s="10">
        <v>0.003217773387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0.059592673064</v>
      </c>
      <c r="AW22" s="9">
        <v>1.6088866929201413</v>
      </c>
      <c r="AX22" s="9">
        <v>0</v>
      </c>
      <c r="AY22" s="9">
        <v>0</v>
      </c>
      <c r="AZ22" s="10">
        <v>12.0050167412232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0.0165457422256</v>
      </c>
      <c r="BG22" s="9">
        <v>4.8266600806451</v>
      </c>
      <c r="BH22" s="9">
        <v>0</v>
      </c>
      <c r="BI22" s="9">
        <v>0</v>
      </c>
      <c r="BJ22" s="10">
        <v>1.0617602756443</v>
      </c>
      <c r="BK22" s="16">
        <f t="shared" si="2"/>
        <v>25.901981902205744</v>
      </c>
      <c r="BL22" s="15"/>
      <c r="BM22" s="55"/>
    </row>
    <row r="23" spans="1:65" s="12" customFormat="1" ht="15">
      <c r="A23" s="5"/>
      <c r="B23" s="8" t="s">
        <v>221</v>
      </c>
      <c r="C23" s="11">
        <v>0</v>
      </c>
      <c r="D23" s="9">
        <v>6.9136189516129</v>
      </c>
      <c r="E23" s="9">
        <v>0</v>
      </c>
      <c r="F23" s="9">
        <v>0</v>
      </c>
      <c r="G23" s="10">
        <v>0</v>
      </c>
      <c r="H23" s="11">
        <v>0.019339577419299998</v>
      </c>
      <c r="I23" s="9">
        <v>7.0911783870967</v>
      </c>
      <c r="J23" s="9">
        <v>0</v>
      </c>
      <c r="K23" s="9">
        <v>0</v>
      </c>
      <c r="L23" s="10">
        <v>0.0993566709353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0.0036100544515000003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0.018669138774</v>
      </c>
      <c r="AW23" s="9">
        <v>15.149335645355938</v>
      </c>
      <c r="AX23" s="9">
        <v>0</v>
      </c>
      <c r="AY23" s="9">
        <v>0</v>
      </c>
      <c r="AZ23" s="10">
        <v>1.0860921833543002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0.007552704838600001</v>
      </c>
      <c r="BG23" s="9">
        <v>1.289292268258</v>
      </c>
      <c r="BH23" s="9">
        <v>0</v>
      </c>
      <c r="BI23" s="9">
        <v>0</v>
      </c>
      <c r="BJ23" s="10">
        <v>0.1398767169675</v>
      </c>
      <c r="BK23" s="16">
        <f>SUM(C23:BJ23)</f>
        <v>31.817922299064033</v>
      </c>
      <c r="BL23" s="15"/>
      <c r="BM23" s="55"/>
    </row>
    <row r="24" spans="1:65" s="12" customFormat="1" ht="15">
      <c r="A24" s="5"/>
      <c r="B24" s="8" t="s">
        <v>102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9">
        <v>6.3936774193548</v>
      </c>
      <c r="J24" s="9">
        <v>0</v>
      </c>
      <c r="K24" s="9">
        <v>0</v>
      </c>
      <c r="L24" s="10">
        <v>30.950796603838395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0.0006393677418999999</v>
      </c>
      <c r="S24" s="9">
        <v>6.467588330322401</v>
      </c>
      <c r="T24" s="9">
        <v>0</v>
      </c>
      <c r="U24" s="9">
        <v>0</v>
      </c>
      <c r="V24" s="10">
        <v>0.2035338527094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1.8745992202572006</v>
      </c>
      <c r="AW24" s="9">
        <v>39.007475688306364</v>
      </c>
      <c r="AX24" s="9">
        <v>0</v>
      </c>
      <c r="AY24" s="9">
        <v>0</v>
      </c>
      <c r="AZ24" s="10">
        <v>100.60598868728142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0.12449574283790002</v>
      </c>
      <c r="BG24" s="9">
        <v>1.5811666977741</v>
      </c>
      <c r="BH24" s="9">
        <v>0</v>
      </c>
      <c r="BI24" s="9">
        <v>0</v>
      </c>
      <c r="BJ24" s="10">
        <v>8.160601117674902</v>
      </c>
      <c r="BK24" s="16">
        <f>SUM(C24:BJ24)</f>
        <v>195.37056272809878</v>
      </c>
      <c r="BL24" s="15"/>
      <c r="BM24" s="55"/>
    </row>
    <row r="25" spans="1:65" s="12" customFormat="1" ht="15">
      <c r="A25" s="5"/>
      <c r="B25" s="8" t="s">
        <v>103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0.006231798387</v>
      </c>
      <c r="I25" s="9">
        <v>33.277803387096704</v>
      </c>
      <c r="J25" s="9">
        <v>0</v>
      </c>
      <c r="K25" s="9">
        <v>0</v>
      </c>
      <c r="L25" s="10">
        <v>6.2941163709675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</v>
      </c>
      <c r="S25" s="9">
        <v>0</v>
      </c>
      <c r="T25" s="9">
        <v>0</v>
      </c>
      <c r="U25" s="9">
        <v>0</v>
      </c>
      <c r="V25" s="10">
        <v>0.0120896888708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0</v>
      </c>
      <c r="AW25" s="9">
        <v>39.82267188524235</v>
      </c>
      <c r="AX25" s="9">
        <v>0</v>
      </c>
      <c r="AY25" s="9">
        <v>0</v>
      </c>
      <c r="AZ25" s="10">
        <v>16.3393359088701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</v>
      </c>
      <c r="BG25" s="9">
        <v>31.108548387096697</v>
      </c>
      <c r="BH25" s="9">
        <v>0</v>
      </c>
      <c r="BI25" s="9">
        <v>0</v>
      </c>
      <c r="BJ25" s="10">
        <v>0.0709274903224</v>
      </c>
      <c r="BK25" s="16">
        <f aca="true" t="shared" si="3" ref="BK25:BK30">SUM(C25:BJ25)</f>
        <v>126.93172491685355</v>
      </c>
      <c r="BL25" s="15"/>
      <c r="BM25" s="55"/>
    </row>
    <row r="26" spans="1:65" s="12" customFormat="1" ht="15">
      <c r="A26" s="5"/>
      <c r="B26" s="8" t="s">
        <v>104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0.0605191135482</v>
      </c>
      <c r="I26" s="9">
        <v>19.6687119032257</v>
      </c>
      <c r="J26" s="9">
        <v>0</v>
      </c>
      <c r="K26" s="9">
        <v>0</v>
      </c>
      <c r="L26" s="10">
        <v>5.3785894234836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0.0226274114836</v>
      </c>
      <c r="S26" s="9">
        <v>0.0623908387096</v>
      </c>
      <c r="T26" s="9">
        <v>0</v>
      </c>
      <c r="U26" s="9">
        <v>0</v>
      </c>
      <c r="V26" s="10">
        <v>0.1940355083869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1.0478816504494999</v>
      </c>
      <c r="AW26" s="9">
        <v>6.402723741427157</v>
      </c>
      <c r="AX26" s="9">
        <v>0</v>
      </c>
      <c r="AY26" s="9">
        <v>0</v>
      </c>
      <c r="AZ26" s="10">
        <v>38.40187133919041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0.1171535095157</v>
      </c>
      <c r="BG26" s="9">
        <v>0.0918106094515</v>
      </c>
      <c r="BH26" s="9">
        <v>0</v>
      </c>
      <c r="BI26" s="9">
        <v>0</v>
      </c>
      <c r="BJ26" s="10">
        <v>3.2816972753855995</v>
      </c>
      <c r="BK26" s="16">
        <f t="shared" si="3"/>
        <v>74.73001232425747</v>
      </c>
      <c r="BL26" s="15"/>
      <c r="BM26" s="55"/>
    </row>
    <row r="27" spans="1:65" s="12" customFormat="1" ht="15">
      <c r="A27" s="5"/>
      <c r="B27" s="8" t="s">
        <v>105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0.0550268912903</v>
      </c>
      <c r="I27" s="9">
        <v>14.838712258064499</v>
      </c>
      <c r="J27" s="9">
        <v>0</v>
      </c>
      <c r="K27" s="9">
        <v>0</v>
      </c>
      <c r="L27" s="10">
        <v>0.3201468949998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</v>
      </c>
      <c r="S27" s="9">
        <v>6.3076892690322</v>
      </c>
      <c r="T27" s="9">
        <v>0</v>
      </c>
      <c r="U27" s="9">
        <v>0</v>
      </c>
      <c r="V27" s="10">
        <v>0.07703764780639999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5.6762279997078</v>
      </c>
      <c r="AW27" s="9">
        <v>7.382088387194783</v>
      </c>
      <c r="AX27" s="9">
        <v>0</v>
      </c>
      <c r="AY27" s="9">
        <v>0</v>
      </c>
      <c r="AZ27" s="10">
        <v>21.597281938191806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0.2705535393867</v>
      </c>
      <c r="BG27" s="9">
        <v>7.997262419354799</v>
      </c>
      <c r="BH27" s="9">
        <v>0</v>
      </c>
      <c r="BI27" s="9">
        <v>0</v>
      </c>
      <c r="BJ27" s="10">
        <v>1.349817782032</v>
      </c>
      <c r="BK27" s="16">
        <f t="shared" si="3"/>
        <v>65.87184502706108</v>
      </c>
      <c r="BL27" s="15"/>
      <c r="BM27" s="55"/>
    </row>
    <row r="28" spans="1:65" s="12" customFormat="1" ht="15">
      <c r="A28" s="5"/>
      <c r="B28" s="8" t="s">
        <v>222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1.4611453117736</v>
      </c>
      <c r="I28" s="9">
        <v>7.654943587096501</v>
      </c>
      <c r="J28" s="9">
        <v>0</v>
      </c>
      <c r="K28" s="9">
        <v>0</v>
      </c>
      <c r="L28" s="10">
        <v>1.9254558066444003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0.6470374417088999</v>
      </c>
      <c r="S28" s="9">
        <v>13.1569342903224</v>
      </c>
      <c r="T28" s="9">
        <v>0.1259036774193</v>
      </c>
      <c r="U28" s="9">
        <v>0</v>
      </c>
      <c r="V28" s="10">
        <v>3.6681178205151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38.91277459408941</v>
      </c>
      <c r="AW28" s="9">
        <v>70.59372323369513</v>
      </c>
      <c r="AX28" s="9">
        <v>0</v>
      </c>
      <c r="AY28" s="9">
        <v>0</v>
      </c>
      <c r="AZ28" s="10">
        <v>45.62147027850918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7.8991791894768</v>
      </c>
      <c r="BG28" s="9">
        <v>5.5681301887736</v>
      </c>
      <c r="BH28" s="9">
        <v>0</v>
      </c>
      <c r="BI28" s="9">
        <v>0</v>
      </c>
      <c r="BJ28" s="10">
        <v>8.871710218286</v>
      </c>
      <c r="BK28" s="16">
        <f t="shared" si="3"/>
        <v>206.10652563831033</v>
      </c>
      <c r="BL28" s="15"/>
      <c r="BM28" s="55"/>
    </row>
    <row r="29" spans="1:65" s="12" customFormat="1" ht="15">
      <c r="A29" s="5"/>
      <c r="B29" s="8" t="s">
        <v>190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1.3785781564513002</v>
      </c>
      <c r="I29" s="9">
        <v>21.193244901580396</v>
      </c>
      <c r="J29" s="9">
        <v>0</v>
      </c>
      <c r="K29" s="9">
        <v>0</v>
      </c>
      <c r="L29" s="10">
        <v>8.0278857909029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1.1517989085805</v>
      </c>
      <c r="S29" s="9">
        <v>0.6222758064516001</v>
      </c>
      <c r="T29" s="9">
        <v>0</v>
      </c>
      <c r="U29" s="9">
        <v>0</v>
      </c>
      <c r="V29" s="10">
        <v>3.2191807971932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0.016148692258000003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0.0496882838709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12.480546328933503</v>
      </c>
      <c r="AW29" s="9">
        <v>61.22484885808627</v>
      </c>
      <c r="AX29" s="9">
        <v>0</v>
      </c>
      <c r="AY29" s="9">
        <v>0</v>
      </c>
      <c r="AZ29" s="10">
        <v>50.7266675896422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2.7124417974832</v>
      </c>
      <c r="BG29" s="9">
        <v>53.1815837923222</v>
      </c>
      <c r="BH29" s="9">
        <v>0</v>
      </c>
      <c r="BI29" s="9">
        <v>0</v>
      </c>
      <c r="BJ29" s="10">
        <v>15.740120351579503</v>
      </c>
      <c r="BK29" s="16">
        <f t="shared" si="3"/>
        <v>231.72501005533564</v>
      </c>
      <c r="BL29" s="15"/>
      <c r="BM29" s="55"/>
    </row>
    <row r="30" spans="1:65" s="12" customFormat="1" ht="15">
      <c r="A30" s="5"/>
      <c r="B30" s="8" t="s">
        <v>191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0.6759201671288</v>
      </c>
      <c r="I30" s="9">
        <v>66.4145386320643</v>
      </c>
      <c r="J30" s="9">
        <v>0</v>
      </c>
      <c r="K30" s="9">
        <v>0</v>
      </c>
      <c r="L30" s="10">
        <v>6.593200154999701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3.0575868087094</v>
      </c>
      <c r="S30" s="9">
        <v>14.5568215929999</v>
      </c>
      <c r="T30" s="9">
        <v>0</v>
      </c>
      <c r="U30" s="9">
        <v>0</v>
      </c>
      <c r="V30" s="10">
        <v>1.7685746966123999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0.0497557806451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11.4188493716101</v>
      </c>
      <c r="AW30" s="9">
        <v>37.003353205667224</v>
      </c>
      <c r="AX30" s="9">
        <v>0</v>
      </c>
      <c r="AY30" s="9">
        <v>0</v>
      </c>
      <c r="AZ30" s="10">
        <v>32.973122828287295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1.5965918217086001</v>
      </c>
      <c r="BG30" s="9">
        <v>20.5119599369354</v>
      </c>
      <c r="BH30" s="9">
        <v>0</v>
      </c>
      <c r="BI30" s="9">
        <v>0</v>
      </c>
      <c r="BJ30" s="10">
        <v>34.4460599325796</v>
      </c>
      <c r="BK30" s="16">
        <f t="shared" si="3"/>
        <v>231.06633492994786</v>
      </c>
      <c r="BL30" s="15"/>
      <c r="BM30" s="55"/>
    </row>
    <row r="31" spans="1:65" s="12" customFormat="1" ht="15">
      <c r="A31" s="5"/>
      <c r="B31" s="8" t="s">
        <v>192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0.24246539838689998</v>
      </c>
      <c r="I31" s="9">
        <v>12.276729032258</v>
      </c>
      <c r="J31" s="9">
        <v>0</v>
      </c>
      <c r="K31" s="9">
        <v>0</v>
      </c>
      <c r="L31" s="10">
        <v>0.687005756645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0.0343919009354</v>
      </c>
      <c r="S31" s="9">
        <v>0</v>
      </c>
      <c r="T31" s="9">
        <v>0</v>
      </c>
      <c r="U31" s="9">
        <v>0</v>
      </c>
      <c r="V31" s="10">
        <v>0.6269214729675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21.67515330238309</v>
      </c>
      <c r="AW31" s="9">
        <v>8.362289426574488</v>
      </c>
      <c r="AX31" s="9">
        <v>0</v>
      </c>
      <c r="AY31" s="9">
        <v>0</v>
      </c>
      <c r="AZ31" s="10">
        <v>24.8132821476747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4.5836385636437</v>
      </c>
      <c r="BG31" s="9">
        <v>0.3663785806451</v>
      </c>
      <c r="BH31" s="9">
        <v>0</v>
      </c>
      <c r="BI31" s="9">
        <v>0</v>
      </c>
      <c r="BJ31" s="10">
        <v>3.9759493498697007</v>
      </c>
      <c r="BK31" s="16">
        <f t="shared" si="2"/>
        <v>77.64420493198358</v>
      </c>
      <c r="BL31" s="15"/>
      <c r="BM31" s="55"/>
    </row>
    <row r="32" spans="1:65" s="12" customFormat="1" ht="15">
      <c r="A32" s="5"/>
      <c r="B32" s="8" t="s">
        <v>193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0.0355996441933</v>
      </c>
      <c r="I32" s="9">
        <v>27.3386465023224</v>
      </c>
      <c r="J32" s="9">
        <v>0</v>
      </c>
      <c r="K32" s="9">
        <v>0</v>
      </c>
      <c r="L32" s="10">
        <v>0.31777366606440005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</v>
      </c>
      <c r="S32" s="9">
        <v>0</v>
      </c>
      <c r="T32" s="9">
        <v>0</v>
      </c>
      <c r="U32" s="9">
        <v>0</v>
      </c>
      <c r="V32" s="10">
        <v>0.017963524161200003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11.516639895869398</v>
      </c>
      <c r="AW32" s="9">
        <v>3.3559092579411063</v>
      </c>
      <c r="AX32" s="9">
        <v>0</v>
      </c>
      <c r="AY32" s="9">
        <v>0</v>
      </c>
      <c r="AZ32" s="10">
        <v>0.7940353456120999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2.8388506464513</v>
      </c>
      <c r="BG32" s="9">
        <v>0</v>
      </c>
      <c r="BH32" s="9">
        <v>0</v>
      </c>
      <c r="BI32" s="9">
        <v>0</v>
      </c>
      <c r="BJ32" s="10">
        <v>0.1192157505802</v>
      </c>
      <c r="BK32" s="16">
        <f t="shared" si="2"/>
        <v>46.33463423319541</v>
      </c>
      <c r="BL32" s="15"/>
      <c r="BM32" s="55"/>
    </row>
    <row r="33" spans="1:65" s="12" customFormat="1" ht="15">
      <c r="A33" s="5"/>
      <c r="B33" s="8" t="s">
        <v>106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0.31654027090270004</v>
      </c>
      <c r="I33" s="9">
        <v>0</v>
      </c>
      <c r="J33" s="9">
        <v>0</v>
      </c>
      <c r="K33" s="9">
        <v>0</v>
      </c>
      <c r="L33" s="10">
        <v>0.22306828741919998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0.0102475728386</v>
      </c>
      <c r="S33" s="9">
        <v>0.0754840752903</v>
      </c>
      <c r="T33" s="9">
        <v>0</v>
      </c>
      <c r="U33" s="9">
        <v>0</v>
      </c>
      <c r="V33" s="10">
        <v>0.0785568489029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0.0242417257096</v>
      </c>
      <c r="AC33" s="9">
        <v>0</v>
      </c>
      <c r="AD33" s="9">
        <v>0</v>
      </c>
      <c r="AE33" s="9">
        <v>0</v>
      </c>
      <c r="AF33" s="10">
        <v>0.0091785728064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0.2736351227412</v>
      </c>
      <c r="AW33" s="9">
        <v>0.36263523995588504</v>
      </c>
      <c r="AX33" s="9">
        <v>0</v>
      </c>
      <c r="AY33" s="9">
        <v>0</v>
      </c>
      <c r="AZ33" s="10">
        <v>5.0068659894176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0.24287116809569997</v>
      </c>
      <c r="BG33" s="9">
        <v>0.017819660387</v>
      </c>
      <c r="BH33" s="9">
        <v>0</v>
      </c>
      <c r="BI33" s="9">
        <v>0</v>
      </c>
      <c r="BJ33" s="10">
        <v>0.5452687761925</v>
      </c>
      <c r="BK33" s="16">
        <f t="shared" si="2"/>
        <v>7.186413310659584</v>
      </c>
      <c r="BL33" s="15"/>
      <c r="BM33" s="55"/>
    </row>
    <row r="34" spans="1:65" s="12" customFormat="1" ht="15">
      <c r="A34" s="5"/>
      <c r="B34" s="8" t="s">
        <v>194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1.7054694892901</v>
      </c>
      <c r="I34" s="9">
        <v>0</v>
      </c>
      <c r="J34" s="9">
        <v>0</v>
      </c>
      <c r="K34" s="9">
        <v>0</v>
      </c>
      <c r="L34" s="10">
        <v>0.4321030258059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0.0050419638708</v>
      </c>
      <c r="S34" s="9">
        <v>0</v>
      </c>
      <c r="T34" s="9">
        <v>0</v>
      </c>
      <c r="U34" s="9">
        <v>0</v>
      </c>
      <c r="V34" s="10">
        <v>0.1264420221612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15.738694436512903</v>
      </c>
      <c r="AW34" s="9">
        <v>21.71719635536997</v>
      </c>
      <c r="AX34" s="9">
        <v>0</v>
      </c>
      <c r="AY34" s="9">
        <v>0</v>
      </c>
      <c r="AZ34" s="10">
        <v>11.636258559319996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3.1680037659017</v>
      </c>
      <c r="BG34" s="9">
        <v>0.062431516129</v>
      </c>
      <c r="BH34" s="9">
        <v>0</v>
      </c>
      <c r="BI34" s="9">
        <v>0</v>
      </c>
      <c r="BJ34" s="10">
        <v>1.9056866850959002</v>
      </c>
      <c r="BK34" s="16">
        <f t="shared" si="2"/>
        <v>56.497327819457475</v>
      </c>
      <c r="BL34" s="15"/>
      <c r="BM34" s="55"/>
    </row>
    <row r="35" spans="1:65" s="12" customFormat="1" ht="15">
      <c r="A35" s="5"/>
      <c r="B35" s="8" t="s">
        <v>195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40.151376209838496</v>
      </c>
      <c r="I35" s="9">
        <v>12.7334741935483</v>
      </c>
      <c r="J35" s="9">
        <v>0</v>
      </c>
      <c r="K35" s="9">
        <v>0</v>
      </c>
      <c r="L35" s="10">
        <v>0.1056878358062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</v>
      </c>
      <c r="S35" s="9">
        <v>0</v>
      </c>
      <c r="T35" s="9">
        <v>0</v>
      </c>
      <c r="U35" s="9">
        <v>0</v>
      </c>
      <c r="V35" s="10">
        <v>0.0197368849999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0.5101893750327242</v>
      </c>
      <c r="AW35" s="9">
        <v>0</v>
      </c>
      <c r="AX35" s="9">
        <v>0</v>
      </c>
      <c r="AY35" s="9">
        <v>0</v>
      </c>
      <c r="AZ35" s="10">
        <v>0.3320174716126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0.0215051009354</v>
      </c>
      <c r="BG35" s="9">
        <v>0</v>
      </c>
      <c r="BH35" s="9">
        <v>0</v>
      </c>
      <c r="BI35" s="9">
        <v>0</v>
      </c>
      <c r="BJ35" s="10">
        <v>0.021543118387</v>
      </c>
      <c r="BK35" s="16">
        <f t="shared" si="2"/>
        <v>53.89553019016062</v>
      </c>
      <c r="BL35" s="15"/>
      <c r="BM35" s="55"/>
    </row>
    <row r="36" spans="1:65" s="12" customFormat="1" ht="15">
      <c r="A36" s="5"/>
      <c r="B36" s="8" t="s">
        <v>196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0.027125637935200002</v>
      </c>
      <c r="I36" s="9">
        <v>0</v>
      </c>
      <c r="J36" s="9">
        <v>0</v>
      </c>
      <c r="K36" s="9">
        <v>0</v>
      </c>
      <c r="L36" s="10">
        <v>13.036943379418897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0.07163730351599999</v>
      </c>
      <c r="S36" s="9">
        <v>0</v>
      </c>
      <c r="T36" s="9">
        <v>0</v>
      </c>
      <c r="U36" s="9">
        <v>0</v>
      </c>
      <c r="V36" s="10">
        <v>2.1358694678705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0.12388616129030001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40.076898937058196</v>
      </c>
      <c r="AW36" s="9">
        <v>30.17529580317346</v>
      </c>
      <c r="AX36" s="9">
        <v>0</v>
      </c>
      <c r="AY36" s="9">
        <v>0</v>
      </c>
      <c r="AZ36" s="10">
        <v>37.79258307751199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4.4352840016434</v>
      </c>
      <c r="BG36" s="9">
        <v>7.655877274935399</v>
      </c>
      <c r="BH36" s="9">
        <v>0</v>
      </c>
      <c r="BI36" s="9">
        <v>0</v>
      </c>
      <c r="BJ36" s="10">
        <v>9.8974759057725</v>
      </c>
      <c r="BK36" s="16">
        <f t="shared" si="2"/>
        <v>145.42887695012584</v>
      </c>
      <c r="BL36" s="15"/>
      <c r="BM36" s="55"/>
    </row>
    <row r="37" spans="1:65" s="12" customFormat="1" ht="15">
      <c r="A37" s="5"/>
      <c r="B37" s="8" t="s">
        <v>197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0.1795882064513</v>
      </c>
      <c r="I37" s="9">
        <v>0</v>
      </c>
      <c r="J37" s="9">
        <v>0</v>
      </c>
      <c r="K37" s="9">
        <v>0</v>
      </c>
      <c r="L37" s="10">
        <v>0.9180053698061998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0.0501608438708</v>
      </c>
      <c r="S37" s="9">
        <v>0</v>
      </c>
      <c r="T37" s="9">
        <v>0</v>
      </c>
      <c r="U37" s="9">
        <v>0</v>
      </c>
      <c r="V37" s="10">
        <v>0.029724944516100003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0.12266416129030001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29.244080139545094</v>
      </c>
      <c r="AW37" s="9">
        <v>5.409860707675712</v>
      </c>
      <c r="AX37" s="9">
        <v>0</v>
      </c>
      <c r="AY37" s="9">
        <v>0</v>
      </c>
      <c r="AZ37" s="10">
        <v>16.946726065739703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0.1325809244189</v>
      </c>
      <c r="BG37" s="9">
        <v>3.6799248387096</v>
      </c>
      <c r="BH37" s="9">
        <v>0</v>
      </c>
      <c r="BI37" s="9">
        <v>0</v>
      </c>
      <c r="BJ37" s="10">
        <v>0.1614634746126</v>
      </c>
      <c r="BK37" s="16">
        <f t="shared" si="2"/>
        <v>56.87477967663632</v>
      </c>
      <c r="BL37" s="15"/>
      <c r="BM37" s="55"/>
    </row>
    <row r="38" spans="1:65" s="12" customFormat="1" ht="15">
      <c r="A38" s="5"/>
      <c r="B38" s="8" t="s">
        <v>198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89.1452037838384</v>
      </c>
      <c r="I38" s="9">
        <v>23.917132342645</v>
      </c>
      <c r="J38" s="9">
        <v>0</v>
      </c>
      <c r="K38" s="9">
        <v>0</v>
      </c>
      <c r="L38" s="10">
        <v>15.2588199178385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0.8467758838382</v>
      </c>
      <c r="S38" s="9">
        <v>101.235049547258</v>
      </c>
      <c r="T38" s="9">
        <v>0</v>
      </c>
      <c r="U38" s="9">
        <v>0</v>
      </c>
      <c r="V38" s="10">
        <v>2.9431138839349007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0.0930426774193</v>
      </c>
      <c r="AC38" s="9">
        <v>0</v>
      </c>
      <c r="AD38" s="9">
        <v>0</v>
      </c>
      <c r="AE38" s="9">
        <v>0</v>
      </c>
      <c r="AF38" s="10">
        <v>0.4341991612903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0.043419916129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11.2578554302886</v>
      </c>
      <c r="AW38" s="9">
        <v>99.18192560602066</v>
      </c>
      <c r="AX38" s="9">
        <v>0</v>
      </c>
      <c r="AY38" s="9">
        <v>0</v>
      </c>
      <c r="AZ38" s="10">
        <v>34.95441760496509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0.2750961830319</v>
      </c>
      <c r="BG38" s="9">
        <v>45.5980077309997</v>
      </c>
      <c r="BH38" s="9">
        <v>0</v>
      </c>
      <c r="BI38" s="9">
        <v>0</v>
      </c>
      <c r="BJ38" s="10">
        <v>15.053342946546897</v>
      </c>
      <c r="BK38" s="16">
        <f t="shared" si="2"/>
        <v>440.2374026160445</v>
      </c>
      <c r="BL38" s="15"/>
      <c r="BM38" s="55"/>
    </row>
    <row r="39" spans="1:65" s="12" customFormat="1" ht="15">
      <c r="A39" s="5"/>
      <c r="B39" s="8" t="s">
        <v>223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0.1831139064514</v>
      </c>
      <c r="I39" s="9">
        <v>0</v>
      </c>
      <c r="J39" s="9">
        <v>0</v>
      </c>
      <c r="K39" s="9">
        <v>0</v>
      </c>
      <c r="L39" s="10">
        <v>0.6707534608383999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0.0377515656449</v>
      </c>
      <c r="S39" s="9">
        <v>0</v>
      </c>
      <c r="T39" s="9">
        <v>0</v>
      </c>
      <c r="U39" s="9">
        <v>0</v>
      </c>
      <c r="V39" s="10">
        <v>0.1351390710965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18.112931953284704</v>
      </c>
      <c r="AW39" s="9">
        <v>4.6900158205284415</v>
      </c>
      <c r="AX39" s="9">
        <v>0</v>
      </c>
      <c r="AY39" s="9">
        <v>0</v>
      </c>
      <c r="AZ39" s="10">
        <v>20.039960300511694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1.8786145124815996</v>
      </c>
      <c r="BG39" s="9">
        <v>1.8109797500643998</v>
      </c>
      <c r="BH39" s="9">
        <v>0.3094119354838</v>
      </c>
      <c r="BI39" s="9">
        <v>0</v>
      </c>
      <c r="BJ39" s="10">
        <v>1.4959322060955003</v>
      </c>
      <c r="BK39" s="16">
        <f t="shared" si="2"/>
        <v>49.36460448248134</v>
      </c>
      <c r="BL39" s="15"/>
      <c r="BM39" s="55"/>
    </row>
    <row r="40" spans="1:65" s="12" customFormat="1" ht="15">
      <c r="A40" s="5"/>
      <c r="B40" s="8" t="s">
        <v>224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0.7170553393544999</v>
      </c>
      <c r="I40" s="9">
        <v>23.0976085747741</v>
      </c>
      <c r="J40" s="9">
        <v>0</v>
      </c>
      <c r="K40" s="9">
        <v>0</v>
      </c>
      <c r="L40" s="10">
        <v>2.6326666827417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0.43241169977399996</v>
      </c>
      <c r="S40" s="9">
        <v>1.2530014994193002</v>
      </c>
      <c r="T40" s="9">
        <v>0</v>
      </c>
      <c r="U40" s="9">
        <v>0</v>
      </c>
      <c r="V40" s="10">
        <v>0.1543687901288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9.883593119514202</v>
      </c>
      <c r="AW40" s="9">
        <v>18.776258049359203</v>
      </c>
      <c r="AX40" s="9">
        <v>0</v>
      </c>
      <c r="AY40" s="9">
        <v>0</v>
      </c>
      <c r="AZ40" s="10">
        <v>11.664663982836903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1.6319233231604005</v>
      </c>
      <c r="BG40" s="9">
        <v>18.724884664515802</v>
      </c>
      <c r="BH40" s="9">
        <v>0</v>
      </c>
      <c r="BI40" s="9">
        <v>0</v>
      </c>
      <c r="BJ40" s="10">
        <v>16.071894850385902</v>
      </c>
      <c r="BK40" s="16">
        <f t="shared" si="2"/>
        <v>105.04033057596482</v>
      </c>
      <c r="BL40" s="15"/>
      <c r="BM40" s="55"/>
    </row>
    <row r="41" spans="1:65" s="12" customFormat="1" ht="15">
      <c r="A41" s="5"/>
      <c r="B41" s="8" t="s">
        <v>225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8.368547999225399</v>
      </c>
      <c r="I41" s="9">
        <v>0.5332107376129</v>
      </c>
      <c r="J41" s="9">
        <v>0</v>
      </c>
      <c r="K41" s="9">
        <v>0</v>
      </c>
      <c r="L41" s="10">
        <v>0.4397124079675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0.3800009612901</v>
      </c>
      <c r="S41" s="9">
        <v>1.4919517416772001</v>
      </c>
      <c r="T41" s="9">
        <v>0</v>
      </c>
      <c r="U41" s="9">
        <v>0</v>
      </c>
      <c r="V41" s="10">
        <v>0.0247155096774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0.0810476987418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2.9306636306442</v>
      </c>
      <c r="AW41" s="9">
        <v>10.366358979181754</v>
      </c>
      <c r="AX41" s="9">
        <v>0</v>
      </c>
      <c r="AY41" s="9">
        <v>0</v>
      </c>
      <c r="AZ41" s="10">
        <v>6.096430646063201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1.6581121402247</v>
      </c>
      <c r="BG41" s="9">
        <v>0.8630622903224999</v>
      </c>
      <c r="BH41" s="9">
        <v>0</v>
      </c>
      <c r="BI41" s="9">
        <v>0</v>
      </c>
      <c r="BJ41" s="10">
        <v>1.5202050432897</v>
      </c>
      <c r="BK41" s="16">
        <f t="shared" si="2"/>
        <v>34.75401978591836</v>
      </c>
      <c r="BL41" s="15"/>
      <c r="BM41" s="55"/>
    </row>
    <row r="42" spans="1:65" s="12" customFormat="1" ht="15">
      <c r="A42" s="5"/>
      <c r="B42" s="8" t="s">
        <v>226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0.041672937741800004</v>
      </c>
      <c r="I42" s="9">
        <v>0.3084769354838</v>
      </c>
      <c r="J42" s="9">
        <v>0</v>
      </c>
      <c r="K42" s="9">
        <v>0</v>
      </c>
      <c r="L42" s="10">
        <v>0.2768809162254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0.6453337490321001</v>
      </c>
      <c r="S42" s="9">
        <v>0.30169044290310004</v>
      </c>
      <c r="T42" s="9">
        <v>0</v>
      </c>
      <c r="U42" s="9">
        <v>0</v>
      </c>
      <c r="V42" s="10">
        <v>0.0886276902579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0.0980800258064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6.4930350807395</v>
      </c>
      <c r="AW42" s="9">
        <v>13.526949724180156</v>
      </c>
      <c r="AX42" s="9">
        <v>0</v>
      </c>
      <c r="AY42" s="9">
        <v>0</v>
      </c>
      <c r="AZ42" s="10">
        <v>7.1147357536434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1.0161102888377</v>
      </c>
      <c r="BG42" s="9">
        <v>1.2137403193546998</v>
      </c>
      <c r="BH42" s="9">
        <v>0</v>
      </c>
      <c r="BI42" s="9">
        <v>0</v>
      </c>
      <c r="BJ42" s="10">
        <v>9.0810492815152</v>
      </c>
      <c r="BK42" s="16">
        <f t="shared" si="2"/>
        <v>40.206383145721155</v>
      </c>
      <c r="BL42" s="15"/>
      <c r="BM42" s="55"/>
    </row>
    <row r="43" spans="1:65" s="12" customFormat="1" ht="15">
      <c r="A43" s="5"/>
      <c r="B43" s="8" t="s">
        <v>227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0.0794154788064</v>
      </c>
      <c r="I43" s="9">
        <v>13.4060758658387</v>
      </c>
      <c r="J43" s="9">
        <v>0</v>
      </c>
      <c r="K43" s="9">
        <v>0</v>
      </c>
      <c r="L43" s="10">
        <v>1.7513856146449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0.1803003922578</v>
      </c>
      <c r="S43" s="9">
        <v>1.4993936839353998</v>
      </c>
      <c r="T43" s="9">
        <v>0</v>
      </c>
      <c r="U43" s="9">
        <v>0</v>
      </c>
      <c r="V43" s="10">
        <v>0.0246986838709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1.2676626937411999</v>
      </c>
      <c r="AW43" s="9">
        <v>5.717164025948394</v>
      </c>
      <c r="AX43" s="9">
        <v>0</v>
      </c>
      <c r="AY43" s="9">
        <v>0</v>
      </c>
      <c r="AZ43" s="10">
        <v>10.0818093488379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0.4823857146769</v>
      </c>
      <c r="BG43" s="9">
        <v>13.3893895914516</v>
      </c>
      <c r="BH43" s="9">
        <v>0</v>
      </c>
      <c r="BI43" s="9">
        <v>0</v>
      </c>
      <c r="BJ43" s="10">
        <v>8.4513719702573</v>
      </c>
      <c r="BK43" s="16">
        <f t="shared" si="2"/>
        <v>56.331053064267394</v>
      </c>
      <c r="BL43" s="15"/>
      <c r="BM43" s="55"/>
    </row>
    <row r="44" spans="1:65" s="12" customFormat="1" ht="15">
      <c r="A44" s="5"/>
      <c r="B44" s="8" t="s">
        <v>228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2.0367360691932</v>
      </c>
      <c r="I44" s="9">
        <v>0.1234422903225</v>
      </c>
      <c r="J44" s="9">
        <v>0</v>
      </c>
      <c r="K44" s="9">
        <v>0</v>
      </c>
      <c r="L44" s="10">
        <v>7.622246279418899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0.021270355935300002</v>
      </c>
      <c r="S44" s="9">
        <v>0</v>
      </c>
      <c r="T44" s="9">
        <v>0</v>
      </c>
      <c r="U44" s="9">
        <v>0</v>
      </c>
      <c r="V44" s="10">
        <v>0.10332884029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16.949449028574094</v>
      </c>
      <c r="AW44" s="9">
        <v>4.023189568457161</v>
      </c>
      <c r="AX44" s="9">
        <v>0</v>
      </c>
      <c r="AY44" s="9">
        <v>0</v>
      </c>
      <c r="AZ44" s="10">
        <v>18.3273666069642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3.6781369875125005</v>
      </c>
      <c r="BG44" s="9">
        <v>0.1342933580644</v>
      </c>
      <c r="BH44" s="9">
        <v>0</v>
      </c>
      <c r="BI44" s="9">
        <v>0</v>
      </c>
      <c r="BJ44" s="10">
        <v>1.2661819697085</v>
      </c>
      <c r="BK44" s="16">
        <f t="shared" si="2"/>
        <v>54.285641354440756</v>
      </c>
      <c r="BL44" s="15"/>
      <c r="BM44" s="55"/>
    </row>
    <row r="45" spans="1:65" s="12" customFormat="1" ht="15">
      <c r="A45" s="5"/>
      <c r="B45" s="8" t="s">
        <v>199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0.0181197532258</v>
      </c>
      <c r="I45" s="9">
        <v>29.829712594516003</v>
      </c>
      <c r="J45" s="9">
        <v>0</v>
      </c>
      <c r="K45" s="9">
        <v>0</v>
      </c>
      <c r="L45" s="10">
        <v>0.24447415909630005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</v>
      </c>
      <c r="S45" s="9">
        <v>23.7897948525805</v>
      </c>
      <c r="T45" s="9">
        <v>0</v>
      </c>
      <c r="U45" s="9">
        <v>0</v>
      </c>
      <c r="V45" s="10">
        <v>0.3141965209352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0.12012874193539999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5.139129450417699</v>
      </c>
      <c r="AW45" s="9">
        <v>7.384556487403075</v>
      </c>
      <c r="AX45" s="9">
        <v>0</v>
      </c>
      <c r="AY45" s="9">
        <v>0</v>
      </c>
      <c r="AZ45" s="10">
        <v>5.266705186127799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0.8353632571609999</v>
      </c>
      <c r="BG45" s="9">
        <v>0</v>
      </c>
      <c r="BH45" s="9">
        <v>0</v>
      </c>
      <c r="BI45" s="9">
        <v>0</v>
      </c>
      <c r="BJ45" s="10">
        <v>0.361622175161</v>
      </c>
      <c r="BK45" s="16">
        <f t="shared" si="2"/>
        <v>73.30380317855978</v>
      </c>
      <c r="BL45" s="15"/>
      <c r="BM45" s="55"/>
    </row>
    <row r="46" spans="1:65" s="12" customFormat="1" ht="15">
      <c r="A46" s="5"/>
      <c r="B46" s="8" t="s">
        <v>229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4.7030200514836995</v>
      </c>
      <c r="I46" s="9">
        <v>0</v>
      </c>
      <c r="J46" s="9">
        <v>0</v>
      </c>
      <c r="K46" s="9">
        <v>0</v>
      </c>
      <c r="L46" s="10">
        <v>0.0538742682256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0.09116428622560001</v>
      </c>
      <c r="S46" s="9">
        <v>0</v>
      </c>
      <c r="T46" s="9">
        <v>0</v>
      </c>
      <c r="U46" s="9">
        <v>0</v>
      </c>
      <c r="V46" s="10">
        <v>0.1710962562256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7.2556064953203006</v>
      </c>
      <c r="AW46" s="9">
        <v>0.0599195593327619</v>
      </c>
      <c r="AX46" s="9">
        <v>0</v>
      </c>
      <c r="AY46" s="9">
        <v>0</v>
      </c>
      <c r="AZ46" s="10">
        <v>10.623955409256402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1.8772846822894997</v>
      </c>
      <c r="BG46" s="9">
        <v>0</v>
      </c>
      <c r="BH46" s="9">
        <v>0</v>
      </c>
      <c r="BI46" s="9">
        <v>0</v>
      </c>
      <c r="BJ46" s="10">
        <v>0.5763396822577</v>
      </c>
      <c r="BK46" s="16">
        <f t="shared" si="2"/>
        <v>25.412260690617163</v>
      </c>
      <c r="BL46" s="15"/>
      <c r="BM46" s="55"/>
    </row>
    <row r="47" spans="1:65" s="12" customFormat="1" ht="15">
      <c r="A47" s="5"/>
      <c r="B47" s="8" t="s">
        <v>230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0.0043709303225</v>
      </c>
      <c r="I47" s="9">
        <v>67.6061073548385</v>
      </c>
      <c r="J47" s="9">
        <v>0</v>
      </c>
      <c r="K47" s="9">
        <v>0</v>
      </c>
      <c r="L47" s="10">
        <v>0.1484964409676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</v>
      </c>
      <c r="S47" s="9">
        <v>28.411286486354797</v>
      </c>
      <c r="T47" s="9">
        <v>0</v>
      </c>
      <c r="U47" s="9">
        <v>0</v>
      </c>
      <c r="V47" s="10">
        <v>0.027264775290299997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6.2252570250964</v>
      </c>
      <c r="AW47" s="9">
        <v>1.0086273902438085</v>
      </c>
      <c r="AX47" s="9">
        <v>0</v>
      </c>
      <c r="AY47" s="9">
        <v>0</v>
      </c>
      <c r="AZ47" s="10">
        <v>0.8254428747738001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1.2881708096771</v>
      </c>
      <c r="BG47" s="9">
        <v>0</v>
      </c>
      <c r="BH47" s="9">
        <v>0</v>
      </c>
      <c r="BI47" s="9">
        <v>0</v>
      </c>
      <c r="BJ47" s="10">
        <v>10.936640423580299</v>
      </c>
      <c r="BK47" s="16">
        <f t="shared" si="2"/>
        <v>116.4816645111451</v>
      </c>
      <c r="BL47" s="15"/>
      <c r="BM47" s="55"/>
    </row>
    <row r="48" spans="1:65" s="12" customFormat="1" ht="15">
      <c r="A48" s="5"/>
      <c r="B48" s="8" t="s">
        <v>231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0.40592041354819997</v>
      </c>
      <c r="I48" s="9">
        <v>22.6495549379354</v>
      </c>
      <c r="J48" s="9">
        <v>0</v>
      </c>
      <c r="K48" s="9">
        <v>0</v>
      </c>
      <c r="L48" s="10">
        <v>0.9419245667739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0.45771441290310005</v>
      </c>
      <c r="S48" s="9">
        <v>15.587809569709599</v>
      </c>
      <c r="T48" s="9">
        <v>0</v>
      </c>
      <c r="U48" s="9">
        <v>0</v>
      </c>
      <c r="V48" s="10">
        <v>0.2255874187095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5.5824060710311</v>
      </c>
      <c r="AW48" s="9">
        <v>7.978567796376434</v>
      </c>
      <c r="AX48" s="9">
        <v>0</v>
      </c>
      <c r="AY48" s="9">
        <v>0</v>
      </c>
      <c r="AZ48" s="10">
        <v>7.886942229708497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0.7884254862254</v>
      </c>
      <c r="BG48" s="9">
        <v>1.5745588154193</v>
      </c>
      <c r="BH48" s="9">
        <v>0</v>
      </c>
      <c r="BI48" s="9">
        <v>0</v>
      </c>
      <c r="BJ48" s="10">
        <v>4.6737648252575</v>
      </c>
      <c r="BK48" s="16">
        <f t="shared" si="2"/>
        <v>68.75317654359793</v>
      </c>
      <c r="BL48" s="15"/>
      <c r="BM48" s="55"/>
    </row>
    <row r="49" spans="1:65" s="12" customFormat="1" ht="15">
      <c r="A49" s="5"/>
      <c r="B49" s="8" t="s">
        <v>232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0.6820726406448999</v>
      </c>
      <c r="I49" s="9">
        <v>1.1345139032258</v>
      </c>
      <c r="J49" s="9">
        <v>0</v>
      </c>
      <c r="K49" s="9">
        <v>0</v>
      </c>
      <c r="L49" s="10">
        <v>1.9236403263223003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4.753345869870899</v>
      </c>
      <c r="S49" s="9">
        <v>0</v>
      </c>
      <c r="T49" s="9">
        <v>0</v>
      </c>
      <c r="U49" s="9">
        <v>0</v>
      </c>
      <c r="V49" s="10">
        <v>1.1942251612903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3.476619226740799</v>
      </c>
      <c r="AW49" s="9">
        <v>1.5276888195103488</v>
      </c>
      <c r="AX49" s="9">
        <v>0</v>
      </c>
      <c r="AY49" s="9">
        <v>0</v>
      </c>
      <c r="AZ49" s="10">
        <v>3.2539548251603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7.007917422386801</v>
      </c>
      <c r="BG49" s="9">
        <v>1.1905145161289998</v>
      </c>
      <c r="BH49" s="9">
        <v>0</v>
      </c>
      <c r="BI49" s="9">
        <v>0</v>
      </c>
      <c r="BJ49" s="10">
        <v>0.23537959758030003</v>
      </c>
      <c r="BK49" s="16">
        <f t="shared" si="2"/>
        <v>26.37987230886175</v>
      </c>
      <c r="BL49" s="15"/>
      <c r="BM49" s="55"/>
    </row>
    <row r="50" spans="1:65" s="12" customFormat="1" ht="15">
      <c r="A50" s="5"/>
      <c r="B50" s="8" t="s">
        <v>233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1.8645655838709</v>
      </c>
      <c r="I50" s="9">
        <v>1.1957380645161</v>
      </c>
      <c r="J50" s="9">
        <v>0</v>
      </c>
      <c r="K50" s="9">
        <v>0</v>
      </c>
      <c r="L50" s="10">
        <v>0.1511948891933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0.23316892258039998</v>
      </c>
      <c r="S50" s="9">
        <v>0</v>
      </c>
      <c r="T50" s="9">
        <v>0</v>
      </c>
      <c r="U50" s="9">
        <v>0</v>
      </c>
      <c r="V50" s="10">
        <v>0.0095659045161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2.9561852534183</v>
      </c>
      <c r="AW50" s="9">
        <v>3.806282321984088</v>
      </c>
      <c r="AX50" s="9">
        <v>0</v>
      </c>
      <c r="AY50" s="9">
        <v>0</v>
      </c>
      <c r="AZ50" s="10">
        <v>4.480244881515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0.9752408988383001</v>
      </c>
      <c r="BG50" s="9">
        <v>1.1894632258064</v>
      </c>
      <c r="BH50" s="9">
        <v>0</v>
      </c>
      <c r="BI50" s="9">
        <v>0</v>
      </c>
      <c r="BJ50" s="10">
        <v>2.3343847197414</v>
      </c>
      <c r="BK50" s="16">
        <f t="shared" si="2"/>
        <v>19.19603466598029</v>
      </c>
      <c r="BL50" s="15"/>
      <c r="BM50" s="55"/>
    </row>
    <row r="51" spans="1:65" s="12" customFormat="1" ht="15">
      <c r="A51" s="5"/>
      <c r="B51" s="8" t="s">
        <v>234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0.7057392834836</v>
      </c>
      <c r="I51" s="9">
        <v>12.896198016322499</v>
      </c>
      <c r="J51" s="9">
        <v>0</v>
      </c>
      <c r="K51" s="9">
        <v>0</v>
      </c>
      <c r="L51" s="10">
        <v>1.0180323396128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0.0059582790322</v>
      </c>
      <c r="S51" s="9">
        <v>17.5967736047418</v>
      </c>
      <c r="T51" s="9">
        <v>0</v>
      </c>
      <c r="U51" s="9">
        <v>0</v>
      </c>
      <c r="V51" s="10">
        <v>0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6.8122243283539</v>
      </c>
      <c r="AW51" s="9">
        <v>8.242507795470406</v>
      </c>
      <c r="AX51" s="9">
        <v>0</v>
      </c>
      <c r="AY51" s="9">
        <v>0</v>
      </c>
      <c r="AZ51" s="10">
        <v>1.1386381902575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0.0106863270966</v>
      </c>
      <c r="BG51" s="9">
        <v>1.1873696774193</v>
      </c>
      <c r="BH51" s="9">
        <v>0</v>
      </c>
      <c r="BI51" s="9">
        <v>0</v>
      </c>
      <c r="BJ51" s="10">
        <v>0.24157809422569998</v>
      </c>
      <c r="BK51" s="16">
        <f t="shared" si="2"/>
        <v>49.85570593601631</v>
      </c>
      <c r="BL51" s="15"/>
      <c r="BM51" s="55"/>
    </row>
    <row r="52" spans="1:65" s="12" customFormat="1" ht="15">
      <c r="A52" s="5"/>
      <c r="B52" s="8" t="s">
        <v>235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0.18811038551569995</v>
      </c>
      <c r="I52" s="9">
        <v>0</v>
      </c>
      <c r="J52" s="9">
        <v>0</v>
      </c>
      <c r="K52" s="9">
        <v>0</v>
      </c>
      <c r="L52" s="10">
        <v>0.08067273496739999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0.025144420128500003</v>
      </c>
      <c r="S52" s="9">
        <v>0</v>
      </c>
      <c r="T52" s="9">
        <v>0</v>
      </c>
      <c r="U52" s="9">
        <v>0</v>
      </c>
      <c r="V52" s="10">
        <v>0.45278937103199995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0.0184649129032</v>
      </c>
      <c r="AC52" s="9">
        <v>0</v>
      </c>
      <c r="AD52" s="9">
        <v>0</v>
      </c>
      <c r="AE52" s="9">
        <v>0</v>
      </c>
      <c r="AF52" s="10">
        <v>0.09847953548380001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27.5852520510226</v>
      </c>
      <c r="AW52" s="9">
        <v>7.66857017787087</v>
      </c>
      <c r="AX52" s="9">
        <v>0</v>
      </c>
      <c r="AY52" s="9">
        <v>0</v>
      </c>
      <c r="AZ52" s="10">
        <v>41.40244253050733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5.747658057927401</v>
      </c>
      <c r="BG52" s="9">
        <v>2.0839040914512</v>
      </c>
      <c r="BH52" s="9">
        <v>0</v>
      </c>
      <c r="BI52" s="9">
        <v>0</v>
      </c>
      <c r="BJ52" s="10">
        <v>5.7234421390914</v>
      </c>
      <c r="BK52" s="16">
        <f t="shared" si="2"/>
        <v>91.0749304079014</v>
      </c>
      <c r="BL52" s="15"/>
      <c r="BM52" s="55"/>
    </row>
    <row r="53" spans="1:65" s="12" customFormat="1" ht="15">
      <c r="A53" s="5"/>
      <c r="B53" s="8" t="s">
        <v>299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0.024852837741800003</v>
      </c>
      <c r="I53" s="9">
        <v>0</v>
      </c>
      <c r="J53" s="9">
        <v>0</v>
      </c>
      <c r="K53" s="9">
        <v>0</v>
      </c>
      <c r="L53" s="10">
        <v>0.0681331454191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0.021587785999799998</v>
      </c>
      <c r="S53" s="9">
        <v>0</v>
      </c>
      <c r="T53" s="9">
        <v>0</v>
      </c>
      <c r="U53" s="9">
        <v>0</v>
      </c>
      <c r="V53" s="10">
        <v>0.05021941270949999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0.0017747849999999999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17.378037440481798</v>
      </c>
      <c r="AW53" s="9">
        <v>2.4566815090358896</v>
      </c>
      <c r="AX53" s="9">
        <v>0</v>
      </c>
      <c r="AY53" s="9">
        <v>0</v>
      </c>
      <c r="AZ53" s="10">
        <v>10.082856801416398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3.1908803110951</v>
      </c>
      <c r="BG53" s="9">
        <v>1.0028880537095</v>
      </c>
      <c r="BH53" s="9">
        <v>0</v>
      </c>
      <c r="BI53" s="9">
        <v>0</v>
      </c>
      <c r="BJ53" s="10">
        <v>1.5827533691280002</v>
      </c>
      <c r="BK53" s="16">
        <f t="shared" si="2"/>
        <v>35.86066545173688</v>
      </c>
      <c r="BL53" s="15"/>
      <c r="BM53" s="55"/>
    </row>
    <row r="54" spans="1:65" s="12" customFormat="1" ht="15">
      <c r="A54" s="5"/>
      <c r="B54" s="8" t="s">
        <v>107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0.0289412127418</v>
      </c>
      <c r="I54" s="9">
        <v>0</v>
      </c>
      <c r="J54" s="9">
        <v>0</v>
      </c>
      <c r="K54" s="9">
        <v>0</v>
      </c>
      <c r="L54" s="10">
        <v>0.0036946229032000003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0.024630819354600004</v>
      </c>
      <c r="S54" s="9">
        <v>0</v>
      </c>
      <c r="T54" s="9">
        <v>0</v>
      </c>
      <c r="U54" s="9">
        <v>0</v>
      </c>
      <c r="V54" s="10">
        <v>0.0150247998064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0.009026641935399999</v>
      </c>
      <c r="AC54" s="9">
        <v>0</v>
      </c>
      <c r="AD54" s="9">
        <v>0</v>
      </c>
      <c r="AE54" s="9">
        <v>0</v>
      </c>
      <c r="AF54" s="10">
        <v>0.0091495474838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25.429660481443793</v>
      </c>
      <c r="AW54" s="9">
        <v>5.073963939236821</v>
      </c>
      <c r="AX54" s="9">
        <v>0</v>
      </c>
      <c r="AY54" s="9">
        <v>0</v>
      </c>
      <c r="AZ54" s="10">
        <v>16.925363272930795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4.423685439219499</v>
      </c>
      <c r="BG54" s="9">
        <v>1.0138524588062</v>
      </c>
      <c r="BH54" s="9">
        <v>0</v>
      </c>
      <c r="BI54" s="9">
        <v>0</v>
      </c>
      <c r="BJ54" s="10">
        <v>1.8716020570945002</v>
      </c>
      <c r="BK54" s="16">
        <f t="shared" si="2"/>
        <v>54.828595292956805</v>
      </c>
      <c r="BL54" s="15"/>
      <c r="BM54" s="55"/>
    </row>
    <row r="55" spans="1:65" s="12" customFormat="1" ht="15">
      <c r="A55" s="5"/>
      <c r="B55" s="8" t="s">
        <v>108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</v>
      </c>
      <c r="I55" s="9">
        <v>0</v>
      </c>
      <c r="J55" s="9">
        <v>0</v>
      </c>
      <c r="K55" s="9">
        <v>0</v>
      </c>
      <c r="L55" s="10">
        <v>0.10963940190289999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0.002673267129</v>
      </c>
      <c r="S55" s="9">
        <v>0</v>
      </c>
      <c r="T55" s="9">
        <v>0</v>
      </c>
      <c r="U55" s="9">
        <v>0</v>
      </c>
      <c r="V55" s="10">
        <v>0.045991625967500005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0.060575477967399996</v>
      </c>
      <c r="AC55" s="9">
        <v>0</v>
      </c>
      <c r="AD55" s="9">
        <v>0</v>
      </c>
      <c r="AE55" s="9">
        <v>0</v>
      </c>
      <c r="AF55" s="10">
        <v>0.0341147129032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0.0005685785482999999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3.0809584579646</v>
      </c>
      <c r="AW55" s="9">
        <v>2.2799999786779326</v>
      </c>
      <c r="AX55" s="9">
        <v>0</v>
      </c>
      <c r="AY55" s="9">
        <v>0</v>
      </c>
      <c r="AZ55" s="10">
        <v>11.283671314029801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2.4368979002874984</v>
      </c>
      <c r="BG55" s="9">
        <v>0.2083197817096</v>
      </c>
      <c r="BH55" s="9">
        <v>0.11370433799999999</v>
      </c>
      <c r="BI55" s="9">
        <v>0</v>
      </c>
      <c r="BJ55" s="10">
        <v>4.074393166062101</v>
      </c>
      <c r="BK55" s="16">
        <f t="shared" si="2"/>
        <v>23.731508001149837</v>
      </c>
      <c r="BL55" s="15"/>
      <c r="BM55" s="55"/>
    </row>
    <row r="56" spans="1:65" s="12" customFormat="1" ht="15">
      <c r="A56" s="5"/>
      <c r="B56" s="8" t="s">
        <v>109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0.06578141445140001</v>
      </c>
      <c r="I56" s="9">
        <v>0</v>
      </c>
      <c r="J56" s="9">
        <v>0</v>
      </c>
      <c r="K56" s="9">
        <v>0</v>
      </c>
      <c r="L56" s="10">
        <v>0.0256111154838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0.0011665967096</v>
      </c>
      <c r="S56" s="9">
        <v>0</v>
      </c>
      <c r="T56" s="9">
        <v>0</v>
      </c>
      <c r="U56" s="9">
        <v>0</v>
      </c>
      <c r="V56" s="10">
        <v>0.0009313132903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0.2686934469676</v>
      </c>
      <c r="AC56" s="9">
        <v>0.11380745161290001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46.32400557951011</v>
      </c>
      <c r="AW56" s="9">
        <v>7.185788454916507</v>
      </c>
      <c r="AX56" s="9">
        <v>0.11394260935480001</v>
      </c>
      <c r="AY56" s="9">
        <v>0</v>
      </c>
      <c r="AZ56" s="10">
        <v>12.548547508384303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4.0304705203829</v>
      </c>
      <c r="BG56" s="9">
        <v>0</v>
      </c>
      <c r="BH56" s="9">
        <v>0</v>
      </c>
      <c r="BI56" s="9">
        <v>0</v>
      </c>
      <c r="BJ56" s="10">
        <v>1.3807941698371995</v>
      </c>
      <c r="BK56" s="16">
        <f t="shared" si="2"/>
        <v>72.05954018090142</v>
      </c>
      <c r="BL56" s="15"/>
      <c r="BM56" s="55"/>
    </row>
    <row r="57" spans="1:65" s="12" customFormat="1" ht="15">
      <c r="A57" s="5"/>
      <c r="B57" s="8" t="s">
        <v>236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0.0485095959676</v>
      </c>
      <c r="I57" s="9">
        <v>0</v>
      </c>
      <c r="J57" s="9">
        <v>0</v>
      </c>
      <c r="K57" s="9">
        <v>0</v>
      </c>
      <c r="L57" s="10">
        <v>0.025401476935200003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0.0022828045160000004</v>
      </c>
      <c r="S57" s="9">
        <v>0</v>
      </c>
      <c r="T57" s="9">
        <v>0</v>
      </c>
      <c r="U57" s="9">
        <v>0</v>
      </c>
      <c r="V57" s="10">
        <v>0.0045656090322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0.0481032588063</v>
      </c>
      <c r="AC57" s="9">
        <v>0</v>
      </c>
      <c r="AD57" s="9">
        <v>0</v>
      </c>
      <c r="AE57" s="9">
        <v>0</v>
      </c>
      <c r="AF57" s="10">
        <v>0.050273736967699996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36.70349904431159</v>
      </c>
      <c r="AW57" s="9">
        <v>8.352710127439382</v>
      </c>
      <c r="AX57" s="9">
        <v>0.1677775008709</v>
      </c>
      <c r="AY57" s="9">
        <v>0</v>
      </c>
      <c r="AZ57" s="10">
        <v>11.107682976865899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9.5827767047332</v>
      </c>
      <c r="BG57" s="9">
        <v>1.1135473420321</v>
      </c>
      <c r="BH57" s="9">
        <v>0</v>
      </c>
      <c r="BI57" s="9">
        <v>0</v>
      </c>
      <c r="BJ57" s="10">
        <v>2.4944554213520007</v>
      </c>
      <c r="BK57" s="16">
        <f t="shared" si="2"/>
        <v>69.70158559983008</v>
      </c>
      <c r="BL57" s="15"/>
      <c r="BM57" s="55"/>
    </row>
    <row r="58" spans="1:65" s="12" customFormat="1" ht="15">
      <c r="A58" s="5"/>
      <c r="B58" s="8" t="s">
        <v>237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0.0508253467095</v>
      </c>
      <c r="I58" s="9">
        <v>0</v>
      </c>
      <c r="J58" s="9">
        <v>0</v>
      </c>
      <c r="K58" s="9">
        <v>0</v>
      </c>
      <c r="L58" s="10">
        <v>0.0688453098385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0.0074591274192</v>
      </c>
      <c r="S58" s="9">
        <v>0</v>
      </c>
      <c r="T58" s="9">
        <v>0</v>
      </c>
      <c r="U58" s="9">
        <v>0</v>
      </c>
      <c r="V58" s="10">
        <v>0.004590232258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0.0134385917418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6.979201454414298</v>
      </c>
      <c r="AW58" s="9">
        <v>2.4294176064030646</v>
      </c>
      <c r="AX58" s="9">
        <v>0</v>
      </c>
      <c r="AY58" s="9">
        <v>0</v>
      </c>
      <c r="AZ58" s="10">
        <v>12.012540523770598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5.172463131608602</v>
      </c>
      <c r="BG58" s="9">
        <v>0.2185565153548</v>
      </c>
      <c r="BH58" s="9">
        <v>0</v>
      </c>
      <c r="BI58" s="9">
        <v>0</v>
      </c>
      <c r="BJ58" s="10">
        <v>2.0856414126433998</v>
      </c>
      <c r="BK58" s="16">
        <f t="shared" si="2"/>
        <v>29.04297925216176</v>
      </c>
      <c r="BL58" s="15"/>
      <c r="BM58" s="55"/>
    </row>
    <row r="59" spans="1:65" s="12" customFormat="1" ht="15">
      <c r="A59" s="5"/>
      <c r="B59" s="8" t="s">
        <v>200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0.35178022180630003</v>
      </c>
      <c r="I59" s="9">
        <v>0.11748073212900001</v>
      </c>
      <c r="J59" s="9">
        <v>0</v>
      </c>
      <c r="K59" s="9">
        <v>0</v>
      </c>
      <c r="L59" s="10">
        <v>0.2281983973869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0.006032623677300001</v>
      </c>
      <c r="S59" s="9">
        <v>0</v>
      </c>
      <c r="T59" s="9">
        <v>0</v>
      </c>
      <c r="U59" s="9">
        <v>0</v>
      </c>
      <c r="V59" s="10">
        <v>0.0798274880965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1.3057093230634</v>
      </c>
      <c r="AW59" s="9">
        <v>1.0801840698530178</v>
      </c>
      <c r="AX59" s="9">
        <v>0</v>
      </c>
      <c r="AY59" s="9">
        <v>0</v>
      </c>
      <c r="AZ59" s="10">
        <v>2.1991002116436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0.10497318787040003</v>
      </c>
      <c r="BG59" s="9">
        <v>0</v>
      </c>
      <c r="BH59" s="9">
        <v>0</v>
      </c>
      <c r="BI59" s="9">
        <v>0</v>
      </c>
      <c r="BJ59" s="10">
        <v>1.2054841759344</v>
      </c>
      <c r="BK59" s="16">
        <f t="shared" si="2"/>
        <v>6.678770431460818</v>
      </c>
      <c r="BL59" s="15"/>
      <c r="BM59" s="55"/>
    </row>
    <row r="60" spans="1:65" s="12" customFormat="1" ht="15">
      <c r="A60" s="5"/>
      <c r="B60" s="8" t="s">
        <v>209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0.014897966225699999</v>
      </c>
      <c r="I60" s="9">
        <v>0</v>
      </c>
      <c r="J60" s="9">
        <v>0</v>
      </c>
      <c r="K60" s="9">
        <v>0</v>
      </c>
      <c r="L60" s="10">
        <v>0.40643808935459996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0.009247357999899999</v>
      </c>
      <c r="S60" s="9">
        <v>0</v>
      </c>
      <c r="T60" s="9">
        <v>0</v>
      </c>
      <c r="U60" s="9">
        <v>0</v>
      </c>
      <c r="V60" s="10">
        <v>0.024579185128899998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0.28767188212899997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0.0035913854838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2.9298960392849995</v>
      </c>
      <c r="AW60" s="9">
        <v>5.406232142825678</v>
      </c>
      <c r="AX60" s="9">
        <v>0</v>
      </c>
      <c r="AY60" s="9">
        <v>0</v>
      </c>
      <c r="AZ60" s="10">
        <v>152.43464621688355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1.9410321008331988</v>
      </c>
      <c r="BG60" s="9">
        <v>21.38506553658</v>
      </c>
      <c r="BH60" s="9">
        <v>0.1723865032258</v>
      </c>
      <c r="BI60" s="9">
        <v>0</v>
      </c>
      <c r="BJ60" s="10">
        <v>21.878489371344106</v>
      </c>
      <c r="BK60" s="16">
        <f t="shared" si="2"/>
        <v>206.89417377729922</v>
      </c>
      <c r="BL60" s="15"/>
      <c r="BM60" s="55"/>
    </row>
    <row r="61" spans="1:65" s="12" customFormat="1" ht="15">
      <c r="A61" s="5"/>
      <c r="B61" s="8" t="s">
        <v>210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0.002768364516</v>
      </c>
      <c r="I61" s="9">
        <v>0</v>
      </c>
      <c r="J61" s="9">
        <v>0</v>
      </c>
      <c r="K61" s="9">
        <v>0</v>
      </c>
      <c r="L61" s="10">
        <v>0.043601741128899994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0.0114237143224</v>
      </c>
      <c r="S61" s="9">
        <v>0</v>
      </c>
      <c r="T61" s="9">
        <v>0</v>
      </c>
      <c r="U61" s="9">
        <v>0</v>
      </c>
      <c r="V61" s="10">
        <v>0.0823588443546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0.0553672903225</v>
      </c>
      <c r="AS61" s="9">
        <v>0</v>
      </c>
      <c r="AT61" s="9">
        <v>0</v>
      </c>
      <c r="AU61" s="10">
        <v>0</v>
      </c>
      <c r="AV61" s="11">
        <v>2.5901627102876987</v>
      </c>
      <c r="AW61" s="9">
        <v>2.892927095880574</v>
      </c>
      <c r="AX61" s="9">
        <v>0</v>
      </c>
      <c r="AY61" s="9">
        <v>0</v>
      </c>
      <c r="AZ61" s="10">
        <v>84.06326332208829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0.8612003048361003</v>
      </c>
      <c r="BG61" s="9">
        <v>7.1839059193546</v>
      </c>
      <c r="BH61" s="9">
        <v>0</v>
      </c>
      <c r="BI61" s="9">
        <v>0</v>
      </c>
      <c r="BJ61" s="10">
        <v>9.873010332962302</v>
      </c>
      <c r="BK61" s="16">
        <f t="shared" si="2"/>
        <v>107.65998964005396</v>
      </c>
      <c r="BL61" s="15"/>
      <c r="BM61" s="55"/>
    </row>
    <row r="62" spans="1:65" s="12" customFormat="1" ht="15">
      <c r="A62" s="5"/>
      <c r="B62" s="8" t="s">
        <v>110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0.0097752532257</v>
      </c>
      <c r="I62" s="9">
        <v>0</v>
      </c>
      <c r="J62" s="9">
        <v>0</v>
      </c>
      <c r="K62" s="9">
        <v>0</v>
      </c>
      <c r="L62" s="10">
        <v>0.160150175161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0.0006516835483</v>
      </c>
      <c r="S62" s="9">
        <v>0</v>
      </c>
      <c r="T62" s="9">
        <v>0</v>
      </c>
      <c r="U62" s="9">
        <v>0</v>
      </c>
      <c r="V62" s="10">
        <v>0.2001067784836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0.0170705305161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2.366046406512099</v>
      </c>
      <c r="AW62" s="9">
        <v>5.843439411393019</v>
      </c>
      <c r="AX62" s="9">
        <v>0</v>
      </c>
      <c r="AY62" s="9">
        <v>0</v>
      </c>
      <c r="AZ62" s="10">
        <v>94.73464456192045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0.5768772768679</v>
      </c>
      <c r="BG62" s="9">
        <v>1.6148722705478997</v>
      </c>
      <c r="BH62" s="9">
        <v>0</v>
      </c>
      <c r="BI62" s="9">
        <v>0</v>
      </c>
      <c r="BJ62" s="10">
        <v>12.402440606894396</v>
      </c>
      <c r="BK62" s="16">
        <f t="shared" si="2"/>
        <v>117.92607495507048</v>
      </c>
      <c r="BL62" s="15"/>
      <c r="BM62" s="55"/>
    </row>
    <row r="63" spans="1:65" s="12" customFormat="1" ht="15">
      <c r="A63" s="5"/>
      <c r="B63" s="8" t="s">
        <v>111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0.047777222161099996</v>
      </c>
      <c r="I63" s="9">
        <v>0</v>
      </c>
      <c r="J63" s="9">
        <v>0</v>
      </c>
      <c r="K63" s="9">
        <v>0</v>
      </c>
      <c r="L63" s="10">
        <v>0.0091144100645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0.0234710379031</v>
      </c>
      <c r="S63" s="9">
        <v>0</v>
      </c>
      <c r="T63" s="9">
        <v>0</v>
      </c>
      <c r="U63" s="9">
        <v>0</v>
      </c>
      <c r="V63" s="10">
        <v>0.0818844442256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0.0670483238708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13.8256940117971</v>
      </c>
      <c r="AW63" s="9">
        <v>0.30884791676276485</v>
      </c>
      <c r="AX63" s="9">
        <v>0</v>
      </c>
      <c r="AY63" s="9">
        <v>0</v>
      </c>
      <c r="AZ63" s="10">
        <v>53.976844249767026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4.313415736959598</v>
      </c>
      <c r="BG63" s="9">
        <v>1.5642045594836</v>
      </c>
      <c r="BH63" s="9">
        <v>0.0686359193548</v>
      </c>
      <c r="BI63" s="9">
        <v>0</v>
      </c>
      <c r="BJ63" s="10">
        <v>7.704047430220497</v>
      </c>
      <c r="BK63" s="16">
        <f t="shared" si="2"/>
        <v>81.99098526257049</v>
      </c>
      <c r="BL63" s="15"/>
      <c r="BM63" s="55"/>
    </row>
    <row r="64" spans="1:65" s="12" customFormat="1" ht="15">
      <c r="A64" s="5"/>
      <c r="B64" s="8" t="s">
        <v>238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0.535387783</v>
      </c>
      <c r="I64" s="9">
        <v>0</v>
      </c>
      <c r="J64" s="9">
        <v>0</v>
      </c>
      <c r="K64" s="9">
        <v>0</v>
      </c>
      <c r="L64" s="10">
        <v>0.11069895545140002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0.1191870712579</v>
      </c>
      <c r="S64" s="9">
        <v>0</v>
      </c>
      <c r="T64" s="9">
        <v>0</v>
      </c>
      <c r="U64" s="9">
        <v>0</v>
      </c>
      <c r="V64" s="10">
        <v>0.052028182548299995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0.09386515664499999</v>
      </c>
      <c r="AC64" s="9">
        <v>0</v>
      </c>
      <c r="AD64" s="9">
        <v>0</v>
      </c>
      <c r="AE64" s="9">
        <v>0</v>
      </c>
      <c r="AF64" s="10">
        <v>0.038506356161199996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74.8234982214632</v>
      </c>
      <c r="AW64" s="9">
        <v>21.982651674790894</v>
      </c>
      <c r="AX64" s="9">
        <v>0</v>
      </c>
      <c r="AY64" s="9">
        <v>0</v>
      </c>
      <c r="AZ64" s="10">
        <v>128.91218252949884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12.729204111241213</v>
      </c>
      <c r="BG64" s="9">
        <v>2.9673649062250997</v>
      </c>
      <c r="BH64" s="9">
        <v>0.3860379897096</v>
      </c>
      <c r="BI64" s="9">
        <v>0</v>
      </c>
      <c r="BJ64" s="10">
        <v>12.706668676181604</v>
      </c>
      <c r="BK64" s="16">
        <f t="shared" si="2"/>
        <v>255.45728161417424</v>
      </c>
      <c r="BL64" s="15"/>
      <c r="BM64" s="55"/>
    </row>
    <row r="65" spans="1:65" s="12" customFormat="1" ht="15">
      <c r="A65" s="5"/>
      <c r="B65" s="8" t="s">
        <v>112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0.0810505719997</v>
      </c>
      <c r="I65" s="9">
        <v>0</v>
      </c>
      <c r="J65" s="9">
        <v>0</v>
      </c>
      <c r="K65" s="9">
        <v>0</v>
      </c>
      <c r="L65" s="10">
        <v>0.0984057898385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0.0753581375803</v>
      </c>
      <c r="S65" s="9">
        <v>0</v>
      </c>
      <c r="T65" s="9">
        <v>0</v>
      </c>
      <c r="U65" s="9">
        <v>0</v>
      </c>
      <c r="V65" s="10">
        <v>0.032495342644999994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0.0242127353548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0.0012488612903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36.808231092733</v>
      </c>
      <c r="AW65" s="9">
        <v>3.498035979402425</v>
      </c>
      <c r="AX65" s="9">
        <v>0</v>
      </c>
      <c r="AY65" s="9">
        <v>0</v>
      </c>
      <c r="AZ65" s="10">
        <v>23.959940371187486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7.534854337476697</v>
      </c>
      <c r="BG65" s="9">
        <v>1.0490434838706</v>
      </c>
      <c r="BH65" s="9">
        <v>0</v>
      </c>
      <c r="BI65" s="9">
        <v>0</v>
      </c>
      <c r="BJ65" s="10">
        <v>2.720343899771201</v>
      </c>
      <c r="BK65" s="16">
        <f t="shared" si="2"/>
        <v>75.88322060315002</v>
      </c>
      <c r="BL65" s="15"/>
      <c r="BM65" s="55"/>
    </row>
    <row r="66" spans="1:65" s="12" customFormat="1" ht="15">
      <c r="A66" s="5"/>
      <c r="B66" s="8" t="s">
        <v>113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0.0274766709676</v>
      </c>
      <c r="I66" s="9">
        <v>0</v>
      </c>
      <c r="J66" s="9">
        <v>0</v>
      </c>
      <c r="K66" s="9">
        <v>0</v>
      </c>
      <c r="L66" s="10">
        <v>0.0408224825805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0.0079985256451</v>
      </c>
      <c r="S66" s="9">
        <v>0</v>
      </c>
      <c r="T66" s="9">
        <v>0</v>
      </c>
      <c r="U66" s="9">
        <v>0</v>
      </c>
      <c r="V66" s="10">
        <v>0.0071962709675999995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0.092268740516</v>
      </c>
      <c r="AC66" s="9">
        <v>0</v>
      </c>
      <c r="AD66" s="9">
        <v>0</v>
      </c>
      <c r="AE66" s="9">
        <v>0</v>
      </c>
      <c r="AF66" s="10">
        <v>0.0054064190967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55.69402650450557</v>
      </c>
      <c r="AW66" s="9">
        <v>5.045432884538997</v>
      </c>
      <c r="AX66" s="9">
        <v>0</v>
      </c>
      <c r="AY66" s="9">
        <v>0</v>
      </c>
      <c r="AZ66" s="10">
        <v>32.79153926596171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7.073550316315898</v>
      </c>
      <c r="BG66" s="9">
        <v>1.603048998419</v>
      </c>
      <c r="BH66" s="9">
        <v>0</v>
      </c>
      <c r="BI66" s="9">
        <v>0</v>
      </c>
      <c r="BJ66" s="10">
        <v>3.4536462695453003</v>
      </c>
      <c r="BK66" s="16">
        <f t="shared" si="2"/>
        <v>105.84241334905998</v>
      </c>
      <c r="BL66" s="15"/>
      <c r="BM66" s="55"/>
    </row>
    <row r="67" spans="1:65" s="12" customFormat="1" ht="15">
      <c r="A67" s="5"/>
      <c r="B67" s="8" t="s">
        <v>239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0.038147932258</v>
      </c>
      <c r="I67" s="9">
        <v>0</v>
      </c>
      <c r="J67" s="9">
        <v>0</v>
      </c>
      <c r="K67" s="9">
        <v>0</v>
      </c>
      <c r="L67" s="10">
        <v>0.16782857006419996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0.021403663032</v>
      </c>
      <c r="S67" s="9">
        <v>0</v>
      </c>
      <c r="T67" s="9">
        <v>0</v>
      </c>
      <c r="U67" s="9">
        <v>0</v>
      </c>
      <c r="V67" s="10">
        <v>0.0311541446773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30.610784104994398</v>
      </c>
      <c r="AW67" s="9">
        <v>2.1981367437188264</v>
      </c>
      <c r="AX67" s="9">
        <v>0</v>
      </c>
      <c r="AY67" s="9">
        <v>0</v>
      </c>
      <c r="AZ67" s="10">
        <v>15.344118862351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2.1894743134166994</v>
      </c>
      <c r="BG67" s="9">
        <v>0.0248377032258</v>
      </c>
      <c r="BH67" s="9">
        <v>0</v>
      </c>
      <c r="BI67" s="9">
        <v>0</v>
      </c>
      <c r="BJ67" s="10">
        <v>0.8271765302884002</v>
      </c>
      <c r="BK67" s="16">
        <f t="shared" si="2"/>
        <v>51.45306256802661</v>
      </c>
      <c r="BL67" s="15"/>
      <c r="BM67" s="55"/>
    </row>
    <row r="68" spans="1:65" s="12" customFormat="1" ht="15">
      <c r="A68" s="5"/>
      <c r="B68" s="8" t="s">
        <v>114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0.060012692773799996</v>
      </c>
      <c r="I68" s="9">
        <v>0</v>
      </c>
      <c r="J68" s="9">
        <v>0</v>
      </c>
      <c r="K68" s="9">
        <v>0</v>
      </c>
      <c r="L68" s="10">
        <v>0.031994649677000005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0.06199368796730001</v>
      </c>
      <c r="S68" s="9">
        <v>0</v>
      </c>
      <c r="T68" s="9">
        <v>0</v>
      </c>
      <c r="U68" s="9">
        <v>0</v>
      </c>
      <c r="V68" s="10">
        <v>0.0975434467096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0.0057423773225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40.884888540895595</v>
      </c>
      <c r="AW68" s="9">
        <v>4.468260127162187</v>
      </c>
      <c r="AX68" s="9">
        <v>0</v>
      </c>
      <c r="AY68" s="9">
        <v>0</v>
      </c>
      <c r="AZ68" s="10">
        <v>29.863465500639002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4.838964796316101</v>
      </c>
      <c r="BG68" s="9">
        <v>0.1495883820967</v>
      </c>
      <c r="BH68" s="9">
        <v>0</v>
      </c>
      <c r="BI68" s="9">
        <v>0</v>
      </c>
      <c r="BJ68" s="10">
        <v>3.2005098389966005</v>
      </c>
      <c r="BK68" s="16">
        <f t="shared" si="2"/>
        <v>83.66296404055639</v>
      </c>
      <c r="BL68" s="15"/>
      <c r="BM68" s="55"/>
    </row>
    <row r="69" spans="1:65" s="12" customFormat="1" ht="15">
      <c r="A69" s="5"/>
      <c r="B69" s="8" t="s">
        <v>115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0.0006030091935</v>
      </c>
      <c r="I69" s="9">
        <v>65.3059826369998</v>
      </c>
      <c r="J69" s="9">
        <v>0</v>
      </c>
      <c r="K69" s="9">
        <v>0</v>
      </c>
      <c r="L69" s="10">
        <v>2.7195714629031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3.7603653309675003</v>
      </c>
      <c r="S69" s="9">
        <v>41.8636392619676</v>
      </c>
      <c r="T69" s="9">
        <v>0</v>
      </c>
      <c r="U69" s="9">
        <v>0</v>
      </c>
      <c r="V69" s="10">
        <v>0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0.5011184356127</v>
      </c>
      <c r="AW69" s="9">
        <v>52.019195473787434</v>
      </c>
      <c r="AX69" s="9">
        <v>0</v>
      </c>
      <c r="AY69" s="9">
        <v>0</v>
      </c>
      <c r="AZ69" s="10">
        <v>3.6749525724834005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0.08070359667729998</v>
      </c>
      <c r="BG69" s="9">
        <v>0</v>
      </c>
      <c r="BH69" s="9">
        <v>0</v>
      </c>
      <c r="BI69" s="9">
        <v>0</v>
      </c>
      <c r="BJ69" s="10">
        <v>1.125527075161</v>
      </c>
      <c r="BK69" s="16">
        <f t="shared" si="2"/>
        <v>171.05165885575332</v>
      </c>
      <c r="BL69" s="15"/>
      <c r="BM69" s="55"/>
    </row>
    <row r="70" spans="1:65" s="12" customFormat="1" ht="15">
      <c r="A70" s="5"/>
      <c r="B70" s="8" t="s">
        <v>116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0.0012403268063</v>
      </c>
      <c r="I70" s="9">
        <v>0</v>
      </c>
      <c r="J70" s="9">
        <v>0</v>
      </c>
      <c r="K70" s="9">
        <v>0</v>
      </c>
      <c r="L70" s="10">
        <v>3.2101215537095005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0.0009120051289999999</v>
      </c>
      <c r="S70" s="9">
        <v>0</v>
      </c>
      <c r="T70" s="9">
        <v>0</v>
      </c>
      <c r="U70" s="9">
        <v>0</v>
      </c>
      <c r="V70" s="10">
        <v>0.0024320135483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0.053907774193500006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12.568224013290099</v>
      </c>
      <c r="AW70" s="9">
        <v>21.71332988372854</v>
      </c>
      <c r="AX70" s="9">
        <v>0</v>
      </c>
      <c r="AY70" s="9">
        <v>0</v>
      </c>
      <c r="AZ70" s="10">
        <v>4.731274497644599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0.3546677848706</v>
      </c>
      <c r="BG70" s="9">
        <v>0</v>
      </c>
      <c r="BH70" s="9">
        <v>0.120303</v>
      </c>
      <c r="BI70" s="9">
        <v>0</v>
      </c>
      <c r="BJ70" s="10">
        <v>0.6071533941289</v>
      </c>
      <c r="BK70" s="16">
        <f t="shared" si="2"/>
        <v>43.363566247049334</v>
      </c>
      <c r="BL70" s="15"/>
      <c r="BM70" s="55"/>
    </row>
    <row r="71" spans="1:65" s="12" customFormat="1" ht="15">
      <c r="A71" s="5"/>
      <c r="B71" s="8" t="s">
        <v>117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0.1419433614514</v>
      </c>
      <c r="I71" s="9">
        <v>84.1305730223225</v>
      </c>
      <c r="J71" s="9">
        <v>0</v>
      </c>
      <c r="K71" s="9">
        <v>0</v>
      </c>
      <c r="L71" s="10">
        <v>5.5296195821934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0.0025650954193</v>
      </c>
      <c r="S71" s="9">
        <v>29.6848703714516</v>
      </c>
      <c r="T71" s="9">
        <v>0.5996233870966999</v>
      </c>
      <c r="U71" s="9">
        <v>0</v>
      </c>
      <c r="V71" s="10">
        <v>0.1053328422901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3.0391186389343994</v>
      </c>
      <c r="AW71" s="9">
        <v>4.387373471230704</v>
      </c>
      <c r="AX71" s="9">
        <v>0</v>
      </c>
      <c r="AY71" s="9">
        <v>0</v>
      </c>
      <c r="AZ71" s="10">
        <v>12.027874344805198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0.2591106090639</v>
      </c>
      <c r="BG71" s="9">
        <v>0.0119548806451</v>
      </c>
      <c r="BH71" s="9">
        <v>0</v>
      </c>
      <c r="BI71" s="9">
        <v>0</v>
      </c>
      <c r="BJ71" s="10">
        <v>0.7976033668381001</v>
      </c>
      <c r="BK71" s="16">
        <f t="shared" si="2"/>
        <v>140.7175629737424</v>
      </c>
      <c r="BL71" s="15"/>
      <c r="BM71" s="55"/>
    </row>
    <row r="72" spans="1:65" s="12" customFormat="1" ht="15">
      <c r="A72" s="5"/>
      <c r="B72" s="8" t="s">
        <v>118</v>
      </c>
      <c r="C72" s="11">
        <v>0</v>
      </c>
      <c r="D72" s="9">
        <v>14.3069380645161</v>
      </c>
      <c r="E72" s="9">
        <v>0</v>
      </c>
      <c r="F72" s="9">
        <v>0</v>
      </c>
      <c r="G72" s="10">
        <v>0</v>
      </c>
      <c r="H72" s="11">
        <v>0.23424242503220002</v>
      </c>
      <c r="I72" s="9">
        <v>45.6716883951612</v>
      </c>
      <c r="J72" s="9">
        <v>0</v>
      </c>
      <c r="K72" s="9">
        <v>0</v>
      </c>
      <c r="L72" s="10">
        <v>2.3884128269676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</v>
      </c>
      <c r="S72" s="9">
        <v>23.8448967741935</v>
      </c>
      <c r="T72" s="9">
        <v>0</v>
      </c>
      <c r="U72" s="9">
        <v>0</v>
      </c>
      <c r="V72" s="10">
        <v>0.0083457138709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1.3789262841288001</v>
      </c>
      <c r="AW72" s="9">
        <v>12.371146484314025</v>
      </c>
      <c r="AX72" s="9">
        <v>0</v>
      </c>
      <c r="AY72" s="9">
        <v>0</v>
      </c>
      <c r="AZ72" s="10">
        <v>3.2153909760643002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0.0608984255806</v>
      </c>
      <c r="BG72" s="9">
        <v>4.76168</v>
      </c>
      <c r="BH72" s="9">
        <v>0</v>
      </c>
      <c r="BI72" s="9">
        <v>0</v>
      </c>
      <c r="BJ72" s="10">
        <v>0.07618688</v>
      </c>
      <c r="BK72" s="16">
        <f t="shared" si="2"/>
        <v>108.31875324982921</v>
      </c>
      <c r="BL72" s="15"/>
      <c r="BM72" s="55"/>
    </row>
    <row r="73" spans="1:65" s="12" customFormat="1" ht="15">
      <c r="A73" s="5"/>
      <c r="B73" s="8" t="s">
        <v>240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0.0104926427418</v>
      </c>
      <c r="I73" s="9">
        <v>44.1795483870966</v>
      </c>
      <c r="J73" s="9">
        <v>0</v>
      </c>
      <c r="K73" s="9">
        <v>0</v>
      </c>
      <c r="L73" s="10">
        <v>0.0022089774192000002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0.0005522443548000001</v>
      </c>
      <c r="S73" s="9">
        <v>0.5522443548387</v>
      </c>
      <c r="T73" s="9">
        <v>0</v>
      </c>
      <c r="U73" s="9">
        <v>0</v>
      </c>
      <c r="V73" s="10">
        <v>0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2.2175396221934</v>
      </c>
      <c r="AW73" s="9">
        <v>5.317328844530511</v>
      </c>
      <c r="AX73" s="9">
        <v>0</v>
      </c>
      <c r="AY73" s="9">
        <v>0</v>
      </c>
      <c r="AZ73" s="10">
        <v>0.42530635693540003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0</v>
      </c>
      <c r="BG73" s="9">
        <v>16.5488854838709</v>
      </c>
      <c r="BH73" s="9">
        <v>0</v>
      </c>
      <c r="BI73" s="9">
        <v>0</v>
      </c>
      <c r="BJ73" s="10">
        <v>0</v>
      </c>
      <c r="BK73" s="16">
        <f t="shared" si="2"/>
        <v>69.25410691398132</v>
      </c>
      <c r="BL73" s="15"/>
      <c r="BM73" s="55"/>
    </row>
    <row r="74" spans="1:65" s="12" customFormat="1" ht="15">
      <c r="A74" s="5"/>
      <c r="B74" s="8" t="s">
        <v>211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1.2236673290318998</v>
      </c>
      <c r="I74" s="9">
        <v>26.6752652580644</v>
      </c>
      <c r="J74" s="9">
        <v>0</v>
      </c>
      <c r="K74" s="9">
        <v>0</v>
      </c>
      <c r="L74" s="10">
        <v>1.4416752282577998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0.7635142392901001</v>
      </c>
      <c r="S74" s="9">
        <v>3.1178309801612003</v>
      </c>
      <c r="T74" s="9">
        <v>5.1897403225806</v>
      </c>
      <c r="U74" s="9">
        <v>0</v>
      </c>
      <c r="V74" s="10">
        <v>0.007182600612800001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0.0020670438709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10.402853030642099</v>
      </c>
      <c r="AW74" s="9">
        <v>30.66459582515506</v>
      </c>
      <c r="AX74" s="9">
        <v>0</v>
      </c>
      <c r="AY74" s="9">
        <v>0</v>
      </c>
      <c r="AZ74" s="10">
        <v>6.4765765743864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12.781900115449801</v>
      </c>
      <c r="BG74" s="9">
        <v>7.9477836838707</v>
      </c>
      <c r="BH74" s="9">
        <v>0</v>
      </c>
      <c r="BI74" s="9">
        <v>0</v>
      </c>
      <c r="BJ74" s="10">
        <v>0.17777690512869998</v>
      </c>
      <c r="BK74" s="16">
        <f t="shared" si="2"/>
        <v>106.87242913650246</v>
      </c>
      <c r="BL74" s="15"/>
      <c r="BM74" s="55"/>
    </row>
    <row r="75" spans="1:65" s="12" customFormat="1" ht="15">
      <c r="A75" s="5"/>
      <c r="B75" s="8" t="s">
        <v>212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0.2787746251612</v>
      </c>
      <c r="I75" s="9">
        <v>39.566342903225696</v>
      </c>
      <c r="J75" s="9">
        <v>0</v>
      </c>
      <c r="K75" s="9">
        <v>0</v>
      </c>
      <c r="L75" s="10">
        <v>0.0027929183225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1.0349314006449999</v>
      </c>
      <c r="S75" s="9">
        <v>15.516212903225801</v>
      </c>
      <c r="T75" s="9">
        <v>0</v>
      </c>
      <c r="U75" s="9">
        <v>0</v>
      </c>
      <c r="V75" s="10">
        <v>0.055858366451500004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0.1169812280644</v>
      </c>
      <c r="AW75" s="9">
        <v>5.565626709755802</v>
      </c>
      <c r="AX75" s="9">
        <v>0</v>
      </c>
      <c r="AY75" s="9">
        <v>0</v>
      </c>
      <c r="AZ75" s="10">
        <v>0.0618196832902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0.010306716129</v>
      </c>
      <c r="BG75" s="9">
        <v>0</v>
      </c>
      <c r="BH75" s="9">
        <v>0</v>
      </c>
      <c r="BI75" s="9">
        <v>0</v>
      </c>
      <c r="BJ75" s="10">
        <v>0.0463699158386</v>
      </c>
      <c r="BK75" s="16">
        <f t="shared" si="2"/>
        <v>62.2560173701097</v>
      </c>
      <c r="BL75" s="15"/>
      <c r="BM75" s="55"/>
    </row>
    <row r="76" spans="1:65" s="12" customFormat="1" ht="15">
      <c r="A76" s="5"/>
      <c r="B76" s="8" t="s">
        <v>119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0.5627878388062</v>
      </c>
      <c r="I76" s="9">
        <v>1E-09</v>
      </c>
      <c r="J76" s="9">
        <v>0</v>
      </c>
      <c r="K76" s="9">
        <v>0</v>
      </c>
      <c r="L76" s="10">
        <v>0.1955973825157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0.1005085820965</v>
      </c>
      <c r="S76" s="9">
        <v>0</v>
      </c>
      <c r="T76" s="9">
        <v>0</v>
      </c>
      <c r="U76" s="9">
        <v>0</v>
      </c>
      <c r="V76" s="10">
        <v>0.07258615303209999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0.0090104222903</v>
      </c>
      <c r="AC76" s="9">
        <v>0</v>
      </c>
      <c r="AD76" s="9">
        <v>0</v>
      </c>
      <c r="AE76" s="9">
        <v>0</v>
      </c>
      <c r="AF76" s="10">
        <v>0.0543991516129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4.0242387000000004E-05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2.657466416836</v>
      </c>
      <c r="AW76" s="9">
        <v>1.2627487224109917</v>
      </c>
      <c r="AX76" s="9">
        <v>0</v>
      </c>
      <c r="AY76" s="9">
        <v>0</v>
      </c>
      <c r="AZ76" s="10">
        <v>9.214267650932898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1.2814421185779996</v>
      </c>
      <c r="BG76" s="9">
        <v>0.6224660348707001</v>
      </c>
      <c r="BH76" s="9">
        <v>0</v>
      </c>
      <c r="BI76" s="9">
        <v>0</v>
      </c>
      <c r="BJ76" s="10">
        <v>1.2872690575141001</v>
      </c>
      <c r="BK76" s="16">
        <f t="shared" si="2"/>
        <v>17.320589774883388</v>
      </c>
      <c r="BL76" s="15"/>
      <c r="BM76" s="55"/>
    </row>
    <row r="77" spans="1:65" s="12" customFormat="1" ht="15">
      <c r="A77" s="5"/>
      <c r="B77" s="8" t="s">
        <v>120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0.0961633729353</v>
      </c>
      <c r="I77" s="9">
        <v>1.3610762738386</v>
      </c>
      <c r="J77" s="9">
        <v>0</v>
      </c>
      <c r="K77" s="9">
        <v>0</v>
      </c>
      <c r="L77" s="10">
        <v>0.4738268261609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0.040129983419100006</v>
      </c>
      <c r="S77" s="9">
        <v>0.3698109265161</v>
      </c>
      <c r="T77" s="9">
        <v>0</v>
      </c>
      <c r="U77" s="9">
        <v>0</v>
      </c>
      <c r="V77" s="10">
        <v>0.3037614991285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4.355725074738701</v>
      </c>
      <c r="AW77" s="9">
        <v>4.42451722890479</v>
      </c>
      <c r="AX77" s="9">
        <v>0</v>
      </c>
      <c r="AY77" s="9">
        <v>0</v>
      </c>
      <c r="AZ77" s="10">
        <v>7.6603471297075005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1.0854491380936997</v>
      </c>
      <c r="BG77" s="9">
        <v>1.7917067074834998</v>
      </c>
      <c r="BH77" s="9">
        <v>0</v>
      </c>
      <c r="BI77" s="9">
        <v>0</v>
      </c>
      <c r="BJ77" s="10">
        <v>1.9668107786107998</v>
      </c>
      <c r="BK77" s="16">
        <f t="shared" si="2"/>
        <v>23.92932493953749</v>
      </c>
      <c r="BL77" s="15"/>
      <c r="BM77" s="55"/>
    </row>
    <row r="78" spans="1:65" s="12" customFormat="1" ht="15">
      <c r="A78" s="5"/>
      <c r="B78" s="8" t="s">
        <v>241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0.1251775267417</v>
      </c>
      <c r="I78" s="9">
        <v>0</v>
      </c>
      <c r="J78" s="9">
        <v>0</v>
      </c>
      <c r="K78" s="9">
        <v>0</v>
      </c>
      <c r="L78" s="10">
        <v>0.1456998549353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0.0126286618708</v>
      </c>
      <c r="S78" s="9">
        <v>0</v>
      </c>
      <c r="T78" s="9">
        <v>0</v>
      </c>
      <c r="U78" s="9">
        <v>0</v>
      </c>
      <c r="V78" s="10">
        <v>0.026337272032099998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0.06067506183859999</v>
      </c>
      <c r="AC78" s="9">
        <v>0</v>
      </c>
      <c r="AD78" s="9">
        <v>0</v>
      </c>
      <c r="AE78" s="9">
        <v>0</v>
      </c>
      <c r="AF78" s="10">
        <v>0.029621916548299997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10.493834761804997</v>
      </c>
      <c r="AW78" s="9">
        <v>1.3536189978259487</v>
      </c>
      <c r="AX78" s="9">
        <v>0.1180030427741</v>
      </c>
      <c r="AY78" s="9">
        <v>0</v>
      </c>
      <c r="AZ78" s="10">
        <v>10.4951745433522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2.606692109901299</v>
      </c>
      <c r="BG78" s="9">
        <v>0.5296194701935</v>
      </c>
      <c r="BH78" s="9">
        <v>0</v>
      </c>
      <c r="BI78" s="9">
        <v>0</v>
      </c>
      <c r="BJ78" s="10">
        <v>1.6570883052891</v>
      </c>
      <c r="BK78" s="16">
        <f t="shared" si="2"/>
        <v>27.654171525107945</v>
      </c>
      <c r="BL78" s="15"/>
      <c r="BM78" s="55"/>
    </row>
    <row r="79" spans="1:65" s="12" customFormat="1" ht="15">
      <c r="A79" s="5"/>
      <c r="B79" s="8" t="s">
        <v>242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0.045340860967499994</v>
      </c>
      <c r="I79" s="9">
        <v>0</v>
      </c>
      <c r="J79" s="9">
        <v>0</v>
      </c>
      <c r="K79" s="9">
        <v>0</v>
      </c>
      <c r="L79" s="10">
        <v>0.038584988161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0.0400882993548</v>
      </c>
      <c r="S79" s="9">
        <v>0</v>
      </c>
      <c r="T79" s="9">
        <v>0</v>
      </c>
      <c r="U79" s="9">
        <v>0</v>
      </c>
      <c r="V79" s="10">
        <v>0.0382390928386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0.009858297806399999</v>
      </c>
      <c r="AC79" s="9">
        <v>0.2689217684838</v>
      </c>
      <c r="AD79" s="9">
        <v>0</v>
      </c>
      <c r="AE79" s="9">
        <v>0</v>
      </c>
      <c r="AF79" s="10">
        <v>1.2157704629031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0.0005451885483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60.328729204861595</v>
      </c>
      <c r="AW79" s="9">
        <v>9.143830942433985</v>
      </c>
      <c r="AX79" s="9">
        <v>0.1697995273548</v>
      </c>
      <c r="AY79" s="9">
        <v>0</v>
      </c>
      <c r="AZ79" s="10">
        <v>41.1041120661561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4.559403653575301</v>
      </c>
      <c r="BG79" s="9">
        <v>0.7087451129032</v>
      </c>
      <c r="BH79" s="9">
        <v>0</v>
      </c>
      <c r="BI79" s="9">
        <v>0</v>
      </c>
      <c r="BJ79" s="10">
        <v>2.4887842708037997</v>
      </c>
      <c r="BK79" s="16">
        <f t="shared" si="2"/>
        <v>120.16075373715229</v>
      </c>
      <c r="BL79" s="15"/>
      <c r="BM79" s="55"/>
    </row>
    <row r="80" spans="1:65" s="12" customFormat="1" ht="15">
      <c r="A80" s="5"/>
      <c r="B80" s="8" t="s">
        <v>213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0.06944736793539999</v>
      </c>
      <c r="I80" s="9">
        <v>0</v>
      </c>
      <c r="J80" s="9">
        <v>0</v>
      </c>
      <c r="K80" s="9">
        <v>0</v>
      </c>
      <c r="L80" s="10">
        <v>0.38086067845140004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0.0062848296773</v>
      </c>
      <c r="S80" s="9">
        <v>0</v>
      </c>
      <c r="T80" s="9">
        <v>0</v>
      </c>
      <c r="U80" s="9">
        <v>0</v>
      </c>
      <c r="V80" s="10">
        <v>0.006494323999899999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0.04412831196749999</v>
      </c>
      <c r="AC80" s="9">
        <v>0</v>
      </c>
      <c r="AD80" s="9">
        <v>0</v>
      </c>
      <c r="AE80" s="9">
        <v>0</v>
      </c>
      <c r="AF80" s="10">
        <v>0.5146009337418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0.0051670935483</v>
      </c>
      <c r="AM80" s="9">
        <v>0</v>
      </c>
      <c r="AN80" s="9">
        <v>0</v>
      </c>
      <c r="AO80" s="9">
        <v>0</v>
      </c>
      <c r="AP80" s="10">
        <v>0.0112938858064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75.8233750925009</v>
      </c>
      <c r="AW80" s="9">
        <v>17.406570490435442</v>
      </c>
      <c r="AX80" s="9">
        <v>0</v>
      </c>
      <c r="AY80" s="9">
        <v>0</v>
      </c>
      <c r="AZ80" s="10">
        <v>27.4897243733474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11.600859419183193</v>
      </c>
      <c r="BG80" s="9">
        <v>0.7776807591933</v>
      </c>
      <c r="BH80" s="9">
        <v>0</v>
      </c>
      <c r="BI80" s="9">
        <v>0</v>
      </c>
      <c r="BJ80" s="10">
        <v>2.9811378139635005</v>
      </c>
      <c r="BK80" s="16">
        <f t="shared" si="2"/>
        <v>137.1176253737517</v>
      </c>
      <c r="BL80" s="15"/>
      <c r="BM80" s="55"/>
    </row>
    <row r="81" spans="1:65" s="12" customFormat="1" ht="15">
      <c r="A81" s="5"/>
      <c r="B81" s="8" t="s">
        <v>214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0.1133194703225</v>
      </c>
      <c r="I81" s="9">
        <v>0</v>
      </c>
      <c r="J81" s="9">
        <v>0</v>
      </c>
      <c r="K81" s="9">
        <v>0</v>
      </c>
      <c r="L81" s="10">
        <v>0.146183891161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0.02603285129</v>
      </c>
      <c r="S81" s="9">
        <v>0</v>
      </c>
      <c r="T81" s="9">
        <v>0</v>
      </c>
      <c r="U81" s="9">
        <v>0</v>
      </c>
      <c r="V81" s="10">
        <v>0.015160307516000001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22.644385877671</v>
      </c>
      <c r="AW81" s="9">
        <v>7.691572391845575</v>
      </c>
      <c r="AX81" s="9">
        <v>0</v>
      </c>
      <c r="AY81" s="9">
        <v>0</v>
      </c>
      <c r="AZ81" s="10">
        <v>7.348662880125699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4.618256890512201</v>
      </c>
      <c r="BG81" s="9">
        <v>0.1262282258062</v>
      </c>
      <c r="BH81" s="9">
        <v>0</v>
      </c>
      <c r="BI81" s="9">
        <v>0</v>
      </c>
      <c r="BJ81" s="10">
        <v>1.7490947568048</v>
      </c>
      <c r="BK81" s="16">
        <f t="shared" si="2"/>
        <v>44.47889754305498</v>
      </c>
      <c r="BL81" s="15"/>
      <c r="BM81" s="55"/>
    </row>
    <row r="82" spans="1:65" s="12" customFormat="1" ht="15">
      <c r="A82" s="5"/>
      <c r="B82" s="8" t="s">
        <v>121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0.0846442159996</v>
      </c>
      <c r="I82" s="9">
        <v>0</v>
      </c>
      <c r="J82" s="9">
        <v>0</v>
      </c>
      <c r="K82" s="9">
        <v>0</v>
      </c>
      <c r="L82" s="10">
        <v>0.009153493548300001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0.0157643499999</v>
      </c>
      <c r="S82" s="9">
        <v>0</v>
      </c>
      <c r="T82" s="9">
        <v>0</v>
      </c>
      <c r="U82" s="9">
        <v>0</v>
      </c>
      <c r="V82" s="10">
        <v>0.0030511645161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0.1807175032257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54.470759910831</v>
      </c>
      <c r="AW82" s="9">
        <v>3.9707550960443943</v>
      </c>
      <c r="AX82" s="9">
        <v>0</v>
      </c>
      <c r="AY82" s="9">
        <v>0</v>
      </c>
      <c r="AZ82" s="10">
        <v>14.677683395093393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7.843617127736998</v>
      </c>
      <c r="BG82" s="9">
        <v>0.6172644859676</v>
      </c>
      <c r="BH82" s="9">
        <v>0</v>
      </c>
      <c r="BI82" s="9">
        <v>0</v>
      </c>
      <c r="BJ82" s="10">
        <v>1.1280833606766998</v>
      </c>
      <c r="BK82" s="16">
        <f t="shared" si="2"/>
        <v>83.00149410363967</v>
      </c>
      <c r="BL82" s="15"/>
      <c r="BM82" s="55"/>
    </row>
    <row r="83" spans="1:65" s="12" customFormat="1" ht="15">
      <c r="A83" s="5"/>
      <c r="B83" s="8" t="s">
        <v>122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</v>
      </c>
      <c r="I83" s="9">
        <v>0</v>
      </c>
      <c r="J83" s="9">
        <v>0</v>
      </c>
      <c r="K83" s="9">
        <v>0</v>
      </c>
      <c r="L83" s="10">
        <v>0.0097152241935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0.0242880604837</v>
      </c>
      <c r="S83" s="9">
        <v>0</v>
      </c>
      <c r="T83" s="9">
        <v>0</v>
      </c>
      <c r="U83" s="9">
        <v>0</v>
      </c>
      <c r="V83" s="10">
        <v>0.0169476690966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36.32051397293079</v>
      </c>
      <c r="AW83" s="9">
        <v>1.407230710643239</v>
      </c>
      <c r="AX83" s="9">
        <v>0</v>
      </c>
      <c r="AY83" s="9">
        <v>0</v>
      </c>
      <c r="AZ83" s="10">
        <v>4.623987478256801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1.4881264961588005</v>
      </c>
      <c r="BG83" s="9">
        <v>0</v>
      </c>
      <c r="BH83" s="9">
        <v>0</v>
      </c>
      <c r="BI83" s="9">
        <v>0</v>
      </c>
      <c r="BJ83" s="10">
        <v>0.24468014038650002</v>
      </c>
      <c r="BK83" s="16">
        <f t="shared" si="2"/>
        <v>44.13548975214993</v>
      </c>
      <c r="BL83" s="15"/>
      <c r="BM83" s="55"/>
    </row>
    <row r="84" spans="1:65" s="12" customFormat="1" ht="15">
      <c r="A84" s="5"/>
      <c r="B84" s="8" t="s">
        <v>123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1.1333849506447</v>
      </c>
      <c r="I84" s="9">
        <v>0</v>
      </c>
      <c r="J84" s="9">
        <v>0</v>
      </c>
      <c r="K84" s="9">
        <v>0</v>
      </c>
      <c r="L84" s="10">
        <v>0.2285483610643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0.0190400654837</v>
      </c>
      <c r="S84" s="9">
        <v>0</v>
      </c>
      <c r="T84" s="9">
        <v>0</v>
      </c>
      <c r="U84" s="9">
        <v>0</v>
      </c>
      <c r="V84" s="10">
        <v>0.0050105435483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0.0044548112903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61.539203414505444</v>
      </c>
      <c r="AW84" s="9">
        <v>5.328724752490226</v>
      </c>
      <c r="AX84" s="9">
        <v>0</v>
      </c>
      <c r="AY84" s="9">
        <v>0</v>
      </c>
      <c r="AZ84" s="10">
        <v>16.670008125189995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8.212559939961697</v>
      </c>
      <c r="BG84" s="9">
        <v>0.2326401451612</v>
      </c>
      <c r="BH84" s="9">
        <v>0</v>
      </c>
      <c r="BI84" s="9">
        <v>0</v>
      </c>
      <c r="BJ84" s="10">
        <v>0.8638370951921001</v>
      </c>
      <c r="BK84" s="16">
        <f t="shared" si="2"/>
        <v>94.23741220453195</v>
      </c>
      <c r="BL84" s="15"/>
      <c r="BM84" s="55"/>
    </row>
    <row r="85" spans="1:65" s="12" customFormat="1" ht="15">
      <c r="A85" s="5"/>
      <c r="B85" s="8" t="s">
        <v>124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0.41378748270939997</v>
      </c>
      <c r="I85" s="9">
        <v>0</v>
      </c>
      <c r="J85" s="9">
        <v>0</v>
      </c>
      <c r="K85" s="9">
        <v>0</v>
      </c>
      <c r="L85" s="10">
        <v>0.1288910726449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0.048843274837999995</v>
      </c>
      <c r="S85" s="9">
        <v>0</v>
      </c>
      <c r="T85" s="9">
        <v>0</v>
      </c>
      <c r="U85" s="9">
        <v>0</v>
      </c>
      <c r="V85" s="10">
        <v>0.0365719329353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0.0167904412903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0.0005247012903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65.40904348602209</v>
      </c>
      <c r="AW85" s="9">
        <v>7.133323406905042</v>
      </c>
      <c r="AX85" s="9">
        <v>0</v>
      </c>
      <c r="AY85" s="9">
        <v>0</v>
      </c>
      <c r="AZ85" s="10">
        <v>13.096279351576703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6.1641890504456995</v>
      </c>
      <c r="BG85" s="9">
        <v>0</v>
      </c>
      <c r="BH85" s="9">
        <v>0</v>
      </c>
      <c r="BI85" s="9">
        <v>0</v>
      </c>
      <c r="BJ85" s="10">
        <v>0.5885330983859</v>
      </c>
      <c r="BK85" s="16">
        <f t="shared" si="2"/>
        <v>93.03677729904362</v>
      </c>
      <c r="BL85" s="15"/>
      <c r="BM85" s="55"/>
    </row>
    <row r="86" spans="1:65" s="12" customFormat="1" ht="15">
      <c r="A86" s="5"/>
      <c r="B86" s="8" t="s">
        <v>125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0.30961207741909996</v>
      </c>
      <c r="I86" s="9">
        <v>0</v>
      </c>
      <c r="J86" s="9">
        <v>0</v>
      </c>
      <c r="K86" s="9">
        <v>0</v>
      </c>
      <c r="L86" s="10">
        <v>0.032633020548200005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0.037352083580300004</v>
      </c>
      <c r="S86" s="9">
        <v>0</v>
      </c>
      <c r="T86" s="9">
        <v>0</v>
      </c>
      <c r="U86" s="9">
        <v>0</v>
      </c>
      <c r="V86" s="10">
        <v>0.0054059251612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0.08065879322569999</v>
      </c>
      <c r="AC86" s="9">
        <v>0</v>
      </c>
      <c r="AD86" s="9">
        <v>0</v>
      </c>
      <c r="AE86" s="9">
        <v>0</v>
      </c>
      <c r="AF86" s="10">
        <v>0.0370020744193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0.0004860374193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41.06001826576064</v>
      </c>
      <c r="AW86" s="9">
        <v>3.4539186417282375</v>
      </c>
      <c r="AX86" s="9">
        <v>0</v>
      </c>
      <c r="AY86" s="9">
        <v>0</v>
      </c>
      <c r="AZ86" s="10">
        <v>23.7722709160599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13.276427694861292</v>
      </c>
      <c r="BG86" s="9">
        <v>0.23329796129010003</v>
      </c>
      <c r="BH86" s="9">
        <v>0</v>
      </c>
      <c r="BI86" s="9">
        <v>0</v>
      </c>
      <c r="BJ86" s="10">
        <v>1.0455533608368996</v>
      </c>
      <c r="BK86" s="16">
        <f t="shared" si="2"/>
        <v>83.34463685231019</v>
      </c>
      <c r="BL86" s="15"/>
      <c r="BM86" s="55"/>
    </row>
    <row r="87" spans="1:65" s="12" customFormat="1" ht="15">
      <c r="A87" s="5"/>
      <c r="B87" s="8" t="s">
        <v>126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0.09877243958029999</v>
      </c>
      <c r="I87" s="9">
        <v>0</v>
      </c>
      <c r="J87" s="9">
        <v>0</v>
      </c>
      <c r="K87" s="9">
        <v>0</v>
      </c>
      <c r="L87" s="10">
        <v>0.071210318903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0.034330043548</v>
      </c>
      <c r="S87" s="9">
        <v>0</v>
      </c>
      <c r="T87" s="9">
        <v>0</v>
      </c>
      <c r="U87" s="9">
        <v>0</v>
      </c>
      <c r="V87" s="10">
        <v>0.07156052841909999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0.019418232258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0.0010680027741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39.3909511760528</v>
      </c>
      <c r="AW87" s="9">
        <v>3.6204287909895254</v>
      </c>
      <c r="AX87" s="9">
        <v>0</v>
      </c>
      <c r="AY87" s="9">
        <v>0</v>
      </c>
      <c r="AZ87" s="10">
        <v>9.7964815116748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9.664249468188098</v>
      </c>
      <c r="BG87" s="9">
        <v>0</v>
      </c>
      <c r="BH87" s="9">
        <v>0</v>
      </c>
      <c r="BI87" s="9">
        <v>0</v>
      </c>
      <c r="BJ87" s="10">
        <v>0.8726267779018</v>
      </c>
      <c r="BK87" s="16">
        <f t="shared" si="2"/>
        <v>63.64109729028952</v>
      </c>
      <c r="BL87" s="15"/>
      <c r="BM87" s="55"/>
    </row>
    <row r="88" spans="1:65" s="12" customFormat="1" ht="15">
      <c r="A88" s="5"/>
      <c r="B88" s="8" t="s">
        <v>181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0.32265939096729995</v>
      </c>
      <c r="I88" s="9">
        <v>0</v>
      </c>
      <c r="J88" s="9">
        <v>0</v>
      </c>
      <c r="K88" s="9">
        <v>0</v>
      </c>
      <c r="L88" s="10">
        <v>0.2088643379029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0.0901813791287</v>
      </c>
      <c r="S88" s="9">
        <v>0</v>
      </c>
      <c r="T88" s="9">
        <v>0</v>
      </c>
      <c r="U88" s="9">
        <v>0</v>
      </c>
      <c r="V88" s="10">
        <v>0.013031214096700001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0.2244975122579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0.0104638670967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25.46446887638119</v>
      </c>
      <c r="AW88" s="9">
        <v>3.392501458499135</v>
      </c>
      <c r="AX88" s="9">
        <v>0</v>
      </c>
      <c r="AY88" s="9">
        <v>0</v>
      </c>
      <c r="AZ88" s="10">
        <v>15.210641650482202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3.5812583554485022</v>
      </c>
      <c r="BG88" s="9">
        <v>0.6278320258064</v>
      </c>
      <c r="BH88" s="9">
        <v>0</v>
      </c>
      <c r="BI88" s="9">
        <v>0</v>
      </c>
      <c r="BJ88" s="10">
        <v>0.17187375945110003</v>
      </c>
      <c r="BK88" s="16">
        <f t="shared" si="2"/>
        <v>49.31827382751873</v>
      </c>
      <c r="BL88" s="15"/>
      <c r="BM88" s="55"/>
    </row>
    <row r="89" spans="1:65" s="12" customFormat="1" ht="15">
      <c r="A89" s="5"/>
      <c r="B89" s="8" t="s">
        <v>185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0.1435091096769</v>
      </c>
      <c r="I89" s="9">
        <v>0</v>
      </c>
      <c r="J89" s="9">
        <v>0</v>
      </c>
      <c r="K89" s="9">
        <v>0</v>
      </c>
      <c r="L89" s="10">
        <v>0.07608872258049999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0.0282780366447</v>
      </c>
      <c r="S89" s="9">
        <v>0</v>
      </c>
      <c r="T89" s="9">
        <v>0</v>
      </c>
      <c r="U89" s="9">
        <v>0</v>
      </c>
      <c r="V89" s="10">
        <v>0.0173366709676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0.23904951612900002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39.922436988895825</v>
      </c>
      <c r="AW89" s="9">
        <v>4.527597835453488</v>
      </c>
      <c r="AX89" s="9">
        <v>0</v>
      </c>
      <c r="AY89" s="9">
        <v>0</v>
      </c>
      <c r="AZ89" s="10">
        <v>11.281874620287699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5.554699104930699</v>
      </c>
      <c r="BG89" s="9">
        <v>0.1529916903225</v>
      </c>
      <c r="BH89" s="9">
        <v>0</v>
      </c>
      <c r="BI89" s="9">
        <v>0</v>
      </c>
      <c r="BJ89" s="10">
        <v>0.7471484911598999</v>
      </c>
      <c r="BK89" s="16">
        <f t="shared" si="2"/>
        <v>62.6910107870488</v>
      </c>
      <c r="BL89" s="15"/>
      <c r="BM89" s="55"/>
    </row>
    <row r="90" spans="1:65" s="12" customFormat="1" ht="15">
      <c r="A90" s="5"/>
      <c r="B90" s="8" t="s">
        <v>201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0.20058396090280003</v>
      </c>
      <c r="I90" s="9">
        <v>0</v>
      </c>
      <c r="J90" s="9">
        <v>0</v>
      </c>
      <c r="K90" s="9">
        <v>0</v>
      </c>
      <c r="L90" s="10">
        <v>0.1841355774188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0.06020385677369999</v>
      </c>
      <c r="S90" s="9">
        <v>0</v>
      </c>
      <c r="T90" s="9">
        <v>0</v>
      </c>
      <c r="U90" s="9">
        <v>0</v>
      </c>
      <c r="V90" s="10">
        <v>0.0401644994191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19.2417433999923</v>
      </c>
      <c r="AW90" s="9">
        <v>1.5139909393880167</v>
      </c>
      <c r="AX90" s="9">
        <v>0</v>
      </c>
      <c r="AY90" s="9">
        <v>0</v>
      </c>
      <c r="AZ90" s="10">
        <v>12.261981461351002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3.519662117285501</v>
      </c>
      <c r="BG90" s="9">
        <v>1.4308177858064</v>
      </c>
      <c r="BH90" s="9">
        <v>0</v>
      </c>
      <c r="BI90" s="9">
        <v>0</v>
      </c>
      <c r="BJ90" s="10">
        <v>2.0211687653527997</v>
      </c>
      <c r="BK90" s="16">
        <f t="shared" si="2"/>
        <v>40.47445236369041</v>
      </c>
      <c r="BL90" s="15"/>
      <c r="BM90" s="55"/>
    </row>
    <row r="91" spans="1:65" s="12" customFormat="1" ht="15">
      <c r="A91" s="5"/>
      <c r="B91" s="8" t="s">
        <v>243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0.3379008929673</v>
      </c>
      <c r="I91" s="9">
        <v>0</v>
      </c>
      <c r="J91" s="9">
        <v>0</v>
      </c>
      <c r="K91" s="9">
        <v>0</v>
      </c>
      <c r="L91" s="10">
        <v>0.26637887593540005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0.0682932134509</v>
      </c>
      <c r="S91" s="9">
        <v>0</v>
      </c>
      <c r="T91" s="9">
        <v>0</v>
      </c>
      <c r="U91" s="9">
        <v>0</v>
      </c>
      <c r="V91" s="10">
        <v>0.0029970164514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57.6860698141194</v>
      </c>
      <c r="AW91" s="9">
        <v>13.424103012194816</v>
      </c>
      <c r="AX91" s="9">
        <v>0</v>
      </c>
      <c r="AY91" s="9">
        <v>0</v>
      </c>
      <c r="AZ91" s="10">
        <v>15.729885759932202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8.753421853379407</v>
      </c>
      <c r="BG91" s="9">
        <v>0.151729016129</v>
      </c>
      <c r="BH91" s="9">
        <v>0</v>
      </c>
      <c r="BI91" s="9">
        <v>0</v>
      </c>
      <c r="BJ91" s="10">
        <v>1.1618268707081998</v>
      </c>
      <c r="BK91" s="16">
        <f t="shared" si="2"/>
        <v>97.58260632526802</v>
      </c>
      <c r="BL91" s="15"/>
      <c r="BM91" s="55"/>
    </row>
    <row r="92" spans="1:65" s="12" customFormat="1" ht="15">
      <c r="A92" s="5"/>
      <c r="B92" s="8" t="s">
        <v>296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0.54310359329</v>
      </c>
      <c r="I92" s="9">
        <v>0</v>
      </c>
      <c r="J92" s="9">
        <v>0</v>
      </c>
      <c r="K92" s="9">
        <v>0</v>
      </c>
      <c r="L92" s="10">
        <v>0.0732124941933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0.0301770248706</v>
      </c>
      <c r="S92" s="9">
        <v>0</v>
      </c>
      <c r="T92" s="9">
        <v>0</v>
      </c>
      <c r="U92" s="9">
        <v>0</v>
      </c>
      <c r="V92" s="10">
        <v>0.19067547796740003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0.0010203041935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85.42548614644096</v>
      </c>
      <c r="AW92" s="9">
        <v>6.791178445022338</v>
      </c>
      <c r="AX92" s="9">
        <v>0</v>
      </c>
      <c r="AY92" s="9">
        <v>0</v>
      </c>
      <c r="AZ92" s="10">
        <v>4.337673261739999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15.099594691475207</v>
      </c>
      <c r="BG92" s="9">
        <v>0.8774616064514</v>
      </c>
      <c r="BH92" s="9">
        <v>0</v>
      </c>
      <c r="BI92" s="9">
        <v>0</v>
      </c>
      <c r="BJ92" s="10">
        <v>0.8115686475149999</v>
      </c>
      <c r="BK92" s="16">
        <f t="shared" si="2"/>
        <v>114.1811516931597</v>
      </c>
      <c r="BL92" s="15"/>
      <c r="BM92" s="55"/>
    </row>
    <row r="93" spans="1:65" s="12" customFormat="1" ht="15">
      <c r="A93" s="5"/>
      <c r="B93" s="8" t="s">
        <v>300</v>
      </c>
      <c r="C93" s="11">
        <v>0</v>
      </c>
      <c r="D93" s="9">
        <v>2.0045387096774</v>
      </c>
      <c r="E93" s="9">
        <v>0</v>
      </c>
      <c r="F93" s="9">
        <v>0</v>
      </c>
      <c r="G93" s="10">
        <v>0</v>
      </c>
      <c r="H93" s="11">
        <v>0.1538784140319</v>
      </c>
      <c r="I93" s="9">
        <v>0</v>
      </c>
      <c r="J93" s="9">
        <v>0</v>
      </c>
      <c r="K93" s="9">
        <v>0</v>
      </c>
      <c r="L93" s="10">
        <v>0.2126815570965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0.040591908870699994</v>
      </c>
      <c r="S93" s="9">
        <v>0</v>
      </c>
      <c r="T93" s="9">
        <v>0</v>
      </c>
      <c r="U93" s="9">
        <v>0</v>
      </c>
      <c r="V93" s="10">
        <v>0.0451021209675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13.729789164284897</v>
      </c>
      <c r="AW93" s="9">
        <v>0.05002257683700305</v>
      </c>
      <c r="AX93" s="9">
        <v>0</v>
      </c>
      <c r="AY93" s="9">
        <v>0</v>
      </c>
      <c r="AZ93" s="10">
        <v>2.4531264013209997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1.7441356844486005</v>
      </c>
      <c r="BG93" s="9">
        <v>0</v>
      </c>
      <c r="BH93" s="9">
        <v>0</v>
      </c>
      <c r="BI93" s="9">
        <v>0</v>
      </c>
      <c r="BJ93" s="10">
        <v>0.2161384736445</v>
      </c>
      <c r="BK93" s="16">
        <f t="shared" si="2"/>
        <v>20.65000501118</v>
      </c>
      <c r="BL93" s="15"/>
      <c r="BM93" s="55"/>
    </row>
    <row r="94" spans="1:65" s="12" customFormat="1" ht="15">
      <c r="A94" s="5"/>
      <c r="B94" s="8" t="s">
        <v>127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9.4001983176446</v>
      </c>
      <c r="I94" s="9">
        <v>2.2687496618385996</v>
      </c>
      <c r="J94" s="9">
        <v>0</v>
      </c>
      <c r="K94" s="9">
        <v>0</v>
      </c>
      <c r="L94" s="10">
        <v>1.9745233617734999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0.07174939964480001</v>
      </c>
      <c r="S94" s="9">
        <v>1.7745647416772998</v>
      </c>
      <c r="T94" s="9">
        <v>0.028050979483799997</v>
      </c>
      <c r="U94" s="9">
        <v>0</v>
      </c>
      <c r="V94" s="10">
        <v>0.5307526516125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0.0025238066773999998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1.4360218092889003</v>
      </c>
      <c r="AW94" s="9">
        <v>4.0832547923633635</v>
      </c>
      <c r="AX94" s="9">
        <v>0</v>
      </c>
      <c r="AY94" s="9">
        <v>0</v>
      </c>
      <c r="AZ94" s="10">
        <v>6.6131804728361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1.0979354385138</v>
      </c>
      <c r="BG94" s="9">
        <v>0.1361154074515</v>
      </c>
      <c r="BH94" s="9">
        <v>0</v>
      </c>
      <c r="BI94" s="9">
        <v>0</v>
      </c>
      <c r="BJ94" s="10">
        <v>1.1530588900304</v>
      </c>
      <c r="BK94" s="16">
        <f t="shared" si="2"/>
        <v>30.57067973083656</v>
      </c>
      <c r="BL94" s="15"/>
      <c r="BM94" s="55"/>
    </row>
    <row r="95" spans="1:65" s="12" customFormat="1" ht="15">
      <c r="A95" s="5"/>
      <c r="B95" s="8" t="s">
        <v>186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5.9603451657413</v>
      </c>
      <c r="I95" s="9">
        <v>4.6925206319999</v>
      </c>
      <c r="J95" s="9">
        <v>0</v>
      </c>
      <c r="K95" s="9">
        <v>0</v>
      </c>
      <c r="L95" s="10">
        <v>15.194971368870503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3.8840971307089998</v>
      </c>
      <c r="S95" s="9">
        <v>1.8921454161288</v>
      </c>
      <c r="T95" s="9">
        <v>0</v>
      </c>
      <c r="U95" s="9">
        <v>0</v>
      </c>
      <c r="V95" s="10">
        <v>2.9140448147088995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0.1278691354838</v>
      </c>
      <c r="AC95" s="9">
        <v>0</v>
      </c>
      <c r="AD95" s="9">
        <v>0</v>
      </c>
      <c r="AE95" s="9">
        <v>0</v>
      </c>
      <c r="AF95" s="10">
        <v>0.234426748387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95.1323696821204</v>
      </c>
      <c r="AW95" s="9">
        <v>57.09929114873741</v>
      </c>
      <c r="AX95" s="9">
        <v>0</v>
      </c>
      <c r="AY95" s="9">
        <v>0</v>
      </c>
      <c r="AZ95" s="10">
        <v>28.562627339544893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20.203247184866203</v>
      </c>
      <c r="BG95" s="9">
        <v>17.9869037462254</v>
      </c>
      <c r="BH95" s="9">
        <v>0.7991820967740999</v>
      </c>
      <c r="BI95" s="9">
        <v>0</v>
      </c>
      <c r="BJ95" s="10">
        <v>3.2074386006757996</v>
      </c>
      <c r="BK95" s="16">
        <f t="shared" si="2"/>
        <v>257.8914802109734</v>
      </c>
      <c r="BL95" s="15"/>
      <c r="BM95" s="55"/>
    </row>
    <row r="96" spans="1:65" s="12" customFormat="1" ht="15">
      <c r="A96" s="5"/>
      <c r="B96" s="8" t="s">
        <v>202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6.8750518839028</v>
      </c>
      <c r="I96" s="9">
        <v>28.3986775392902</v>
      </c>
      <c r="J96" s="9">
        <v>0.7926643548387</v>
      </c>
      <c r="K96" s="9">
        <v>0</v>
      </c>
      <c r="L96" s="10">
        <v>1.1127950656124002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1.9151500369027994</v>
      </c>
      <c r="S96" s="9">
        <v>0</v>
      </c>
      <c r="T96" s="9">
        <v>0</v>
      </c>
      <c r="U96" s="9">
        <v>0</v>
      </c>
      <c r="V96" s="10">
        <v>1.6019931598707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32.40191512205969</v>
      </c>
      <c r="AW96" s="9">
        <v>6.52602868770653</v>
      </c>
      <c r="AX96" s="9">
        <v>0</v>
      </c>
      <c r="AY96" s="9">
        <v>0</v>
      </c>
      <c r="AZ96" s="10">
        <v>14.003239594611397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3.9788814764491</v>
      </c>
      <c r="BG96" s="9">
        <v>0.1051737096774</v>
      </c>
      <c r="BH96" s="9">
        <v>0</v>
      </c>
      <c r="BI96" s="9">
        <v>0</v>
      </c>
      <c r="BJ96" s="10">
        <v>0.28484861287040003</v>
      </c>
      <c r="BK96" s="16">
        <f t="shared" si="2"/>
        <v>97.99641924379213</v>
      </c>
      <c r="BL96" s="15"/>
      <c r="BM96" s="55"/>
    </row>
    <row r="97" spans="1:65" s="12" customFormat="1" ht="15">
      <c r="A97" s="5"/>
      <c r="B97" s="8" t="s">
        <v>203</v>
      </c>
      <c r="C97" s="11">
        <v>0</v>
      </c>
      <c r="D97" s="9">
        <v>0.15747425806450002</v>
      </c>
      <c r="E97" s="9">
        <v>0</v>
      </c>
      <c r="F97" s="9">
        <v>0</v>
      </c>
      <c r="G97" s="10">
        <v>0</v>
      </c>
      <c r="H97" s="11">
        <v>0.001049828387</v>
      </c>
      <c r="I97" s="9">
        <v>62.113760433935404</v>
      </c>
      <c r="J97" s="9">
        <v>0</v>
      </c>
      <c r="K97" s="9">
        <v>0</v>
      </c>
      <c r="L97" s="10">
        <v>0.10771239251599998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0.5254391077418</v>
      </c>
      <c r="S97" s="9">
        <v>0</v>
      </c>
      <c r="T97" s="9">
        <v>0</v>
      </c>
      <c r="U97" s="9">
        <v>0</v>
      </c>
      <c r="V97" s="10">
        <v>0.0029395194838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0.18838008191776276</v>
      </c>
      <c r="AW97" s="9">
        <v>0</v>
      </c>
      <c r="AX97" s="9">
        <v>0</v>
      </c>
      <c r="AY97" s="9">
        <v>0</v>
      </c>
      <c r="AZ97" s="10">
        <v>0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</v>
      </c>
      <c r="BG97" s="9">
        <v>20.990593548387</v>
      </c>
      <c r="BH97" s="9">
        <v>0</v>
      </c>
      <c r="BI97" s="9">
        <v>0</v>
      </c>
      <c r="BJ97" s="10">
        <v>0.0062971780645</v>
      </c>
      <c r="BK97" s="16">
        <f t="shared" si="2"/>
        <v>84.09364634849777</v>
      </c>
      <c r="BL97" s="15"/>
      <c r="BM97" s="55"/>
    </row>
    <row r="98" spans="1:65" s="12" customFormat="1" ht="15">
      <c r="A98" s="5"/>
      <c r="B98" s="8" t="s">
        <v>244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0.019050750967500002</v>
      </c>
      <c r="I98" s="9">
        <v>41.9631406451612</v>
      </c>
      <c r="J98" s="9">
        <v>0</v>
      </c>
      <c r="K98" s="9">
        <v>0</v>
      </c>
      <c r="L98" s="10">
        <v>0.1598203540644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0.0030893109675</v>
      </c>
      <c r="S98" s="9">
        <v>41.1908129032258</v>
      </c>
      <c r="T98" s="9">
        <v>0</v>
      </c>
      <c r="U98" s="9">
        <v>0</v>
      </c>
      <c r="V98" s="10">
        <v>0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0.0302772964516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0.29353582322509997</v>
      </c>
      <c r="AW98" s="9">
        <v>5.131745161292375</v>
      </c>
      <c r="AX98" s="9">
        <v>0</v>
      </c>
      <c r="AY98" s="9">
        <v>0</v>
      </c>
      <c r="AZ98" s="10">
        <v>0.3191945490319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0.013855711935300002</v>
      </c>
      <c r="BG98" s="9">
        <v>0</v>
      </c>
      <c r="BH98" s="9">
        <v>0</v>
      </c>
      <c r="BI98" s="9">
        <v>0</v>
      </c>
      <c r="BJ98" s="10">
        <v>0.0015395235483000001</v>
      </c>
      <c r="BK98" s="16">
        <f t="shared" si="2"/>
        <v>89.126062029871</v>
      </c>
      <c r="BL98" s="15"/>
      <c r="BM98" s="55"/>
    </row>
    <row r="99" spans="1:65" s="12" customFormat="1" ht="15">
      <c r="A99" s="5"/>
      <c r="B99" s="8" t="s">
        <v>245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0.0578188287094</v>
      </c>
      <c r="I99" s="9">
        <v>49.1197238209998</v>
      </c>
      <c r="J99" s="9">
        <v>3.0809322580644998</v>
      </c>
      <c r="K99" s="9">
        <v>0</v>
      </c>
      <c r="L99" s="10">
        <v>0.3975122738707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0.5555947838706999</v>
      </c>
      <c r="S99" s="9">
        <v>65.7265548387095</v>
      </c>
      <c r="T99" s="9">
        <v>0</v>
      </c>
      <c r="U99" s="9">
        <v>0</v>
      </c>
      <c r="V99" s="10">
        <v>0.033171370644999996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2.7546900689345</v>
      </c>
      <c r="AW99" s="9">
        <v>1.433691677325892</v>
      </c>
      <c r="AX99" s="9">
        <v>0</v>
      </c>
      <c r="AY99" s="9">
        <v>0</v>
      </c>
      <c r="AZ99" s="10">
        <v>0.1486943082578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0.0951868866771</v>
      </c>
      <c r="BG99" s="9">
        <v>0</v>
      </c>
      <c r="BH99" s="9">
        <v>0</v>
      </c>
      <c r="BI99" s="9">
        <v>0</v>
      </c>
      <c r="BJ99" s="10">
        <v>0.0163850477419</v>
      </c>
      <c r="BK99" s="16">
        <f t="shared" si="2"/>
        <v>123.4199561638068</v>
      </c>
      <c r="BL99" s="15"/>
      <c r="BM99" s="55"/>
    </row>
    <row r="100" spans="1:65" s="12" customFormat="1" ht="15">
      <c r="A100" s="5"/>
      <c r="B100" s="8" t="s">
        <v>246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1.4581152103220003</v>
      </c>
      <c r="I100" s="9">
        <v>20.590387096774</v>
      </c>
      <c r="J100" s="9">
        <v>0</v>
      </c>
      <c r="K100" s="9">
        <v>0</v>
      </c>
      <c r="L100" s="10">
        <v>1.9051784422900002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1.9202387300635002</v>
      </c>
      <c r="S100" s="9">
        <v>3.0973301902576997</v>
      </c>
      <c r="T100" s="9">
        <v>2.1619906451612</v>
      </c>
      <c r="U100" s="9">
        <v>0</v>
      </c>
      <c r="V100" s="10">
        <v>1.3577301251610001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36.29976052831171</v>
      </c>
      <c r="AW100" s="9">
        <v>10.293253598425554</v>
      </c>
      <c r="AX100" s="9">
        <v>0</v>
      </c>
      <c r="AY100" s="9">
        <v>0</v>
      </c>
      <c r="AZ100" s="10">
        <v>9.5433616662876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6.656361103510998</v>
      </c>
      <c r="BG100" s="9">
        <v>13.847150322580498</v>
      </c>
      <c r="BH100" s="9">
        <v>0.2564287096774</v>
      </c>
      <c r="BI100" s="9">
        <v>0</v>
      </c>
      <c r="BJ100" s="10">
        <v>1.7139783823862</v>
      </c>
      <c r="BK100" s="16">
        <f t="shared" si="2"/>
        <v>111.10126475120936</v>
      </c>
      <c r="BL100" s="15"/>
      <c r="BM100" s="55"/>
    </row>
    <row r="101" spans="1:65" s="12" customFormat="1" ht="15">
      <c r="A101" s="5"/>
      <c r="B101" s="8" t="s">
        <v>297</v>
      </c>
      <c r="C101" s="11">
        <v>0</v>
      </c>
      <c r="D101" s="9">
        <v>2.8165916935483</v>
      </c>
      <c r="E101" s="9">
        <v>0</v>
      </c>
      <c r="F101" s="9">
        <v>0</v>
      </c>
      <c r="G101" s="10">
        <v>0</v>
      </c>
      <c r="H101" s="11">
        <v>0.0025605379032</v>
      </c>
      <c r="I101" s="9">
        <v>15.3632274193548</v>
      </c>
      <c r="J101" s="9">
        <v>0</v>
      </c>
      <c r="K101" s="9">
        <v>0</v>
      </c>
      <c r="L101" s="10">
        <v>15.5021109952256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1.0247272688709</v>
      </c>
      <c r="S101" s="9">
        <v>10.2421516129032</v>
      </c>
      <c r="T101" s="9">
        <v>0</v>
      </c>
      <c r="U101" s="9">
        <v>0</v>
      </c>
      <c r="V101" s="10">
        <v>0.031168915709400002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0.2940774209027</v>
      </c>
      <c r="AW101" s="9">
        <v>1.0239464516803944</v>
      </c>
      <c r="AX101" s="9">
        <v>0</v>
      </c>
      <c r="AY101" s="9">
        <v>0</v>
      </c>
      <c r="AZ101" s="10">
        <v>0.2700556371611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0.0501733761289</v>
      </c>
      <c r="BG101" s="9">
        <v>15.359196774193501</v>
      </c>
      <c r="BH101" s="9">
        <v>0</v>
      </c>
      <c r="BI101" s="9">
        <v>0</v>
      </c>
      <c r="BJ101" s="10">
        <v>0.0061436787096</v>
      </c>
      <c r="BK101" s="16">
        <f t="shared" si="2"/>
        <v>61.9861317822916</v>
      </c>
      <c r="BL101" s="15"/>
      <c r="BM101" s="55"/>
    </row>
    <row r="102" spans="1:65" s="12" customFormat="1" ht="15">
      <c r="A102" s="5"/>
      <c r="B102" s="8" t="s">
        <v>301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0.8769318918701999</v>
      </c>
      <c r="I102" s="9">
        <v>0</v>
      </c>
      <c r="J102" s="9">
        <v>0</v>
      </c>
      <c r="K102" s="9">
        <v>0</v>
      </c>
      <c r="L102" s="10">
        <v>0.43012919825759993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1.5741819812573998</v>
      </c>
      <c r="S102" s="9">
        <v>1.0165493548387001</v>
      </c>
      <c r="T102" s="9">
        <v>0</v>
      </c>
      <c r="U102" s="9">
        <v>0</v>
      </c>
      <c r="V102" s="10">
        <v>0.039340460031999994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21.858857386994703</v>
      </c>
      <c r="AW102" s="9">
        <v>2.0755741730751494</v>
      </c>
      <c r="AX102" s="9">
        <v>0</v>
      </c>
      <c r="AY102" s="9">
        <v>0</v>
      </c>
      <c r="AZ102" s="10">
        <v>5.674865066192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3.8201769434490003</v>
      </c>
      <c r="BG102" s="9">
        <v>1.5210411290322001</v>
      </c>
      <c r="BH102" s="9">
        <v>0</v>
      </c>
      <c r="BI102" s="9">
        <v>0</v>
      </c>
      <c r="BJ102" s="10">
        <v>2.5990447723538996</v>
      </c>
      <c r="BK102" s="16">
        <f t="shared" si="2"/>
        <v>41.48669235735285</v>
      </c>
      <c r="BL102" s="15"/>
      <c r="BM102" s="55"/>
    </row>
    <row r="103" spans="1:65" s="12" customFormat="1" ht="15">
      <c r="A103" s="5"/>
      <c r="B103" s="8" t="s">
        <v>298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0.6329198384838001</v>
      </c>
      <c r="I103" s="9">
        <v>255.09991935483856</v>
      </c>
      <c r="J103" s="9">
        <v>0</v>
      </c>
      <c r="K103" s="9">
        <v>0</v>
      </c>
      <c r="L103" s="10">
        <v>0.020407993548300002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0.0306119903225</v>
      </c>
      <c r="S103" s="9">
        <v>63.2730200783225</v>
      </c>
      <c r="T103" s="9">
        <v>0</v>
      </c>
      <c r="U103" s="9">
        <v>0</v>
      </c>
      <c r="V103" s="10">
        <v>0.0306119903225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0.03366568468549339</v>
      </c>
      <c r="AW103" s="9">
        <v>0</v>
      </c>
      <c r="AX103" s="9">
        <v>0</v>
      </c>
      <c r="AY103" s="9">
        <v>0</v>
      </c>
      <c r="AZ103" s="10">
        <v>16.347338184451498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0.0015302583869999998</v>
      </c>
      <c r="BG103" s="9">
        <v>91.81550322580641</v>
      </c>
      <c r="BH103" s="9">
        <v>0</v>
      </c>
      <c r="BI103" s="9">
        <v>0</v>
      </c>
      <c r="BJ103" s="10">
        <v>1.9388373764515001</v>
      </c>
      <c r="BK103" s="16">
        <f t="shared" si="2"/>
        <v>429.22436597562006</v>
      </c>
      <c r="BL103" s="15"/>
      <c r="BM103" s="55"/>
    </row>
    <row r="104" spans="1:65" s="12" customFormat="1" ht="15">
      <c r="A104" s="5"/>
      <c r="B104" s="8" t="s">
        <v>302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</v>
      </c>
      <c r="I104" s="9">
        <v>263.28002580645153</v>
      </c>
      <c r="J104" s="9">
        <v>0</v>
      </c>
      <c r="K104" s="9">
        <v>0</v>
      </c>
      <c r="L104" s="10">
        <v>29.211931478709495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2.0252309677419</v>
      </c>
      <c r="S104" s="9">
        <v>0</v>
      </c>
      <c r="T104" s="9">
        <v>0</v>
      </c>
      <c r="U104" s="9">
        <v>0</v>
      </c>
      <c r="V104" s="10">
        <v>0.0008303447096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0.3819848492257</v>
      </c>
      <c r="AW104" s="9">
        <v>13.161418064503708</v>
      </c>
      <c r="AX104" s="9">
        <v>0</v>
      </c>
      <c r="AY104" s="9">
        <v>0</v>
      </c>
      <c r="AZ104" s="10">
        <v>0.5391119322579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</v>
      </c>
      <c r="BG104" s="9">
        <v>101.2416774193548</v>
      </c>
      <c r="BH104" s="9">
        <v>0</v>
      </c>
      <c r="BI104" s="9">
        <v>0</v>
      </c>
      <c r="BJ104" s="10">
        <v>0</v>
      </c>
      <c r="BK104" s="16">
        <f t="shared" si="2"/>
        <v>409.8422108629547</v>
      </c>
      <c r="BL104" s="15"/>
      <c r="BM104" s="55"/>
    </row>
    <row r="105" spans="1:65" s="12" customFormat="1" ht="15">
      <c r="A105" s="5"/>
      <c r="B105" s="8" t="s">
        <v>303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0.1803675022577</v>
      </c>
      <c r="I105" s="9">
        <v>147.1153929032257</v>
      </c>
      <c r="J105" s="9">
        <v>0</v>
      </c>
      <c r="K105" s="9">
        <v>0</v>
      </c>
      <c r="L105" s="10">
        <v>0.16394297551599998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0.0005038198387</v>
      </c>
      <c r="S105" s="9">
        <v>0</v>
      </c>
      <c r="T105" s="9">
        <v>0</v>
      </c>
      <c r="U105" s="9">
        <v>0</v>
      </c>
      <c r="V105" s="10">
        <v>0.0009068757096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4.651973713346456</v>
      </c>
      <c r="AW105" s="9">
        <v>0</v>
      </c>
      <c r="AX105" s="9">
        <v>0</v>
      </c>
      <c r="AY105" s="9">
        <v>0</v>
      </c>
      <c r="AZ105" s="10">
        <v>0.2252497097414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0.016119489032200004</v>
      </c>
      <c r="BG105" s="9">
        <v>50.3734032258064</v>
      </c>
      <c r="BH105" s="9">
        <v>0</v>
      </c>
      <c r="BI105" s="9">
        <v>0</v>
      </c>
      <c r="BJ105" s="10">
        <v>0.0006044808387</v>
      </c>
      <c r="BK105" s="16">
        <f aca="true" t="shared" si="4" ref="BK105:BK172">SUM(C105:BJ105)</f>
        <v>202.72846469531285</v>
      </c>
      <c r="BL105" s="15"/>
      <c r="BM105" s="55"/>
    </row>
    <row r="106" spans="1:65" s="12" customFormat="1" ht="15">
      <c r="A106" s="5"/>
      <c r="B106" s="8" t="s">
        <v>307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2.5290832249995</v>
      </c>
      <c r="I106" s="9">
        <v>0.6035758064516</v>
      </c>
      <c r="J106" s="9">
        <v>0</v>
      </c>
      <c r="K106" s="9">
        <v>0</v>
      </c>
      <c r="L106" s="10">
        <v>3.6643087219354005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0.21587894677370004</v>
      </c>
      <c r="S106" s="9">
        <v>0</v>
      </c>
      <c r="T106" s="9">
        <v>0</v>
      </c>
      <c r="U106" s="9">
        <v>0</v>
      </c>
      <c r="V106" s="10">
        <v>0.1326860814514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62.115897631413674</v>
      </c>
      <c r="AW106" s="9">
        <v>10.910621178455875</v>
      </c>
      <c r="AX106" s="9">
        <v>0</v>
      </c>
      <c r="AY106" s="9">
        <v>0</v>
      </c>
      <c r="AZ106" s="10">
        <v>13.234563073901999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1.5506264333203998</v>
      </c>
      <c r="BG106" s="9">
        <v>0.035166058064499996</v>
      </c>
      <c r="BH106" s="9">
        <v>0</v>
      </c>
      <c r="BI106" s="9">
        <v>0</v>
      </c>
      <c r="BJ106" s="10">
        <v>1.9879024367739</v>
      </c>
      <c r="BK106" s="16">
        <f t="shared" si="4"/>
        <v>96.98030959354195</v>
      </c>
      <c r="BL106" s="15"/>
      <c r="BM106" s="55"/>
    </row>
    <row r="107" spans="1:65" s="12" customFormat="1" ht="15">
      <c r="A107" s="5"/>
      <c r="B107" s="8" t="s">
        <v>308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0.9603863906127998</v>
      </c>
      <c r="I107" s="9">
        <v>33.1193641935483</v>
      </c>
      <c r="J107" s="9">
        <v>2.0072341935483</v>
      </c>
      <c r="K107" s="9">
        <v>0</v>
      </c>
      <c r="L107" s="10">
        <v>0.011039788064400001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0.0255922359675</v>
      </c>
      <c r="S107" s="9">
        <v>15.054256451612899</v>
      </c>
      <c r="T107" s="9">
        <v>0</v>
      </c>
      <c r="U107" s="9">
        <v>0</v>
      </c>
      <c r="V107" s="10">
        <v>0.0019570533547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0.0015050472579999999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0.8558601739027001</v>
      </c>
      <c r="AW107" s="9">
        <v>0.5518506614138634</v>
      </c>
      <c r="AX107" s="9">
        <v>0</v>
      </c>
      <c r="AY107" s="9">
        <v>0</v>
      </c>
      <c r="AZ107" s="10">
        <v>8.1068191198706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0.0501682419352</v>
      </c>
      <c r="BG107" s="9">
        <v>0</v>
      </c>
      <c r="BH107" s="9">
        <v>0</v>
      </c>
      <c r="BI107" s="9">
        <v>0</v>
      </c>
      <c r="BJ107" s="10">
        <v>0.0005016824193</v>
      </c>
      <c r="BK107" s="16">
        <f t="shared" si="4"/>
        <v>60.74653523350856</v>
      </c>
      <c r="BL107" s="15"/>
      <c r="BM107" s="55"/>
    </row>
    <row r="108" spans="1:65" s="12" customFormat="1" ht="15">
      <c r="A108" s="5"/>
      <c r="B108" s="8" t="s">
        <v>318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0.4985307487418</v>
      </c>
      <c r="I108" s="9">
        <v>228.5470864516128</v>
      </c>
      <c r="J108" s="9">
        <v>0</v>
      </c>
      <c r="K108" s="9">
        <v>0</v>
      </c>
      <c r="L108" s="10">
        <v>0.8895391735481002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0.0014050025805</v>
      </c>
      <c r="S108" s="9">
        <v>74.9334709677419</v>
      </c>
      <c r="T108" s="9">
        <v>0</v>
      </c>
      <c r="U108" s="9">
        <v>0</v>
      </c>
      <c r="V108" s="10">
        <v>0.0012646553225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0.8149054258061001</v>
      </c>
      <c r="AW108" s="9">
        <v>9.466261163485534</v>
      </c>
      <c r="AX108" s="9">
        <v>0</v>
      </c>
      <c r="AY108" s="9">
        <v>0</v>
      </c>
      <c r="AZ108" s="10">
        <v>0.40276934838700007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0.20577298661269997</v>
      </c>
      <c r="BG108" s="9">
        <v>0</v>
      </c>
      <c r="BH108" s="9">
        <v>0</v>
      </c>
      <c r="BI108" s="9">
        <v>0</v>
      </c>
      <c r="BJ108" s="10">
        <v>0.1129627521289</v>
      </c>
      <c r="BK108" s="16">
        <f t="shared" si="4"/>
        <v>315.87396867596783</v>
      </c>
      <c r="BL108" s="15"/>
      <c r="BM108" s="55"/>
    </row>
    <row r="109" spans="1:65" s="12" customFormat="1" ht="15">
      <c r="A109" s="5"/>
      <c r="B109" s="8" t="s">
        <v>128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0.005691378322500001</v>
      </c>
      <c r="I109" s="9">
        <v>50.5565074177418</v>
      </c>
      <c r="J109" s="9">
        <v>0</v>
      </c>
      <c r="K109" s="9">
        <v>0</v>
      </c>
      <c r="L109" s="10">
        <v>2.9867444076128002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</v>
      </c>
      <c r="S109" s="9">
        <v>0</v>
      </c>
      <c r="T109" s="9">
        <v>0</v>
      </c>
      <c r="U109" s="9">
        <v>0</v>
      </c>
      <c r="V109" s="10">
        <v>0.0219055140322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0.049239554677300006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0.8181700772571998</v>
      </c>
      <c r="AW109" s="9">
        <v>16.41528711112303</v>
      </c>
      <c r="AX109" s="9">
        <v>0</v>
      </c>
      <c r="AY109" s="9">
        <v>0</v>
      </c>
      <c r="AZ109" s="10">
        <v>14.739018511480797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0.1379654132246</v>
      </c>
      <c r="BG109" s="9">
        <v>73.56511847993539</v>
      </c>
      <c r="BH109" s="9">
        <v>0</v>
      </c>
      <c r="BI109" s="9">
        <v>0</v>
      </c>
      <c r="BJ109" s="10">
        <v>1.8708287526109992</v>
      </c>
      <c r="BK109" s="16">
        <f t="shared" si="4"/>
        <v>161.1664766180186</v>
      </c>
      <c r="BL109" s="15"/>
      <c r="BM109" s="55"/>
    </row>
    <row r="110" spans="1:65" s="12" customFormat="1" ht="15">
      <c r="A110" s="5"/>
      <c r="B110" s="8" t="s">
        <v>247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0.058244209677399995</v>
      </c>
      <c r="I110" s="9">
        <v>0.291221048387</v>
      </c>
      <c r="J110" s="9">
        <v>0</v>
      </c>
      <c r="K110" s="9">
        <v>0</v>
      </c>
      <c r="L110" s="10">
        <v>0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</v>
      </c>
      <c r="S110" s="9">
        <v>0</v>
      </c>
      <c r="T110" s="9">
        <v>0</v>
      </c>
      <c r="U110" s="9">
        <v>0</v>
      </c>
      <c r="V110" s="10">
        <v>0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11.7702795406449</v>
      </c>
      <c r="AW110" s="9">
        <v>0.4073628105940026</v>
      </c>
      <c r="AX110" s="9">
        <v>0</v>
      </c>
      <c r="AY110" s="9">
        <v>0</v>
      </c>
      <c r="AZ110" s="10">
        <v>18.3555887343223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</v>
      </c>
      <c r="BG110" s="9">
        <v>0</v>
      </c>
      <c r="BH110" s="9">
        <v>0</v>
      </c>
      <c r="BI110" s="9">
        <v>0</v>
      </c>
      <c r="BJ110" s="10">
        <v>0.0029071032256999998</v>
      </c>
      <c r="BK110" s="16">
        <f t="shared" si="4"/>
        <v>30.885603446851302</v>
      </c>
      <c r="BL110" s="15"/>
      <c r="BM110" s="55"/>
    </row>
    <row r="111" spans="1:65" s="12" customFormat="1" ht="15">
      <c r="A111" s="5"/>
      <c r="B111" s="8" t="s">
        <v>248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5.7204430658064</v>
      </c>
      <c r="I111" s="9">
        <v>83.5252927906773</v>
      </c>
      <c r="J111" s="9">
        <v>0</v>
      </c>
      <c r="K111" s="9">
        <v>0</v>
      </c>
      <c r="L111" s="10">
        <v>2.9306133561610004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0.008171568225700001</v>
      </c>
      <c r="S111" s="9">
        <v>23.2160838709677</v>
      </c>
      <c r="T111" s="9">
        <v>0</v>
      </c>
      <c r="U111" s="9">
        <v>0</v>
      </c>
      <c r="V111" s="10">
        <v>6.1174380999997995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6.5144598255469</v>
      </c>
      <c r="AW111" s="9">
        <v>2.4102583742256725</v>
      </c>
      <c r="AX111" s="9">
        <v>0</v>
      </c>
      <c r="AY111" s="9">
        <v>0</v>
      </c>
      <c r="AZ111" s="10">
        <v>10.665286906095798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0.7659407128384</v>
      </c>
      <c r="BG111" s="9">
        <v>1.9056105270966002</v>
      </c>
      <c r="BH111" s="9">
        <v>0</v>
      </c>
      <c r="BI111" s="9">
        <v>0</v>
      </c>
      <c r="BJ111" s="10">
        <v>0.4078925427418</v>
      </c>
      <c r="BK111" s="16">
        <f t="shared" si="4"/>
        <v>144.18749164038303</v>
      </c>
      <c r="BL111" s="15"/>
      <c r="BM111" s="55"/>
    </row>
    <row r="112" spans="1:65" s="12" customFormat="1" ht="15">
      <c r="A112" s="5"/>
      <c r="B112" s="8" t="s">
        <v>249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1.16096787</v>
      </c>
      <c r="I112" s="9">
        <v>18.7584473697741</v>
      </c>
      <c r="J112" s="9">
        <v>0</v>
      </c>
      <c r="K112" s="9">
        <v>0</v>
      </c>
      <c r="L112" s="10">
        <v>1.29577495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</v>
      </c>
      <c r="S112" s="9">
        <v>18.0277179760645</v>
      </c>
      <c r="T112" s="9">
        <v>0</v>
      </c>
      <c r="U112" s="9">
        <v>0</v>
      </c>
      <c r="V112" s="10">
        <v>0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9.3562351177418</v>
      </c>
      <c r="AW112" s="9">
        <v>0.08700776598109342</v>
      </c>
      <c r="AX112" s="9">
        <v>0</v>
      </c>
      <c r="AY112" s="9">
        <v>0</v>
      </c>
      <c r="AZ112" s="10">
        <v>0.5818215560966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0.0174015532258</v>
      </c>
      <c r="BG112" s="9">
        <v>0</v>
      </c>
      <c r="BH112" s="9">
        <v>0</v>
      </c>
      <c r="BI112" s="9">
        <v>0</v>
      </c>
      <c r="BJ112" s="10">
        <v>0.0023202070967</v>
      </c>
      <c r="BK112" s="16">
        <f t="shared" si="4"/>
        <v>49.2876943659806</v>
      </c>
      <c r="BL112" s="15"/>
      <c r="BM112" s="55"/>
    </row>
    <row r="113" spans="1:65" s="12" customFormat="1" ht="15">
      <c r="A113" s="5"/>
      <c r="B113" s="8" t="s">
        <v>250</v>
      </c>
      <c r="C113" s="11">
        <v>0</v>
      </c>
      <c r="D113" s="9">
        <v>1.4471237419354</v>
      </c>
      <c r="E113" s="9">
        <v>0</v>
      </c>
      <c r="F113" s="9">
        <v>0</v>
      </c>
      <c r="G113" s="10">
        <v>0</v>
      </c>
      <c r="H113" s="11">
        <v>0.338868142903</v>
      </c>
      <c r="I113" s="9">
        <v>1.2059364516129</v>
      </c>
      <c r="J113" s="9">
        <v>0</v>
      </c>
      <c r="K113" s="9">
        <v>0</v>
      </c>
      <c r="L113" s="10">
        <v>9.914365349645001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0.003014841129</v>
      </c>
      <c r="S113" s="9">
        <v>0</v>
      </c>
      <c r="T113" s="9">
        <v>0</v>
      </c>
      <c r="U113" s="9">
        <v>0</v>
      </c>
      <c r="V113" s="10">
        <v>0.0947878146773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8.435499999673901</v>
      </c>
      <c r="AW113" s="9">
        <v>9.11728575439345</v>
      </c>
      <c r="AX113" s="9">
        <v>0</v>
      </c>
      <c r="AY113" s="9">
        <v>0</v>
      </c>
      <c r="AZ113" s="10">
        <v>5.883469582450299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0.7205335860955998</v>
      </c>
      <c r="BG113" s="9">
        <v>0.299123548387</v>
      </c>
      <c r="BH113" s="9">
        <v>0</v>
      </c>
      <c r="BI113" s="9">
        <v>0</v>
      </c>
      <c r="BJ113" s="10">
        <v>1.0777373170318</v>
      </c>
      <c r="BK113" s="16">
        <f t="shared" si="4"/>
        <v>38.53774612993465</v>
      </c>
      <c r="BL113" s="15"/>
      <c r="BM113" s="55"/>
    </row>
    <row r="114" spans="1:65" s="12" customFormat="1" ht="15">
      <c r="A114" s="5"/>
      <c r="B114" s="8" t="s">
        <v>251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0</v>
      </c>
      <c r="I114" s="9">
        <v>10.4009454751935</v>
      </c>
      <c r="J114" s="9">
        <v>0</v>
      </c>
      <c r="K114" s="9">
        <v>0</v>
      </c>
      <c r="L114" s="10">
        <v>13.5753783686127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0.0615663893548</v>
      </c>
      <c r="S114" s="9">
        <v>10.4009454751935</v>
      </c>
      <c r="T114" s="9">
        <v>0</v>
      </c>
      <c r="U114" s="9">
        <v>0</v>
      </c>
      <c r="V114" s="10">
        <v>0.4841628677418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2.7491350963219</v>
      </c>
      <c r="AW114" s="9">
        <v>1.21354993503463</v>
      </c>
      <c r="AX114" s="9">
        <v>0</v>
      </c>
      <c r="AY114" s="9">
        <v>0</v>
      </c>
      <c r="AZ114" s="10">
        <v>1.6974538695799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0.3411370997416</v>
      </c>
      <c r="BG114" s="9">
        <v>1.487193548387</v>
      </c>
      <c r="BH114" s="9">
        <v>0</v>
      </c>
      <c r="BI114" s="9">
        <v>0</v>
      </c>
      <c r="BJ114" s="10">
        <v>0.0901216877415</v>
      </c>
      <c r="BK114" s="16">
        <f t="shared" si="4"/>
        <v>42.501589812902836</v>
      </c>
      <c r="BL114" s="15"/>
      <c r="BM114" s="55"/>
    </row>
    <row r="115" spans="1:65" s="12" customFormat="1" ht="15">
      <c r="A115" s="5"/>
      <c r="B115" s="8" t="s">
        <v>252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0.13898888825789998</v>
      </c>
      <c r="I115" s="9">
        <v>15.552246051548298</v>
      </c>
      <c r="J115" s="9">
        <v>0</v>
      </c>
      <c r="K115" s="9">
        <v>0</v>
      </c>
      <c r="L115" s="10">
        <v>0.19821688090300002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0.07429435038680002</v>
      </c>
      <c r="S115" s="9">
        <v>0</v>
      </c>
      <c r="T115" s="9">
        <v>0</v>
      </c>
      <c r="U115" s="9">
        <v>0</v>
      </c>
      <c r="V115" s="10">
        <v>0.018919919451499997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1.5554396053614241</v>
      </c>
      <c r="AW115" s="9">
        <v>0</v>
      </c>
      <c r="AX115" s="9">
        <v>0</v>
      </c>
      <c r="AY115" s="9">
        <v>0</v>
      </c>
      <c r="AZ115" s="10">
        <v>3.5546828915477007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0.1659932580644</v>
      </c>
      <c r="BG115" s="9">
        <v>0.8892495967741</v>
      </c>
      <c r="BH115" s="9">
        <v>0</v>
      </c>
      <c r="BI115" s="9">
        <v>0</v>
      </c>
      <c r="BJ115" s="10">
        <v>2.0716383298384002</v>
      </c>
      <c r="BK115" s="16">
        <f t="shared" si="4"/>
        <v>24.219669772133525</v>
      </c>
      <c r="BL115" s="15"/>
      <c r="BM115" s="55"/>
    </row>
    <row r="116" spans="1:65" s="12" customFormat="1" ht="15">
      <c r="A116" s="5"/>
      <c r="B116" s="8" t="s">
        <v>253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0.1186431612903</v>
      </c>
      <c r="I116" s="9">
        <v>1.1864316129032</v>
      </c>
      <c r="J116" s="9">
        <v>0</v>
      </c>
      <c r="K116" s="9">
        <v>0</v>
      </c>
      <c r="L116" s="10">
        <v>1.1701496378063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0.014059214677300001</v>
      </c>
      <c r="S116" s="9">
        <v>0</v>
      </c>
      <c r="T116" s="9">
        <v>0</v>
      </c>
      <c r="U116" s="9">
        <v>0</v>
      </c>
      <c r="V116" s="10">
        <v>0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0.5504003570071146</v>
      </c>
      <c r="AW116" s="9">
        <v>0</v>
      </c>
      <c r="AX116" s="9">
        <v>0</v>
      </c>
      <c r="AY116" s="9">
        <v>0</v>
      </c>
      <c r="AZ116" s="10">
        <v>3.1292603113544004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0.230318539774</v>
      </c>
      <c r="BG116" s="9">
        <v>3.3663666774191996</v>
      </c>
      <c r="BH116" s="9">
        <v>0</v>
      </c>
      <c r="BI116" s="9">
        <v>0</v>
      </c>
      <c r="BJ116" s="10">
        <v>0.16351625070939999</v>
      </c>
      <c r="BK116" s="16">
        <f t="shared" si="4"/>
        <v>9.929145762941214</v>
      </c>
      <c r="BL116" s="15"/>
      <c r="BM116" s="55"/>
    </row>
    <row r="117" spans="1:65" s="12" customFormat="1" ht="15">
      <c r="A117" s="5"/>
      <c r="B117" s="8" t="s">
        <v>254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1.2482452704512998</v>
      </c>
      <c r="I117" s="9">
        <v>17.8932708718708</v>
      </c>
      <c r="J117" s="9">
        <v>0</v>
      </c>
      <c r="K117" s="9">
        <v>0</v>
      </c>
      <c r="L117" s="10">
        <v>0.6970979829999001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0.33249329903189995</v>
      </c>
      <c r="S117" s="9">
        <v>17.886023070322498</v>
      </c>
      <c r="T117" s="9">
        <v>0</v>
      </c>
      <c r="U117" s="9">
        <v>0</v>
      </c>
      <c r="V117" s="10">
        <v>4.613734093451401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10.4038854209017</v>
      </c>
      <c r="AW117" s="9">
        <v>9.092838610166277</v>
      </c>
      <c r="AX117" s="9">
        <v>0</v>
      </c>
      <c r="AY117" s="9">
        <v>0</v>
      </c>
      <c r="AZ117" s="10">
        <v>5.9934341298692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0.16505804409640004</v>
      </c>
      <c r="BG117" s="9">
        <v>2.0039578064515</v>
      </c>
      <c r="BH117" s="9">
        <v>0</v>
      </c>
      <c r="BI117" s="9">
        <v>0</v>
      </c>
      <c r="BJ117" s="10">
        <v>1.3130227996444999</v>
      </c>
      <c r="BK117" s="16">
        <f t="shared" si="4"/>
        <v>71.64306139925738</v>
      </c>
      <c r="BL117" s="15"/>
      <c r="BM117" s="55"/>
    </row>
    <row r="118" spans="1:65" s="12" customFormat="1" ht="15">
      <c r="A118" s="5"/>
      <c r="B118" s="8" t="s">
        <v>255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1.2495645837417</v>
      </c>
      <c r="I118" s="9">
        <v>28.356147096774</v>
      </c>
      <c r="J118" s="9">
        <v>0</v>
      </c>
      <c r="K118" s="9">
        <v>0</v>
      </c>
      <c r="L118" s="10">
        <v>0.31250837112889995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0.1890409806451</v>
      </c>
      <c r="S118" s="9">
        <v>11.864677212967699</v>
      </c>
      <c r="T118" s="9">
        <v>0</v>
      </c>
      <c r="U118" s="9">
        <v>0</v>
      </c>
      <c r="V118" s="10">
        <v>0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4.8466008290319</v>
      </c>
      <c r="AW118" s="9">
        <v>1.116761530472522</v>
      </c>
      <c r="AX118" s="9">
        <v>0</v>
      </c>
      <c r="AY118" s="9">
        <v>0</v>
      </c>
      <c r="AZ118" s="10">
        <v>1.9167690183222998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0.5896108064516</v>
      </c>
      <c r="BG118" s="9">
        <v>0.4127275645161</v>
      </c>
      <c r="BH118" s="9">
        <v>0</v>
      </c>
      <c r="BI118" s="9">
        <v>0</v>
      </c>
      <c r="BJ118" s="10">
        <v>0.053654583387</v>
      </c>
      <c r="BK118" s="16">
        <f t="shared" si="4"/>
        <v>50.90806257743883</v>
      </c>
      <c r="BL118" s="15"/>
      <c r="BM118" s="55"/>
    </row>
    <row r="119" spans="1:65" s="12" customFormat="1" ht="15">
      <c r="A119" s="5"/>
      <c r="B119" s="8" t="s">
        <v>256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13.0267609084186</v>
      </c>
      <c r="I119" s="9">
        <v>69.79020269477371</v>
      </c>
      <c r="J119" s="9">
        <v>0</v>
      </c>
      <c r="K119" s="9">
        <v>0</v>
      </c>
      <c r="L119" s="10">
        <v>6.686176338966799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4.944213171095201</v>
      </c>
      <c r="S119" s="9">
        <v>8.030732124257602</v>
      </c>
      <c r="T119" s="9">
        <v>6.082788709677399</v>
      </c>
      <c r="U119" s="9">
        <v>0</v>
      </c>
      <c r="V119" s="10">
        <v>6.161971060095801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0.10512125806439998</v>
      </c>
      <c r="AC119" s="9">
        <v>0</v>
      </c>
      <c r="AD119" s="9">
        <v>0</v>
      </c>
      <c r="AE119" s="9">
        <v>0</v>
      </c>
      <c r="AF119" s="10">
        <v>0.12082903225799999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166.73660730787597</v>
      </c>
      <c r="AW119" s="9">
        <v>64.29511695725543</v>
      </c>
      <c r="AX119" s="9">
        <v>0</v>
      </c>
      <c r="AY119" s="9">
        <v>0</v>
      </c>
      <c r="AZ119" s="10">
        <v>108.19537433011138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35.347403766329805</v>
      </c>
      <c r="BG119" s="9">
        <v>11.563767317062798</v>
      </c>
      <c r="BH119" s="9">
        <v>1.7804652975805004</v>
      </c>
      <c r="BI119" s="9">
        <v>0</v>
      </c>
      <c r="BJ119" s="10">
        <v>31.768211853246783</v>
      </c>
      <c r="BK119" s="16">
        <f t="shared" si="4"/>
        <v>534.6357421270702</v>
      </c>
      <c r="BL119" s="15"/>
      <c r="BM119" s="55"/>
    </row>
    <row r="120" spans="1:65" s="12" customFormat="1" ht="15">
      <c r="A120" s="5"/>
      <c r="B120" s="8" t="s">
        <v>257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0.6254104296773</v>
      </c>
      <c r="I120" s="9">
        <v>23.4279548719354</v>
      </c>
      <c r="J120" s="9">
        <v>0</v>
      </c>
      <c r="K120" s="9">
        <v>0</v>
      </c>
      <c r="L120" s="10">
        <v>10.9296587204836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0.058889870967600004</v>
      </c>
      <c r="S120" s="9">
        <v>21.0723600332258</v>
      </c>
      <c r="T120" s="9">
        <v>0</v>
      </c>
      <c r="U120" s="9">
        <v>0</v>
      </c>
      <c r="V120" s="10">
        <v>0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7.259672462740801</v>
      </c>
      <c r="AW120" s="9">
        <v>1.2225531588092917</v>
      </c>
      <c r="AX120" s="9">
        <v>0</v>
      </c>
      <c r="AY120" s="9">
        <v>0</v>
      </c>
      <c r="AZ120" s="10">
        <v>4.8343353609668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0.12654221458050002</v>
      </c>
      <c r="BG120" s="9">
        <v>14.6488024193547</v>
      </c>
      <c r="BH120" s="9">
        <v>1.1719041935482999</v>
      </c>
      <c r="BI120" s="9">
        <v>0</v>
      </c>
      <c r="BJ120" s="10">
        <v>1.0111982760962999</v>
      </c>
      <c r="BK120" s="16">
        <f t="shared" si="4"/>
        <v>86.38928201238637</v>
      </c>
      <c r="BL120" s="15"/>
      <c r="BM120" s="55"/>
    </row>
    <row r="121" spans="1:65" s="12" customFormat="1" ht="15">
      <c r="A121" s="5"/>
      <c r="B121" s="8" t="s">
        <v>258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0.6506587602579</v>
      </c>
      <c r="I121" s="9">
        <v>19.6279574744515</v>
      </c>
      <c r="J121" s="9">
        <v>0</v>
      </c>
      <c r="K121" s="9">
        <v>0</v>
      </c>
      <c r="L121" s="10">
        <v>0.4890014929031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0.0820843709676</v>
      </c>
      <c r="S121" s="9">
        <v>12.758042727258</v>
      </c>
      <c r="T121" s="9">
        <v>0.1172633870967</v>
      </c>
      <c r="U121" s="9">
        <v>0</v>
      </c>
      <c r="V121" s="10">
        <v>1.8007865955481999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4.659003934321199</v>
      </c>
      <c r="AW121" s="9">
        <v>4.931671671149093</v>
      </c>
      <c r="AX121" s="9">
        <v>0</v>
      </c>
      <c r="AY121" s="9">
        <v>0</v>
      </c>
      <c r="AZ121" s="10">
        <v>4.7936910974832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0.34369938428999997</v>
      </c>
      <c r="BG121" s="9">
        <v>2.1203974580643004</v>
      </c>
      <c r="BH121" s="9">
        <v>0</v>
      </c>
      <c r="BI121" s="9">
        <v>0</v>
      </c>
      <c r="BJ121" s="10">
        <v>0.2895158067741</v>
      </c>
      <c r="BK121" s="16">
        <f t="shared" si="4"/>
        <v>52.66377416056489</v>
      </c>
      <c r="BL121" s="15"/>
      <c r="BM121" s="55"/>
    </row>
    <row r="122" spans="1:65" s="12" customFormat="1" ht="15">
      <c r="A122" s="5"/>
      <c r="B122" s="8" t="s">
        <v>259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2.9495934145154</v>
      </c>
      <c r="I122" s="9">
        <v>26.238546467774</v>
      </c>
      <c r="J122" s="9">
        <v>0</v>
      </c>
      <c r="K122" s="9">
        <v>0</v>
      </c>
      <c r="L122" s="10">
        <v>6.0129154967736005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4.553308261611601</v>
      </c>
      <c r="S122" s="9">
        <v>6.865572138838501</v>
      </c>
      <c r="T122" s="9">
        <v>0</v>
      </c>
      <c r="U122" s="9">
        <v>0</v>
      </c>
      <c r="V122" s="10">
        <v>3.736286726902201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0.031648720258</v>
      </c>
      <c r="AC122" s="9">
        <v>4.5492592172257</v>
      </c>
      <c r="AD122" s="9">
        <v>0</v>
      </c>
      <c r="AE122" s="9">
        <v>0</v>
      </c>
      <c r="AF122" s="10">
        <v>0.7613837398386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127.5399168712933</v>
      </c>
      <c r="AW122" s="9">
        <v>57.316851509994</v>
      </c>
      <c r="AX122" s="9">
        <v>0</v>
      </c>
      <c r="AY122" s="9">
        <v>0</v>
      </c>
      <c r="AZ122" s="10">
        <v>64.50255202895436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28.41394598178009</v>
      </c>
      <c r="BG122" s="9">
        <v>26.0689240037729</v>
      </c>
      <c r="BH122" s="9">
        <v>1.6783412258064</v>
      </c>
      <c r="BI122" s="9">
        <v>0</v>
      </c>
      <c r="BJ122" s="10">
        <v>22.59885872086051</v>
      </c>
      <c r="BK122" s="16">
        <f t="shared" si="4"/>
        <v>383.81790452619913</v>
      </c>
      <c r="BL122" s="15"/>
      <c r="BM122" s="55"/>
    </row>
    <row r="123" spans="1:65" s="12" customFormat="1" ht="15">
      <c r="A123" s="5"/>
      <c r="B123" s="8" t="s">
        <v>260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0.035377616129</v>
      </c>
      <c r="I123" s="9">
        <v>45.6811808229353</v>
      </c>
      <c r="J123" s="9">
        <v>0</v>
      </c>
      <c r="K123" s="9">
        <v>0</v>
      </c>
      <c r="L123" s="10">
        <v>0.7476720297416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0.1179253870967</v>
      </c>
      <c r="S123" s="9">
        <v>11.7925387096774</v>
      </c>
      <c r="T123" s="9">
        <v>0</v>
      </c>
      <c r="U123" s="9">
        <v>0</v>
      </c>
      <c r="V123" s="10">
        <v>5.0118289516128005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3.3683530064511</v>
      </c>
      <c r="AW123" s="9">
        <v>5.403246832835104</v>
      </c>
      <c r="AX123" s="9">
        <v>0</v>
      </c>
      <c r="AY123" s="9">
        <v>0</v>
      </c>
      <c r="AZ123" s="10">
        <v>13.7232129316766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0.1130635974193</v>
      </c>
      <c r="BG123" s="9">
        <v>0</v>
      </c>
      <c r="BH123" s="9">
        <v>0</v>
      </c>
      <c r="BI123" s="9">
        <v>0</v>
      </c>
      <c r="BJ123" s="10">
        <v>0.9068642709677</v>
      </c>
      <c r="BK123" s="16">
        <f t="shared" si="4"/>
        <v>86.90126415654261</v>
      </c>
      <c r="BL123" s="15"/>
      <c r="BM123" s="55"/>
    </row>
    <row r="124" spans="1:65" s="12" customFormat="1" ht="15">
      <c r="A124" s="5"/>
      <c r="B124" s="8" t="s">
        <v>261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0.5213183466125999</v>
      </c>
      <c r="I124" s="9">
        <v>47.4476650179676</v>
      </c>
      <c r="J124" s="9">
        <v>0</v>
      </c>
      <c r="K124" s="9">
        <v>0</v>
      </c>
      <c r="L124" s="10">
        <v>0.08480875451599999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0.0492584264514</v>
      </c>
      <c r="S124" s="9">
        <v>21.0592222760322</v>
      </c>
      <c r="T124" s="9">
        <v>0.1172819677419</v>
      </c>
      <c r="U124" s="9">
        <v>0</v>
      </c>
      <c r="V124" s="10">
        <v>0.058640983870900006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3.4646543858695003</v>
      </c>
      <c r="AW124" s="9">
        <v>6.834412949360964</v>
      </c>
      <c r="AX124" s="9">
        <v>0</v>
      </c>
      <c r="AY124" s="9">
        <v>0</v>
      </c>
      <c r="AZ124" s="10">
        <v>3.6472160096115993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0.34802490383839996</v>
      </c>
      <c r="BG124" s="9">
        <v>1.719148322774</v>
      </c>
      <c r="BH124" s="9">
        <v>0</v>
      </c>
      <c r="BI124" s="9">
        <v>0</v>
      </c>
      <c r="BJ124" s="10">
        <v>0.29497626261260007</v>
      </c>
      <c r="BK124" s="16">
        <f t="shared" si="4"/>
        <v>85.64662860725966</v>
      </c>
      <c r="BL124" s="15"/>
      <c r="BM124" s="55"/>
    </row>
    <row r="125" spans="1:65" s="12" customFormat="1" ht="15">
      <c r="A125" s="5"/>
      <c r="B125" s="8" t="s">
        <v>262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0.5974710903224</v>
      </c>
      <c r="I125" s="9">
        <v>32.8121816745483</v>
      </c>
      <c r="J125" s="9">
        <v>0</v>
      </c>
      <c r="K125" s="9">
        <v>0</v>
      </c>
      <c r="L125" s="10">
        <v>0.6115845806449999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0.0011761241935</v>
      </c>
      <c r="S125" s="9">
        <v>0.8820931451612</v>
      </c>
      <c r="T125" s="9">
        <v>0</v>
      </c>
      <c r="U125" s="9">
        <v>0</v>
      </c>
      <c r="V125" s="10">
        <v>0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4.104799796998802</v>
      </c>
      <c r="AW125" s="9">
        <v>10.330257791598978</v>
      </c>
      <c r="AX125" s="9">
        <v>0</v>
      </c>
      <c r="AY125" s="9">
        <v>0</v>
      </c>
      <c r="AZ125" s="10">
        <v>2.0897876853863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1.0678628024834</v>
      </c>
      <c r="BG125" s="9">
        <v>0</v>
      </c>
      <c r="BH125" s="9">
        <v>0</v>
      </c>
      <c r="BI125" s="9">
        <v>0</v>
      </c>
      <c r="BJ125" s="10">
        <v>0.8671594155157</v>
      </c>
      <c r="BK125" s="16">
        <f t="shared" si="4"/>
        <v>53.36437410685358</v>
      </c>
      <c r="BL125" s="15"/>
      <c r="BM125" s="55"/>
    </row>
    <row r="126" spans="1:65" s="12" customFormat="1" ht="15">
      <c r="A126" s="5"/>
      <c r="B126" s="8" t="s">
        <v>263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0.27121588683829995</v>
      </c>
      <c r="I126" s="9">
        <v>10.0408228387096</v>
      </c>
      <c r="J126" s="9">
        <v>0</v>
      </c>
      <c r="K126" s="9">
        <v>0</v>
      </c>
      <c r="L126" s="10">
        <v>0.3468069025158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0.1386834684834</v>
      </c>
      <c r="S126" s="9">
        <v>0</v>
      </c>
      <c r="T126" s="9">
        <v>0</v>
      </c>
      <c r="U126" s="9">
        <v>0</v>
      </c>
      <c r="V126" s="10">
        <v>2.2914263257092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12.148041666995505</v>
      </c>
      <c r="AW126" s="9">
        <v>7.712130084841878</v>
      </c>
      <c r="AX126" s="9">
        <v>0</v>
      </c>
      <c r="AY126" s="9">
        <v>0</v>
      </c>
      <c r="AZ126" s="10">
        <v>17.5235134374169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3.0721448376725005</v>
      </c>
      <c r="BG126" s="9">
        <v>0.047460309677399996</v>
      </c>
      <c r="BH126" s="9">
        <v>0</v>
      </c>
      <c r="BI126" s="9">
        <v>0</v>
      </c>
      <c r="BJ126" s="10">
        <v>0.7528770521275</v>
      </c>
      <c r="BK126" s="16">
        <f t="shared" si="4"/>
        <v>54.34512281098799</v>
      </c>
      <c r="BL126" s="15"/>
      <c r="BM126" s="55"/>
    </row>
    <row r="127" spans="1:65" s="12" customFormat="1" ht="15">
      <c r="A127" s="5"/>
      <c r="B127" s="8" t="s">
        <v>264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0.11751383870959999</v>
      </c>
      <c r="I127" s="9">
        <v>23.5027677419354</v>
      </c>
      <c r="J127" s="9">
        <v>0</v>
      </c>
      <c r="K127" s="9">
        <v>0</v>
      </c>
      <c r="L127" s="10">
        <v>0.017627075806399998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0.9283593258064</v>
      </c>
      <c r="S127" s="9">
        <v>0</v>
      </c>
      <c r="T127" s="9">
        <v>0</v>
      </c>
      <c r="U127" s="9">
        <v>0</v>
      </c>
      <c r="V127" s="10">
        <v>5.8756919354837995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39.2741569645158</v>
      </c>
      <c r="AW127" s="9">
        <v>28.155628119940232</v>
      </c>
      <c r="AX127" s="9">
        <v>0</v>
      </c>
      <c r="AY127" s="9">
        <v>0</v>
      </c>
      <c r="AZ127" s="10">
        <v>3.8574017701609997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1.760383548387</v>
      </c>
      <c r="BG127" s="9">
        <v>11.7358903225806</v>
      </c>
      <c r="BH127" s="9">
        <v>0</v>
      </c>
      <c r="BI127" s="9">
        <v>0</v>
      </c>
      <c r="BJ127" s="10">
        <v>0.711183217645</v>
      </c>
      <c r="BK127" s="16">
        <f t="shared" si="4"/>
        <v>115.93660386097123</v>
      </c>
      <c r="BL127" s="15"/>
      <c r="BM127" s="55"/>
    </row>
    <row r="128" spans="1:65" s="12" customFormat="1" ht="15">
      <c r="A128" s="5"/>
      <c r="B128" s="8" t="s">
        <v>265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0.22364029741910002</v>
      </c>
      <c r="I128" s="9">
        <v>0</v>
      </c>
      <c r="J128" s="9">
        <v>0</v>
      </c>
      <c r="K128" s="9">
        <v>0</v>
      </c>
      <c r="L128" s="10">
        <v>0.5082283175804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0.0601102696769</v>
      </c>
      <c r="S128" s="9">
        <v>0.9465357419353999</v>
      </c>
      <c r="T128" s="9">
        <v>0</v>
      </c>
      <c r="U128" s="9">
        <v>0</v>
      </c>
      <c r="V128" s="10">
        <v>0.06164874774170001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24.45199418221742</v>
      </c>
      <c r="AW128" s="9">
        <v>7.982122668663595</v>
      </c>
      <c r="AX128" s="9">
        <v>0</v>
      </c>
      <c r="AY128" s="9">
        <v>0</v>
      </c>
      <c r="AZ128" s="10">
        <v>20.184551584576205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4.5422751489600985</v>
      </c>
      <c r="BG128" s="9">
        <v>0.6746559401288</v>
      </c>
      <c r="BH128" s="9">
        <v>0.2835521267419</v>
      </c>
      <c r="BI128" s="9">
        <v>0</v>
      </c>
      <c r="BJ128" s="10">
        <v>7.434678207158698</v>
      </c>
      <c r="BK128" s="16">
        <f t="shared" si="4"/>
        <v>67.35399323280022</v>
      </c>
      <c r="BL128" s="15"/>
      <c r="BM128" s="55"/>
    </row>
    <row r="129" spans="1:65" s="12" customFormat="1" ht="15">
      <c r="A129" s="5"/>
      <c r="B129" s="8" t="s">
        <v>266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3.5475724722579</v>
      </c>
      <c r="I129" s="9">
        <v>10.3655723172258</v>
      </c>
      <c r="J129" s="9">
        <v>0</v>
      </c>
      <c r="K129" s="9">
        <v>0</v>
      </c>
      <c r="L129" s="10">
        <v>4.3927284092257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0.058627870967699995</v>
      </c>
      <c r="S129" s="9">
        <v>5.8627870967741</v>
      </c>
      <c r="T129" s="9">
        <v>0</v>
      </c>
      <c r="U129" s="9">
        <v>0</v>
      </c>
      <c r="V129" s="10">
        <v>0.44534207074189996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3.8230896372255</v>
      </c>
      <c r="AW129" s="9">
        <v>16.835983701925862</v>
      </c>
      <c r="AX129" s="9">
        <v>0</v>
      </c>
      <c r="AY129" s="9">
        <v>0</v>
      </c>
      <c r="AZ129" s="10">
        <v>8.0308501960965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1.3979875772255</v>
      </c>
      <c r="BG129" s="9">
        <v>0.07019243225800001</v>
      </c>
      <c r="BH129" s="9">
        <v>0</v>
      </c>
      <c r="BI129" s="9">
        <v>0</v>
      </c>
      <c r="BJ129" s="10">
        <v>3.5682322938383995</v>
      </c>
      <c r="BK129" s="16">
        <f t="shared" si="4"/>
        <v>58.398966075762864</v>
      </c>
      <c r="BL129" s="15"/>
      <c r="BM129" s="55"/>
    </row>
    <row r="130" spans="1:65" s="12" customFormat="1" ht="15">
      <c r="A130" s="5"/>
      <c r="B130" s="8" t="s">
        <v>267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2.0548422762901004</v>
      </c>
      <c r="I130" s="9">
        <v>307.6067115385806</v>
      </c>
      <c r="J130" s="9">
        <v>0</v>
      </c>
      <c r="K130" s="9">
        <v>0</v>
      </c>
      <c r="L130" s="10">
        <v>0.7742545229353001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0.10988147145149998</v>
      </c>
      <c r="S130" s="9">
        <v>95.1914351612903</v>
      </c>
      <c r="T130" s="9">
        <v>0</v>
      </c>
      <c r="U130" s="9">
        <v>0</v>
      </c>
      <c r="V130" s="10">
        <v>0.0117520290322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0.116712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10.651079883773601</v>
      </c>
      <c r="AW130" s="9">
        <v>9.726400371395263</v>
      </c>
      <c r="AX130" s="9">
        <v>0</v>
      </c>
      <c r="AY130" s="9">
        <v>0</v>
      </c>
      <c r="AZ130" s="10">
        <v>4.4923783379028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10.066409999967599</v>
      </c>
      <c r="BG130" s="9">
        <v>0</v>
      </c>
      <c r="BH130" s="9">
        <v>0</v>
      </c>
      <c r="BI130" s="9">
        <v>0</v>
      </c>
      <c r="BJ130" s="10">
        <v>0.5592834510642001</v>
      </c>
      <c r="BK130" s="16">
        <f t="shared" si="4"/>
        <v>441.36114104368346</v>
      </c>
      <c r="BL130" s="15"/>
      <c r="BM130" s="55"/>
    </row>
    <row r="131" spans="1:65" s="12" customFormat="1" ht="15">
      <c r="A131" s="5"/>
      <c r="B131" s="8" t="s">
        <v>268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1.197554032258</v>
      </c>
      <c r="I131" s="9">
        <v>58.703629032258</v>
      </c>
      <c r="J131" s="9">
        <v>0</v>
      </c>
      <c r="K131" s="9">
        <v>0</v>
      </c>
      <c r="L131" s="10">
        <v>0.079187068645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0.0868813709676</v>
      </c>
      <c r="S131" s="9">
        <v>29.654448756064497</v>
      </c>
      <c r="T131" s="9">
        <v>0</v>
      </c>
      <c r="U131" s="9">
        <v>0</v>
      </c>
      <c r="V131" s="10">
        <v>0.0200016202258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1.7172862896766998</v>
      </c>
      <c r="AW131" s="9">
        <v>15.854865586401552</v>
      </c>
      <c r="AX131" s="9">
        <v>0</v>
      </c>
      <c r="AY131" s="9">
        <v>0</v>
      </c>
      <c r="AZ131" s="10">
        <v>3.252898226934801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1.1353508155154999</v>
      </c>
      <c r="BG131" s="9">
        <v>0</v>
      </c>
      <c r="BH131" s="9">
        <v>0</v>
      </c>
      <c r="BI131" s="9">
        <v>0</v>
      </c>
      <c r="BJ131" s="10">
        <v>7.6197959627417</v>
      </c>
      <c r="BK131" s="16">
        <f t="shared" si="4"/>
        <v>119.32189876168914</v>
      </c>
      <c r="BL131" s="15"/>
      <c r="BM131" s="55"/>
    </row>
    <row r="132" spans="1:65" s="12" customFormat="1" ht="15">
      <c r="A132" s="5"/>
      <c r="B132" s="8" t="s">
        <v>269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0.8956565338707002</v>
      </c>
      <c r="I132" s="9">
        <v>92.1279341558064</v>
      </c>
      <c r="J132" s="9">
        <v>0</v>
      </c>
      <c r="K132" s="9">
        <v>0</v>
      </c>
      <c r="L132" s="10">
        <v>0.5343453362578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0.06210776341919999</v>
      </c>
      <c r="S132" s="9">
        <v>63.6040138520967</v>
      </c>
      <c r="T132" s="9">
        <v>0</v>
      </c>
      <c r="U132" s="9">
        <v>0</v>
      </c>
      <c r="V132" s="10">
        <v>0.0527165171611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8.682617690707895</v>
      </c>
      <c r="AW132" s="9">
        <v>12.5894451015018</v>
      </c>
      <c r="AX132" s="9">
        <v>0</v>
      </c>
      <c r="AY132" s="9">
        <v>0</v>
      </c>
      <c r="AZ132" s="10">
        <v>5.368563524063499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0.3553051978061</v>
      </c>
      <c r="BG132" s="9">
        <v>0</v>
      </c>
      <c r="BH132" s="9">
        <v>0</v>
      </c>
      <c r="BI132" s="9">
        <v>0</v>
      </c>
      <c r="BJ132" s="10">
        <v>0.088744744774</v>
      </c>
      <c r="BK132" s="16">
        <f t="shared" si="4"/>
        <v>184.36145041746522</v>
      </c>
      <c r="BL132" s="15"/>
      <c r="BM132" s="55"/>
    </row>
    <row r="133" spans="1:65" s="12" customFormat="1" ht="15">
      <c r="A133" s="5"/>
      <c r="B133" s="8" t="s">
        <v>270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0.0765007883869</v>
      </c>
      <c r="I133" s="9">
        <v>90.8409932480966</v>
      </c>
      <c r="J133" s="9">
        <v>0</v>
      </c>
      <c r="K133" s="9">
        <v>0</v>
      </c>
      <c r="L133" s="10">
        <v>0.32096846783839994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0.2669513124515</v>
      </c>
      <c r="S133" s="9">
        <v>67.8129133430321</v>
      </c>
      <c r="T133" s="9">
        <v>0</v>
      </c>
      <c r="U133" s="9">
        <v>0</v>
      </c>
      <c r="V133" s="10">
        <v>0.036206479999899996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3.4734830730316006</v>
      </c>
      <c r="AW133" s="9">
        <v>9.149977726614782</v>
      </c>
      <c r="AX133" s="9">
        <v>0</v>
      </c>
      <c r="AY133" s="9">
        <v>0</v>
      </c>
      <c r="AZ133" s="10">
        <v>12.457118659418601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0.0116560225806</v>
      </c>
      <c r="BG133" s="9">
        <v>1.6252313664515</v>
      </c>
      <c r="BH133" s="9">
        <v>0</v>
      </c>
      <c r="BI133" s="9">
        <v>0</v>
      </c>
      <c r="BJ133" s="10">
        <v>0.9230798565159001</v>
      </c>
      <c r="BK133" s="16">
        <f t="shared" si="4"/>
        <v>186.99508034441834</v>
      </c>
      <c r="BL133" s="15"/>
      <c r="BM133" s="55"/>
    </row>
    <row r="134" spans="1:65" s="12" customFormat="1" ht="15">
      <c r="A134" s="5"/>
      <c r="B134" s="8" t="s">
        <v>129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8.871181658387</v>
      </c>
      <c r="I134" s="9">
        <v>18.2603509677419</v>
      </c>
      <c r="J134" s="9">
        <v>0</v>
      </c>
      <c r="K134" s="9">
        <v>0</v>
      </c>
      <c r="L134" s="10">
        <v>0.0990624039999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0.12241682232250001</v>
      </c>
      <c r="S134" s="9">
        <v>31.2557733454193</v>
      </c>
      <c r="T134" s="9">
        <v>0</v>
      </c>
      <c r="U134" s="9">
        <v>0</v>
      </c>
      <c r="V134" s="10">
        <v>2.1920319275805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7.6317851727081</v>
      </c>
      <c r="AW134" s="9">
        <v>7.168190805758294</v>
      </c>
      <c r="AX134" s="9">
        <v>0</v>
      </c>
      <c r="AY134" s="9">
        <v>0</v>
      </c>
      <c r="AZ134" s="10">
        <v>1.7033414839993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4.1162254787416</v>
      </c>
      <c r="BG134" s="9">
        <v>0.1365369677419</v>
      </c>
      <c r="BH134" s="9">
        <v>0</v>
      </c>
      <c r="BI134" s="9">
        <v>0</v>
      </c>
      <c r="BJ134" s="10">
        <v>1.2567062069674</v>
      </c>
      <c r="BK134" s="16">
        <f t="shared" si="4"/>
        <v>82.8136032413677</v>
      </c>
      <c r="BL134" s="15"/>
      <c r="BM134" s="55"/>
    </row>
    <row r="135" spans="1:65" s="12" customFormat="1" ht="15">
      <c r="A135" s="5"/>
      <c r="B135" s="8" t="s">
        <v>271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0.6549259750322</v>
      </c>
      <c r="I135" s="9">
        <v>1.1925811935483002</v>
      </c>
      <c r="J135" s="9">
        <v>0</v>
      </c>
      <c r="K135" s="9">
        <v>0</v>
      </c>
      <c r="L135" s="10">
        <v>1.8933531002900998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</v>
      </c>
      <c r="S135" s="9">
        <v>0</v>
      </c>
      <c r="T135" s="9">
        <v>0</v>
      </c>
      <c r="U135" s="9">
        <v>0</v>
      </c>
      <c r="V135" s="10">
        <v>0.013145945128999999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2.6742298911606</v>
      </c>
      <c r="AW135" s="9">
        <v>1.6444468711702303</v>
      </c>
      <c r="AX135" s="9">
        <v>0</v>
      </c>
      <c r="AY135" s="9">
        <v>0</v>
      </c>
      <c r="AZ135" s="10">
        <v>1.3634453175155001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0.46554857967720004</v>
      </c>
      <c r="BG135" s="9">
        <v>0.6464263944192</v>
      </c>
      <c r="BH135" s="9">
        <v>0</v>
      </c>
      <c r="BI135" s="9">
        <v>0</v>
      </c>
      <c r="BJ135" s="10">
        <v>0.28460715996749997</v>
      </c>
      <c r="BK135" s="16">
        <f t="shared" si="4"/>
        <v>10.83271042790983</v>
      </c>
      <c r="BL135" s="15"/>
      <c r="BM135" s="55"/>
    </row>
    <row r="136" spans="1:65" s="12" customFormat="1" ht="15">
      <c r="A136" s="5"/>
      <c r="B136" s="8" t="s">
        <v>272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1.5197907553545</v>
      </c>
      <c r="I136" s="9">
        <v>11.1643966</v>
      </c>
      <c r="J136" s="9">
        <v>0</v>
      </c>
      <c r="K136" s="9">
        <v>0</v>
      </c>
      <c r="L136" s="10">
        <v>2.9730071155161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0.5261454733548</v>
      </c>
      <c r="S136" s="9">
        <v>1.1476221271612</v>
      </c>
      <c r="T136" s="9">
        <v>1.950614</v>
      </c>
      <c r="U136" s="9">
        <v>0</v>
      </c>
      <c r="V136" s="10">
        <v>1.1925345098384998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24.48258591299109</v>
      </c>
      <c r="AW136" s="9">
        <v>14.959307868164638</v>
      </c>
      <c r="AX136" s="9">
        <v>0</v>
      </c>
      <c r="AY136" s="9">
        <v>0</v>
      </c>
      <c r="AZ136" s="10">
        <v>21.07527148286749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6.331210617480299</v>
      </c>
      <c r="BG136" s="9">
        <v>5.1115173019674</v>
      </c>
      <c r="BH136" s="9">
        <v>0</v>
      </c>
      <c r="BI136" s="9">
        <v>0</v>
      </c>
      <c r="BJ136" s="10">
        <v>5.7127257642571</v>
      </c>
      <c r="BK136" s="16">
        <f t="shared" si="4"/>
        <v>98.1467295289531</v>
      </c>
      <c r="BL136" s="15"/>
      <c r="BM136" s="55"/>
    </row>
    <row r="137" spans="1:65" s="12" customFormat="1" ht="15">
      <c r="A137" s="5"/>
      <c r="B137" s="8" t="s">
        <v>273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0.5455196293546</v>
      </c>
      <c r="I137" s="9">
        <v>24.953145161290198</v>
      </c>
      <c r="J137" s="9">
        <v>0</v>
      </c>
      <c r="K137" s="9">
        <v>0</v>
      </c>
      <c r="L137" s="10">
        <v>0.3425386290322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0.0113423387096</v>
      </c>
      <c r="S137" s="9">
        <v>0</v>
      </c>
      <c r="T137" s="9">
        <v>0</v>
      </c>
      <c r="U137" s="9">
        <v>0</v>
      </c>
      <c r="V137" s="10">
        <v>0.006805403225800001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0.5663455014187001</v>
      </c>
      <c r="AW137" s="9">
        <v>2.265322580913351</v>
      </c>
      <c r="AX137" s="9">
        <v>0</v>
      </c>
      <c r="AY137" s="9">
        <v>0</v>
      </c>
      <c r="AZ137" s="10">
        <v>2.5213040322578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0.49269633451590006</v>
      </c>
      <c r="BG137" s="9">
        <v>10.560457880387</v>
      </c>
      <c r="BH137" s="9">
        <v>0</v>
      </c>
      <c r="BI137" s="9">
        <v>0</v>
      </c>
      <c r="BJ137" s="10">
        <v>0.4616272406771</v>
      </c>
      <c r="BK137" s="16">
        <f t="shared" si="4"/>
        <v>42.727104731782255</v>
      </c>
      <c r="BL137" s="15"/>
      <c r="BM137" s="55"/>
    </row>
    <row r="138" spans="1:65" s="12" customFormat="1" ht="15">
      <c r="A138" s="5"/>
      <c r="B138" s="8" t="s">
        <v>274</v>
      </c>
      <c r="C138" s="11">
        <v>0</v>
      </c>
      <c r="D138" s="9">
        <v>3.5736119999999003</v>
      </c>
      <c r="E138" s="9">
        <v>0</v>
      </c>
      <c r="F138" s="9">
        <v>0</v>
      </c>
      <c r="G138" s="10">
        <v>0</v>
      </c>
      <c r="H138" s="11">
        <v>0.168975185161</v>
      </c>
      <c r="I138" s="9">
        <v>2.3055561290321998</v>
      </c>
      <c r="J138" s="9">
        <v>0</v>
      </c>
      <c r="K138" s="9">
        <v>0</v>
      </c>
      <c r="L138" s="10">
        <v>0.3016820194836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0.0351597309676</v>
      </c>
      <c r="S138" s="9">
        <v>0</v>
      </c>
      <c r="T138" s="9">
        <v>5.7638903225805995</v>
      </c>
      <c r="U138" s="9">
        <v>0</v>
      </c>
      <c r="V138" s="10">
        <v>0.0333152860643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2.2174727056107004</v>
      </c>
      <c r="AW138" s="9">
        <v>1.3728956125179368</v>
      </c>
      <c r="AX138" s="9">
        <v>0</v>
      </c>
      <c r="AY138" s="9">
        <v>0</v>
      </c>
      <c r="AZ138" s="10">
        <v>1.1535012147407997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5.7072662746435</v>
      </c>
      <c r="BG138" s="9">
        <v>0.1944935451612</v>
      </c>
      <c r="BH138" s="9">
        <v>0</v>
      </c>
      <c r="BI138" s="9">
        <v>0</v>
      </c>
      <c r="BJ138" s="10">
        <v>0.16868478712850002</v>
      </c>
      <c r="BK138" s="16">
        <f t="shared" si="4"/>
        <v>22.996504813091835</v>
      </c>
      <c r="BL138" s="15"/>
      <c r="BM138" s="55"/>
    </row>
    <row r="139" spans="1:65" s="12" customFormat="1" ht="15">
      <c r="A139" s="5"/>
      <c r="B139" s="8" t="s">
        <v>275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0.6076777683869</v>
      </c>
      <c r="I139" s="9">
        <v>22.5902516129032</v>
      </c>
      <c r="J139" s="9">
        <v>0</v>
      </c>
      <c r="K139" s="9">
        <v>0</v>
      </c>
      <c r="L139" s="10">
        <v>0.035127841258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0.0005175695160999999</v>
      </c>
      <c r="S139" s="9">
        <v>0</v>
      </c>
      <c r="T139" s="9">
        <v>0</v>
      </c>
      <c r="U139" s="9">
        <v>0</v>
      </c>
      <c r="V139" s="10">
        <v>0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1.2661575041932003</v>
      </c>
      <c r="AW139" s="9">
        <v>0.22549554838827898</v>
      </c>
      <c r="AX139" s="9">
        <v>0</v>
      </c>
      <c r="AY139" s="9">
        <v>0</v>
      </c>
      <c r="AZ139" s="10">
        <v>0.5186397612901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0.6365292466126999</v>
      </c>
      <c r="BG139" s="9">
        <v>0</v>
      </c>
      <c r="BH139" s="9">
        <v>0</v>
      </c>
      <c r="BI139" s="9">
        <v>0</v>
      </c>
      <c r="BJ139" s="10">
        <v>0.1696854001612</v>
      </c>
      <c r="BK139" s="16">
        <f t="shared" si="4"/>
        <v>26.05008225270967</v>
      </c>
      <c r="BL139" s="15"/>
      <c r="BM139" s="55"/>
    </row>
    <row r="140" spans="1:65" s="12" customFormat="1" ht="15">
      <c r="A140" s="5"/>
      <c r="B140" s="8" t="s">
        <v>276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1.4245216795477</v>
      </c>
      <c r="I140" s="9">
        <v>2.3516799838708</v>
      </c>
      <c r="J140" s="9">
        <v>0</v>
      </c>
      <c r="K140" s="9">
        <v>0</v>
      </c>
      <c r="L140" s="10">
        <v>1.1199360878705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1.5648422760963998</v>
      </c>
      <c r="S140" s="9">
        <v>43.878907016129</v>
      </c>
      <c r="T140" s="9">
        <v>0</v>
      </c>
      <c r="U140" s="9">
        <v>0</v>
      </c>
      <c r="V140" s="10">
        <v>0.1839926955804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41.34293359528189</v>
      </c>
      <c r="AW140" s="9">
        <v>37.233368621046225</v>
      </c>
      <c r="AX140" s="9">
        <v>0</v>
      </c>
      <c r="AY140" s="9">
        <v>0</v>
      </c>
      <c r="AZ140" s="10">
        <v>14.590743187899307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15.135142840512604</v>
      </c>
      <c r="BG140" s="9">
        <v>3.4058342210320003</v>
      </c>
      <c r="BH140" s="9">
        <v>0</v>
      </c>
      <c r="BI140" s="9">
        <v>0</v>
      </c>
      <c r="BJ140" s="10">
        <v>13.9614405885147</v>
      </c>
      <c r="BK140" s="16">
        <f t="shared" si="4"/>
        <v>176.1933427933815</v>
      </c>
      <c r="BL140" s="15"/>
      <c r="BM140" s="55"/>
    </row>
    <row r="141" spans="1:65" s="12" customFormat="1" ht="15">
      <c r="A141" s="5"/>
      <c r="B141" s="8" t="s">
        <v>277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8.656723665386197</v>
      </c>
      <c r="I141" s="9">
        <v>0.506505760258</v>
      </c>
      <c r="J141" s="9">
        <v>0</v>
      </c>
      <c r="K141" s="9">
        <v>0</v>
      </c>
      <c r="L141" s="10">
        <v>9.292710009483498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2.9565718048378</v>
      </c>
      <c r="S141" s="9">
        <v>14.559238596225601</v>
      </c>
      <c r="T141" s="9">
        <v>0</v>
      </c>
      <c r="U141" s="9">
        <v>0</v>
      </c>
      <c r="V141" s="10">
        <v>4.589045176515399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0.2177805077418</v>
      </c>
      <c r="AC141" s="9">
        <v>0</v>
      </c>
      <c r="AD141" s="9">
        <v>0</v>
      </c>
      <c r="AE141" s="9">
        <v>0</v>
      </c>
      <c r="AF141" s="10">
        <v>1.6339513608064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102.7444990350982</v>
      </c>
      <c r="AW141" s="9">
        <v>55.838020909251846</v>
      </c>
      <c r="AX141" s="9">
        <v>2.3801148387096</v>
      </c>
      <c r="AY141" s="9">
        <v>0</v>
      </c>
      <c r="AZ141" s="10">
        <v>88.27491932166234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26.803611621587955</v>
      </c>
      <c r="BG141" s="9">
        <v>7.3076555489025</v>
      </c>
      <c r="BH141" s="9">
        <v>0.29757298887090006</v>
      </c>
      <c r="BI141" s="9">
        <v>0</v>
      </c>
      <c r="BJ141" s="10">
        <v>20.31480605324811</v>
      </c>
      <c r="BK141" s="16">
        <f t="shared" si="4"/>
        <v>346.37372719858615</v>
      </c>
      <c r="BL141" s="15"/>
      <c r="BM141" s="55"/>
    </row>
    <row r="142" spans="1:65" s="12" customFormat="1" ht="15">
      <c r="A142" s="5"/>
      <c r="B142" s="8" t="s">
        <v>278</v>
      </c>
      <c r="C142" s="11">
        <v>0</v>
      </c>
      <c r="D142" s="9">
        <v>182.65162225806452</v>
      </c>
      <c r="E142" s="9">
        <v>0</v>
      </c>
      <c r="F142" s="9">
        <v>0</v>
      </c>
      <c r="G142" s="10">
        <v>0</v>
      </c>
      <c r="H142" s="11">
        <v>0.2978268490321</v>
      </c>
      <c r="I142" s="9">
        <v>180.28040853445148</v>
      </c>
      <c r="J142" s="9">
        <v>0</v>
      </c>
      <c r="K142" s="9">
        <v>0</v>
      </c>
      <c r="L142" s="10">
        <v>3.4678152690321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0.8725395967741</v>
      </c>
      <c r="S142" s="9">
        <v>45.372059032257894</v>
      </c>
      <c r="T142" s="9">
        <v>0</v>
      </c>
      <c r="U142" s="9">
        <v>0</v>
      </c>
      <c r="V142" s="10">
        <v>6.9877378351934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0.1277562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27.033698304096603</v>
      </c>
      <c r="AW142" s="9">
        <v>21.022944119326628</v>
      </c>
      <c r="AX142" s="9">
        <v>0</v>
      </c>
      <c r="AY142" s="9">
        <v>0</v>
      </c>
      <c r="AZ142" s="10">
        <v>6.7530821239674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0.3650226918709</v>
      </c>
      <c r="BG142" s="9">
        <v>1.16142</v>
      </c>
      <c r="BH142" s="9">
        <v>0</v>
      </c>
      <c r="BI142" s="9">
        <v>0</v>
      </c>
      <c r="BJ142" s="10">
        <v>12.0903663083547</v>
      </c>
      <c r="BK142" s="16">
        <f t="shared" si="4"/>
        <v>488.4842991224218</v>
      </c>
      <c r="BL142" s="15"/>
      <c r="BM142" s="55"/>
    </row>
    <row r="143" spans="1:65" s="12" customFormat="1" ht="15">
      <c r="A143" s="5"/>
      <c r="B143" s="8" t="s">
        <v>279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0.38620749800000004</v>
      </c>
      <c r="I143" s="9">
        <v>0</v>
      </c>
      <c r="J143" s="9">
        <v>0</v>
      </c>
      <c r="K143" s="9">
        <v>0</v>
      </c>
      <c r="L143" s="10">
        <v>0.12448779645150002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</v>
      </c>
      <c r="S143" s="9">
        <v>0</v>
      </c>
      <c r="T143" s="9">
        <v>0</v>
      </c>
      <c r="U143" s="9">
        <v>0</v>
      </c>
      <c r="V143" s="10">
        <v>0.00474748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26.3894563757371</v>
      </c>
      <c r="AW143" s="9">
        <v>7.307665537342053</v>
      </c>
      <c r="AX143" s="9">
        <v>0</v>
      </c>
      <c r="AY143" s="9">
        <v>0</v>
      </c>
      <c r="AZ143" s="10">
        <v>13.6436184586752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2.8858024924491</v>
      </c>
      <c r="BG143" s="9">
        <v>9.992635645160998</v>
      </c>
      <c r="BH143" s="9">
        <v>0</v>
      </c>
      <c r="BI143" s="9">
        <v>0</v>
      </c>
      <c r="BJ143" s="10">
        <v>3.8962298003212</v>
      </c>
      <c r="BK143" s="16">
        <f t="shared" si="4"/>
        <v>64.63085108413715</v>
      </c>
      <c r="BL143" s="15"/>
      <c r="BM143" s="55"/>
    </row>
    <row r="144" spans="1:65" s="12" customFormat="1" ht="15">
      <c r="A144" s="5"/>
      <c r="B144" s="8" t="s">
        <v>280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0.3485544166129</v>
      </c>
      <c r="I144" s="9">
        <v>169.3014850077741</v>
      </c>
      <c r="J144" s="9">
        <v>0</v>
      </c>
      <c r="K144" s="9">
        <v>0</v>
      </c>
      <c r="L144" s="10">
        <v>10.797207729516101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0.115623</v>
      </c>
      <c r="S144" s="9">
        <v>31.753220003419298</v>
      </c>
      <c r="T144" s="9">
        <v>0</v>
      </c>
      <c r="U144" s="9">
        <v>0</v>
      </c>
      <c r="V144" s="10">
        <v>0.022839063096700002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10.297876545708803</v>
      </c>
      <c r="AW144" s="9">
        <v>11.026126743551858</v>
      </c>
      <c r="AX144" s="9">
        <v>0</v>
      </c>
      <c r="AY144" s="9">
        <v>0</v>
      </c>
      <c r="AZ144" s="10">
        <v>21.820538314451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0</v>
      </c>
      <c r="BG144" s="9">
        <v>0</v>
      </c>
      <c r="BH144" s="9">
        <v>0</v>
      </c>
      <c r="BI144" s="9">
        <v>0</v>
      </c>
      <c r="BJ144" s="10">
        <v>0.1301781092257</v>
      </c>
      <c r="BK144" s="16">
        <f t="shared" si="4"/>
        <v>255.61364893335647</v>
      </c>
      <c r="BL144" s="15"/>
      <c r="BM144" s="55"/>
    </row>
    <row r="145" spans="1:65" s="12" customFormat="1" ht="15">
      <c r="A145" s="5"/>
      <c r="B145" s="8" t="s">
        <v>281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0.0945386721609</v>
      </c>
      <c r="I145" s="9">
        <v>4.6330348387096</v>
      </c>
      <c r="J145" s="9">
        <v>0</v>
      </c>
      <c r="K145" s="9">
        <v>0</v>
      </c>
      <c r="L145" s="10">
        <v>1.0563997360965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0.11924823812890002</v>
      </c>
      <c r="S145" s="9">
        <v>1.7373880645161</v>
      </c>
      <c r="T145" s="9">
        <v>0</v>
      </c>
      <c r="U145" s="9">
        <v>0</v>
      </c>
      <c r="V145" s="10">
        <v>0.011582587096699999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3.2809026046433</v>
      </c>
      <c r="AW145" s="9">
        <v>23.381515042230113</v>
      </c>
      <c r="AX145" s="9">
        <v>0</v>
      </c>
      <c r="AY145" s="9">
        <v>0</v>
      </c>
      <c r="AZ145" s="10">
        <v>9.8644129687406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4.5642585977413</v>
      </c>
      <c r="BG145" s="9">
        <v>0</v>
      </c>
      <c r="BH145" s="9">
        <v>0</v>
      </c>
      <c r="BI145" s="9">
        <v>0</v>
      </c>
      <c r="BJ145" s="10">
        <v>0.35973027432210003</v>
      </c>
      <c r="BK145" s="16">
        <f t="shared" si="4"/>
        <v>49.10301162438611</v>
      </c>
      <c r="BL145" s="15"/>
      <c r="BM145" s="55"/>
    </row>
    <row r="146" spans="1:65" s="12" customFormat="1" ht="15">
      <c r="A146" s="5"/>
      <c r="B146" s="8" t="s">
        <v>282</v>
      </c>
      <c r="C146" s="11">
        <v>0</v>
      </c>
      <c r="D146" s="9">
        <v>316.9820706034838</v>
      </c>
      <c r="E146" s="9">
        <v>0</v>
      </c>
      <c r="F146" s="9">
        <v>0</v>
      </c>
      <c r="G146" s="10">
        <v>0</v>
      </c>
      <c r="H146" s="11">
        <v>2.3181174019352997</v>
      </c>
      <c r="I146" s="9">
        <v>90.54280341877401</v>
      </c>
      <c r="J146" s="9">
        <v>0</v>
      </c>
      <c r="K146" s="9">
        <v>0</v>
      </c>
      <c r="L146" s="10">
        <v>2.7190726527095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1.154153548387</v>
      </c>
      <c r="S146" s="9">
        <v>0</v>
      </c>
      <c r="T146" s="9">
        <v>0</v>
      </c>
      <c r="U146" s="9">
        <v>0</v>
      </c>
      <c r="V146" s="10">
        <v>12.5836207226451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0.8093071260962001</v>
      </c>
      <c r="AW146" s="9">
        <v>71.5731011225717</v>
      </c>
      <c r="AX146" s="9">
        <v>0</v>
      </c>
      <c r="AY146" s="9">
        <v>0</v>
      </c>
      <c r="AZ146" s="10">
        <v>17.0448560500634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0.0482275078385</v>
      </c>
      <c r="BG146" s="9">
        <v>163.6119992307419</v>
      </c>
      <c r="BH146" s="9">
        <v>0</v>
      </c>
      <c r="BI146" s="9">
        <v>0</v>
      </c>
      <c r="BJ146" s="10">
        <v>0.5589052077414</v>
      </c>
      <c r="BK146" s="16">
        <f t="shared" si="4"/>
        <v>679.9462345929878</v>
      </c>
      <c r="BL146" s="15"/>
      <c r="BM146" s="55"/>
    </row>
    <row r="147" spans="1:65" s="12" customFormat="1" ht="15">
      <c r="A147" s="5"/>
      <c r="B147" s="8" t="s">
        <v>283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0.21972847645149998</v>
      </c>
      <c r="I147" s="9">
        <v>90.1945716597095</v>
      </c>
      <c r="J147" s="9">
        <v>0</v>
      </c>
      <c r="K147" s="9">
        <v>0</v>
      </c>
      <c r="L147" s="10">
        <v>1.7589209671931998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0.0392166309677</v>
      </c>
      <c r="S147" s="9">
        <v>40.081527034129</v>
      </c>
      <c r="T147" s="9">
        <v>0</v>
      </c>
      <c r="U147" s="9">
        <v>0</v>
      </c>
      <c r="V147" s="10">
        <v>1.179401603516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1.7250116129032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3.5777510782890998</v>
      </c>
      <c r="AW147" s="9">
        <v>3.1314710807266963</v>
      </c>
      <c r="AX147" s="9">
        <v>0</v>
      </c>
      <c r="AY147" s="9">
        <v>0</v>
      </c>
      <c r="AZ147" s="10">
        <v>15.915068440740702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0.0575003870966</v>
      </c>
      <c r="BG147" s="9">
        <v>0.9775065806451</v>
      </c>
      <c r="BH147" s="9">
        <v>0</v>
      </c>
      <c r="BI147" s="9">
        <v>0</v>
      </c>
      <c r="BJ147" s="10">
        <v>2.4336293220962997</v>
      </c>
      <c r="BK147" s="16">
        <f t="shared" si="4"/>
        <v>161.2913048744646</v>
      </c>
      <c r="BL147" s="15"/>
      <c r="BM147" s="55"/>
    </row>
    <row r="148" spans="1:65" s="12" customFormat="1" ht="15">
      <c r="A148" s="5"/>
      <c r="B148" s="8" t="s">
        <v>284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3.7642808970966004</v>
      </c>
      <c r="I148" s="9">
        <v>134.9504286511934</v>
      </c>
      <c r="J148" s="9">
        <v>0</v>
      </c>
      <c r="K148" s="9">
        <v>0</v>
      </c>
      <c r="L148" s="10">
        <v>0.8252799986772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</v>
      </c>
      <c r="S148" s="9">
        <v>60.0716100721612</v>
      </c>
      <c r="T148" s="9">
        <v>0</v>
      </c>
      <c r="U148" s="9">
        <v>0</v>
      </c>
      <c r="V148" s="10">
        <v>1.9724560775483002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0.1839267612903</v>
      </c>
      <c r="AC148" s="9">
        <v>0</v>
      </c>
      <c r="AD148" s="9">
        <v>0</v>
      </c>
      <c r="AE148" s="9">
        <v>0</v>
      </c>
      <c r="AF148" s="10">
        <v>2.0240231940966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14.678733432418204</v>
      </c>
      <c r="AW148" s="9">
        <v>10.98698291462081</v>
      </c>
      <c r="AX148" s="9">
        <v>0</v>
      </c>
      <c r="AY148" s="9">
        <v>0</v>
      </c>
      <c r="AZ148" s="10">
        <v>8.405692696644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0.3476806329675</v>
      </c>
      <c r="BG148" s="9">
        <v>3.9661380490966</v>
      </c>
      <c r="BH148" s="9">
        <v>0</v>
      </c>
      <c r="BI148" s="9">
        <v>0</v>
      </c>
      <c r="BJ148" s="10">
        <v>2.0624643702251992</v>
      </c>
      <c r="BK148" s="16">
        <f t="shared" si="4"/>
        <v>244.2396977480359</v>
      </c>
      <c r="BL148" s="15"/>
      <c r="BM148" s="55"/>
    </row>
    <row r="149" spans="1:65" s="12" customFormat="1" ht="15">
      <c r="A149" s="5"/>
      <c r="B149" s="8" t="s">
        <v>285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5.447187828095999</v>
      </c>
      <c r="I149" s="9">
        <v>42.972643045161</v>
      </c>
      <c r="J149" s="9">
        <v>0</v>
      </c>
      <c r="K149" s="9">
        <v>0</v>
      </c>
      <c r="L149" s="10">
        <v>5.006236038064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1.4306417269021998</v>
      </c>
      <c r="S149" s="9">
        <v>0.7041513555159</v>
      </c>
      <c r="T149" s="9">
        <v>0.2940109677419</v>
      </c>
      <c r="U149" s="9">
        <v>0</v>
      </c>
      <c r="V149" s="10">
        <v>3.825226679225099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0.1168596774193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87.84630046794459</v>
      </c>
      <c r="AW149" s="9">
        <v>40.060826211260874</v>
      </c>
      <c r="AX149" s="9">
        <v>0</v>
      </c>
      <c r="AY149" s="9">
        <v>0</v>
      </c>
      <c r="AZ149" s="10">
        <v>48.39108651185989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28.866521457532222</v>
      </c>
      <c r="BG149" s="9">
        <v>6.5276602074509</v>
      </c>
      <c r="BH149" s="9">
        <v>0</v>
      </c>
      <c r="BI149" s="9">
        <v>0</v>
      </c>
      <c r="BJ149" s="10">
        <v>15.423351412863404</v>
      </c>
      <c r="BK149" s="16">
        <f t="shared" si="4"/>
        <v>286.9127035870372</v>
      </c>
      <c r="BL149" s="15"/>
      <c r="BM149" s="55"/>
    </row>
    <row r="150" spans="1:65" s="12" customFormat="1" ht="15">
      <c r="A150" s="5"/>
      <c r="B150" s="8" t="s">
        <v>286</v>
      </c>
      <c r="C150" s="11">
        <v>0</v>
      </c>
      <c r="D150" s="9">
        <v>2.9034991935483</v>
      </c>
      <c r="E150" s="9">
        <v>0</v>
      </c>
      <c r="F150" s="9">
        <v>0</v>
      </c>
      <c r="G150" s="10">
        <v>0</v>
      </c>
      <c r="H150" s="11">
        <v>0.15159289951600002</v>
      </c>
      <c r="I150" s="9">
        <v>0</v>
      </c>
      <c r="J150" s="9">
        <v>0</v>
      </c>
      <c r="K150" s="9">
        <v>0</v>
      </c>
      <c r="L150" s="10">
        <v>0.5755930353867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0.060276643257900005</v>
      </c>
      <c r="S150" s="9">
        <v>0</v>
      </c>
      <c r="T150" s="9">
        <v>0</v>
      </c>
      <c r="U150" s="9">
        <v>0</v>
      </c>
      <c r="V150" s="10">
        <v>0.0382100493869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1.9094381534182996</v>
      </c>
      <c r="AW150" s="9">
        <v>5.9832365711001305</v>
      </c>
      <c r="AX150" s="9">
        <v>0</v>
      </c>
      <c r="AY150" s="9">
        <v>0</v>
      </c>
      <c r="AZ150" s="10">
        <v>5.414987465450402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6.335620615934799</v>
      </c>
      <c r="BG150" s="9">
        <v>0</v>
      </c>
      <c r="BH150" s="9">
        <v>0</v>
      </c>
      <c r="BI150" s="9">
        <v>0</v>
      </c>
      <c r="BJ150" s="10">
        <v>0.162927811161</v>
      </c>
      <c r="BK150" s="16">
        <f t="shared" si="4"/>
        <v>23.53538243816043</v>
      </c>
      <c r="BL150" s="15"/>
      <c r="BM150" s="55"/>
    </row>
    <row r="151" spans="1:65" s="12" customFormat="1" ht="15">
      <c r="A151" s="5"/>
      <c r="B151" s="8" t="s">
        <v>287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1.3084525957411999</v>
      </c>
      <c r="I151" s="9">
        <v>0.0472538451612</v>
      </c>
      <c r="J151" s="9">
        <v>0</v>
      </c>
      <c r="K151" s="9">
        <v>0</v>
      </c>
      <c r="L151" s="10">
        <v>1.1156632842578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0.30951268580630004</v>
      </c>
      <c r="S151" s="9">
        <v>0</v>
      </c>
      <c r="T151" s="9">
        <v>0</v>
      </c>
      <c r="U151" s="9">
        <v>0</v>
      </c>
      <c r="V151" s="10">
        <v>0.1462270239353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0.0005853758064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31.350526393638503</v>
      </c>
      <c r="AW151" s="9">
        <v>5.057646961792197</v>
      </c>
      <c r="AX151" s="9">
        <v>0</v>
      </c>
      <c r="AY151" s="9">
        <v>0</v>
      </c>
      <c r="AZ151" s="10">
        <v>22.074506466899912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4.7173231212223</v>
      </c>
      <c r="BG151" s="9">
        <v>0</v>
      </c>
      <c r="BH151" s="9">
        <v>0.9380370918386001</v>
      </c>
      <c r="BI151" s="9">
        <v>0</v>
      </c>
      <c r="BJ151" s="10">
        <v>3.6624217187077</v>
      </c>
      <c r="BK151" s="16">
        <f t="shared" si="4"/>
        <v>70.7281565648074</v>
      </c>
      <c r="BL151" s="15"/>
      <c r="BM151" s="55"/>
    </row>
    <row r="152" spans="1:65" s="12" customFormat="1" ht="15">
      <c r="A152" s="5"/>
      <c r="B152" s="8" t="s">
        <v>288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0.9125271750319999</v>
      </c>
      <c r="I152" s="9">
        <v>185.0357903225805</v>
      </c>
      <c r="J152" s="9">
        <v>0</v>
      </c>
      <c r="K152" s="9">
        <v>0</v>
      </c>
      <c r="L152" s="10">
        <v>0.0732073064515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0.0057643548387</v>
      </c>
      <c r="S152" s="9">
        <v>0</v>
      </c>
      <c r="T152" s="9">
        <v>0</v>
      </c>
      <c r="U152" s="9">
        <v>0</v>
      </c>
      <c r="V152" s="10">
        <v>0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6.652349893321801</v>
      </c>
      <c r="AW152" s="9">
        <v>2.3008329036234767</v>
      </c>
      <c r="AX152" s="9">
        <v>0</v>
      </c>
      <c r="AY152" s="9">
        <v>0</v>
      </c>
      <c r="AZ152" s="10">
        <v>7.531353831677198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0.23928662193539998</v>
      </c>
      <c r="BG152" s="9">
        <v>63.1385775155483</v>
      </c>
      <c r="BH152" s="9">
        <v>0</v>
      </c>
      <c r="BI152" s="9">
        <v>0</v>
      </c>
      <c r="BJ152" s="10">
        <v>0.06499852951599999</v>
      </c>
      <c r="BK152" s="16">
        <f t="shared" si="4"/>
        <v>265.9546884545249</v>
      </c>
      <c r="BL152" s="15"/>
      <c r="BM152" s="55"/>
    </row>
    <row r="153" spans="1:65" s="12" customFormat="1" ht="15">
      <c r="A153" s="5"/>
      <c r="B153" s="8" t="s">
        <v>289</v>
      </c>
      <c r="C153" s="11">
        <v>0</v>
      </c>
      <c r="D153" s="9">
        <v>2.3019748387096</v>
      </c>
      <c r="E153" s="9">
        <v>0</v>
      </c>
      <c r="F153" s="9">
        <v>0</v>
      </c>
      <c r="G153" s="10">
        <v>0</v>
      </c>
      <c r="H153" s="11">
        <v>1.2649351738708001</v>
      </c>
      <c r="I153" s="9">
        <v>11.509874193548299</v>
      </c>
      <c r="J153" s="9">
        <v>0</v>
      </c>
      <c r="K153" s="9">
        <v>0</v>
      </c>
      <c r="L153" s="10">
        <v>0.8769069298061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0.0007030466451</v>
      </c>
      <c r="S153" s="9">
        <v>0</v>
      </c>
      <c r="T153" s="9">
        <v>0</v>
      </c>
      <c r="U153" s="9">
        <v>0</v>
      </c>
      <c r="V153" s="10">
        <v>0.08470771677399999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0.5739395161290001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6.922791298902198</v>
      </c>
      <c r="AW153" s="9">
        <v>3.426418911908784</v>
      </c>
      <c r="AX153" s="9">
        <v>0</v>
      </c>
      <c r="AY153" s="9">
        <v>0</v>
      </c>
      <c r="AZ153" s="10">
        <v>2.6610292222572998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3.0113082267091995</v>
      </c>
      <c r="BG153" s="9">
        <v>3.4436370967739998</v>
      </c>
      <c r="BH153" s="9">
        <v>0</v>
      </c>
      <c r="BI153" s="9">
        <v>0</v>
      </c>
      <c r="BJ153" s="10">
        <v>0.40785461509660004</v>
      </c>
      <c r="BK153" s="16">
        <f t="shared" si="4"/>
        <v>36.48608078713097</v>
      </c>
      <c r="BL153" s="15"/>
      <c r="BM153" s="55"/>
    </row>
    <row r="154" spans="1:65" s="12" customFormat="1" ht="15">
      <c r="A154" s="5"/>
      <c r="B154" s="8" t="s">
        <v>290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3.6336524</v>
      </c>
      <c r="I154" s="9">
        <v>97.4456945355806</v>
      </c>
      <c r="J154" s="9">
        <v>0</v>
      </c>
      <c r="K154" s="9">
        <v>0</v>
      </c>
      <c r="L154" s="10">
        <v>0.23197282693540003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3.8328583325483003</v>
      </c>
      <c r="S154" s="9">
        <v>0</v>
      </c>
      <c r="T154" s="9">
        <v>0</v>
      </c>
      <c r="U154" s="9">
        <v>0</v>
      </c>
      <c r="V154" s="10">
        <v>0.0241004651612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4.8912088164508</v>
      </c>
      <c r="AW154" s="9">
        <v>13.314325464598088</v>
      </c>
      <c r="AX154" s="9">
        <v>0</v>
      </c>
      <c r="AY154" s="9">
        <v>0</v>
      </c>
      <c r="AZ154" s="10">
        <v>0.40666871812880007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0.114975365129</v>
      </c>
      <c r="BG154" s="9">
        <v>36.775243111967704</v>
      </c>
      <c r="BH154" s="9">
        <v>0</v>
      </c>
      <c r="BI154" s="9">
        <v>0</v>
      </c>
      <c r="BJ154" s="10">
        <v>0.0054751819354</v>
      </c>
      <c r="BK154" s="16">
        <f t="shared" si="4"/>
        <v>160.67617521843528</v>
      </c>
      <c r="BL154" s="15"/>
      <c r="BM154" s="55"/>
    </row>
    <row r="155" spans="1:65" s="12" customFormat="1" ht="15">
      <c r="A155" s="5"/>
      <c r="B155" s="8" t="s">
        <v>291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0.14098200483860002</v>
      </c>
      <c r="I155" s="9">
        <v>24.2430466391612</v>
      </c>
      <c r="J155" s="9">
        <v>0</v>
      </c>
      <c r="K155" s="9">
        <v>0</v>
      </c>
      <c r="L155" s="10">
        <v>0.11273182803219998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0.0051578782258</v>
      </c>
      <c r="S155" s="9">
        <v>0</v>
      </c>
      <c r="T155" s="9">
        <v>0</v>
      </c>
      <c r="U155" s="9">
        <v>0</v>
      </c>
      <c r="V155" s="10">
        <v>0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0.2403055064516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5.228218285031301</v>
      </c>
      <c r="AW155" s="9">
        <v>0.6522578026720873</v>
      </c>
      <c r="AX155" s="9">
        <v>0</v>
      </c>
      <c r="AY155" s="9">
        <v>0</v>
      </c>
      <c r="AZ155" s="10">
        <v>1.7119561443220002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0.030896422257899993</v>
      </c>
      <c r="BG155" s="9">
        <v>10.4820226941612</v>
      </c>
      <c r="BH155" s="9">
        <v>0</v>
      </c>
      <c r="BI155" s="9">
        <v>0</v>
      </c>
      <c r="BJ155" s="10">
        <v>0.5790218393548</v>
      </c>
      <c r="BK155" s="16">
        <f t="shared" si="4"/>
        <v>43.42659704450869</v>
      </c>
      <c r="BL155" s="15"/>
      <c r="BM155" s="55"/>
    </row>
    <row r="156" spans="1:65" s="12" customFormat="1" ht="15">
      <c r="A156" s="5"/>
      <c r="B156" s="8" t="s">
        <v>292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0.0810146499352</v>
      </c>
      <c r="I156" s="9">
        <v>0</v>
      </c>
      <c r="J156" s="9">
        <v>0</v>
      </c>
      <c r="K156" s="9">
        <v>0</v>
      </c>
      <c r="L156" s="10">
        <v>0.1872876401933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0.0169756130644</v>
      </c>
      <c r="S156" s="9">
        <v>0</v>
      </c>
      <c r="T156" s="9">
        <v>0</v>
      </c>
      <c r="U156" s="9">
        <v>0</v>
      </c>
      <c r="V156" s="10">
        <v>0.0046829277419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0.0005840766129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36.7834846266432</v>
      </c>
      <c r="AW156" s="9">
        <v>34.038791619653516</v>
      </c>
      <c r="AX156" s="9">
        <v>0</v>
      </c>
      <c r="AY156" s="9">
        <v>0</v>
      </c>
      <c r="AZ156" s="10">
        <v>46.53590364332081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2.4011032390309004</v>
      </c>
      <c r="BG156" s="9">
        <v>11.973570564515999</v>
      </c>
      <c r="BH156" s="9">
        <v>0</v>
      </c>
      <c r="BI156" s="9">
        <v>0</v>
      </c>
      <c r="BJ156" s="10">
        <v>0.4079282624832</v>
      </c>
      <c r="BK156" s="16">
        <f t="shared" si="4"/>
        <v>132.43132686319532</v>
      </c>
      <c r="BL156" s="15"/>
      <c r="BM156" s="55"/>
    </row>
    <row r="157" spans="1:65" s="12" customFormat="1" ht="15">
      <c r="A157" s="5"/>
      <c r="B157" s="8" t="s">
        <v>293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0.008936978322499999</v>
      </c>
      <c r="I157" s="9">
        <v>0</v>
      </c>
      <c r="J157" s="9">
        <v>0</v>
      </c>
      <c r="K157" s="9">
        <v>0</v>
      </c>
      <c r="L157" s="10">
        <v>0.0405785059031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0.005728832258</v>
      </c>
      <c r="S157" s="9">
        <v>0</v>
      </c>
      <c r="T157" s="9">
        <v>0</v>
      </c>
      <c r="U157" s="9">
        <v>0</v>
      </c>
      <c r="V157" s="10">
        <v>0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0.3182416849674</v>
      </c>
      <c r="AW157" s="9">
        <v>0.45757251602510535</v>
      </c>
      <c r="AX157" s="9">
        <v>0</v>
      </c>
      <c r="AY157" s="9">
        <v>0</v>
      </c>
      <c r="AZ157" s="10">
        <v>1.6282791416448998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0.009723415967700001</v>
      </c>
      <c r="BG157" s="9">
        <v>0</v>
      </c>
      <c r="BH157" s="9">
        <v>0</v>
      </c>
      <c r="BI157" s="9">
        <v>0</v>
      </c>
      <c r="BJ157" s="10">
        <v>1.1628061566127</v>
      </c>
      <c r="BK157" s="16">
        <f t="shared" si="4"/>
        <v>3.6318672317014054</v>
      </c>
      <c r="BL157" s="15"/>
      <c r="BM157" s="55"/>
    </row>
    <row r="158" spans="1:65" s="12" customFormat="1" ht="15">
      <c r="A158" s="5"/>
      <c r="B158" s="8" t="s">
        <v>130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6.1294858456768</v>
      </c>
      <c r="I158" s="9">
        <v>5.5821671096771</v>
      </c>
      <c r="J158" s="9">
        <v>0</v>
      </c>
      <c r="K158" s="9">
        <v>0</v>
      </c>
      <c r="L158" s="10">
        <v>3.9588501453543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1.9983080086444</v>
      </c>
      <c r="S158" s="9">
        <v>0.4406817166774</v>
      </c>
      <c r="T158" s="9">
        <v>0</v>
      </c>
      <c r="U158" s="9">
        <v>0</v>
      </c>
      <c r="V158" s="10">
        <v>1.0540211944186002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0.1041547935483</v>
      </c>
      <c r="AC158" s="9">
        <v>0</v>
      </c>
      <c r="AD158" s="9">
        <v>0</v>
      </c>
      <c r="AE158" s="9">
        <v>0</v>
      </c>
      <c r="AF158" s="10">
        <v>0.5786377419354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62.84981319472475</v>
      </c>
      <c r="AW158" s="9">
        <v>20.776038253097816</v>
      </c>
      <c r="AX158" s="9">
        <v>0.5786377419354</v>
      </c>
      <c r="AY158" s="9">
        <v>0</v>
      </c>
      <c r="AZ158" s="10">
        <v>30.44798829815312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17.877006659503493</v>
      </c>
      <c r="BG158" s="9">
        <v>1.8099452621285004</v>
      </c>
      <c r="BH158" s="9">
        <v>0</v>
      </c>
      <c r="BI158" s="9">
        <v>0</v>
      </c>
      <c r="BJ158" s="10">
        <v>11.9688848283825</v>
      </c>
      <c r="BK158" s="16">
        <f t="shared" si="4"/>
        <v>166.15462079385787</v>
      </c>
      <c r="BL158" s="15"/>
      <c r="BM158" s="55"/>
    </row>
    <row r="159" spans="1:65" s="12" customFormat="1" ht="15">
      <c r="A159" s="5"/>
      <c r="B159" s="8" t="s">
        <v>294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0.063445830258</v>
      </c>
      <c r="I159" s="9">
        <v>7.316407741935401</v>
      </c>
      <c r="J159" s="9">
        <v>0</v>
      </c>
      <c r="K159" s="9">
        <v>0</v>
      </c>
      <c r="L159" s="10">
        <v>0.3705182306126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</v>
      </c>
      <c r="S159" s="9">
        <v>0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1.9238324225155</v>
      </c>
      <c r="AW159" s="9">
        <v>6.621191910735682</v>
      </c>
      <c r="AX159" s="9">
        <v>0</v>
      </c>
      <c r="AY159" s="9">
        <v>0</v>
      </c>
      <c r="AZ159" s="10">
        <v>1.4284997632899001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0.1461002735481</v>
      </c>
      <c r="BG159" s="9">
        <v>0.0798985870967</v>
      </c>
      <c r="BH159" s="9">
        <v>0</v>
      </c>
      <c r="BI159" s="9">
        <v>0</v>
      </c>
      <c r="BJ159" s="10">
        <v>0.6625761546125001</v>
      </c>
      <c r="BK159" s="16">
        <f t="shared" si="4"/>
        <v>18.61247091460438</v>
      </c>
      <c r="BL159" s="15"/>
      <c r="BM159" s="55"/>
    </row>
    <row r="160" spans="1:65" s="12" customFormat="1" ht="15">
      <c r="A160" s="5"/>
      <c r="B160" s="8" t="s">
        <v>131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0.0365331303224</v>
      </c>
      <c r="I160" s="9">
        <v>0</v>
      </c>
      <c r="J160" s="9">
        <v>0</v>
      </c>
      <c r="K160" s="9">
        <v>0</v>
      </c>
      <c r="L160" s="10">
        <v>0.10332025919339999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0.0156865741935</v>
      </c>
      <c r="S160" s="9">
        <v>0</v>
      </c>
      <c r="T160" s="9">
        <v>0</v>
      </c>
      <c r="U160" s="9">
        <v>0</v>
      </c>
      <c r="V160" s="10">
        <v>0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0.37160571741919995</v>
      </c>
      <c r="AW160" s="9">
        <v>5.703572539638094</v>
      </c>
      <c r="AX160" s="9">
        <v>0</v>
      </c>
      <c r="AY160" s="9">
        <v>0</v>
      </c>
      <c r="AZ160" s="10">
        <v>2.6531344410641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3.0101049861288</v>
      </c>
      <c r="BG160" s="9">
        <v>0</v>
      </c>
      <c r="BH160" s="9">
        <v>0</v>
      </c>
      <c r="BI160" s="9">
        <v>0</v>
      </c>
      <c r="BJ160" s="10">
        <v>0</v>
      </c>
      <c r="BK160" s="16">
        <f t="shared" si="4"/>
        <v>11.893957647959494</v>
      </c>
      <c r="BL160" s="15"/>
      <c r="BM160" s="55"/>
    </row>
    <row r="161" spans="1:65" s="12" customFormat="1" ht="14.25" customHeight="1">
      <c r="A161" s="5"/>
      <c r="B161" s="8" t="s">
        <v>132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0.4730653920961999</v>
      </c>
      <c r="I161" s="9">
        <v>0</v>
      </c>
      <c r="J161" s="9">
        <v>0</v>
      </c>
      <c r="K161" s="9">
        <v>0</v>
      </c>
      <c r="L161" s="10">
        <v>0.41913041754799996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0.101019154774</v>
      </c>
      <c r="S161" s="9">
        <v>0</v>
      </c>
      <c r="T161" s="9">
        <v>0</v>
      </c>
      <c r="U161" s="9">
        <v>0</v>
      </c>
      <c r="V161" s="10">
        <v>0.10279454158029999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0.005565620128999999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22.559280316574</v>
      </c>
      <c r="AW161" s="9">
        <v>3.3973472853935265</v>
      </c>
      <c r="AX161" s="9">
        <v>0</v>
      </c>
      <c r="AY161" s="9">
        <v>0</v>
      </c>
      <c r="AZ161" s="10">
        <v>13.137806067997497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7.090046221028602</v>
      </c>
      <c r="BG161" s="9">
        <v>2.4059733478063</v>
      </c>
      <c r="BH161" s="9">
        <v>0</v>
      </c>
      <c r="BI161" s="9">
        <v>0</v>
      </c>
      <c r="BJ161" s="10">
        <v>0.9137311291283</v>
      </c>
      <c r="BK161" s="16">
        <f t="shared" si="4"/>
        <v>50.605759494055725</v>
      </c>
      <c r="BL161" s="15"/>
      <c r="BM161" s="55"/>
    </row>
    <row r="162" spans="1:65" s="12" customFormat="1" ht="15">
      <c r="A162" s="5"/>
      <c r="B162" s="8" t="s">
        <v>133</v>
      </c>
      <c r="C162" s="11">
        <v>0</v>
      </c>
      <c r="D162" s="9">
        <v>23.5670077235806</v>
      </c>
      <c r="E162" s="9">
        <v>0</v>
      </c>
      <c r="F162" s="9">
        <v>0</v>
      </c>
      <c r="G162" s="10">
        <v>0</v>
      </c>
      <c r="H162" s="11">
        <v>0.1321647983547</v>
      </c>
      <c r="I162" s="9">
        <v>679.0436745956449</v>
      </c>
      <c r="J162" s="9">
        <v>0</v>
      </c>
      <c r="K162" s="9">
        <v>0</v>
      </c>
      <c r="L162" s="10">
        <v>1.4611437273546002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0.0135027625482</v>
      </c>
      <c r="S162" s="9">
        <v>384.9066505729677</v>
      </c>
      <c r="T162" s="9">
        <v>0</v>
      </c>
      <c r="U162" s="9">
        <v>0</v>
      </c>
      <c r="V162" s="10">
        <v>2.3643786731934004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537.5208774193549</v>
      </c>
      <c r="AS162" s="9">
        <v>0</v>
      </c>
      <c r="AT162" s="9">
        <v>0</v>
      </c>
      <c r="AU162" s="10">
        <v>0</v>
      </c>
      <c r="AV162" s="11">
        <v>1.0220418172899999</v>
      </c>
      <c r="AW162" s="9">
        <v>50.989241048539306</v>
      </c>
      <c r="AX162" s="9">
        <v>0</v>
      </c>
      <c r="AY162" s="9">
        <v>0</v>
      </c>
      <c r="AZ162" s="10">
        <v>10.8929454660963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0.30175591454830003</v>
      </c>
      <c r="BG162" s="9">
        <v>0.070405813</v>
      </c>
      <c r="BH162" s="9">
        <v>0</v>
      </c>
      <c r="BI162" s="9">
        <v>0</v>
      </c>
      <c r="BJ162" s="10">
        <v>0.18612894429020002</v>
      </c>
      <c r="BK162" s="16">
        <f t="shared" si="4"/>
        <v>1692.4719192767634</v>
      </c>
      <c r="BL162" s="15"/>
      <c r="BM162" s="55"/>
    </row>
    <row r="163" spans="1:65" s="12" customFormat="1" ht="15">
      <c r="A163" s="5"/>
      <c r="B163" s="8" t="s">
        <v>134</v>
      </c>
      <c r="C163" s="11">
        <v>0</v>
      </c>
      <c r="D163" s="9">
        <v>350.49313841325795</v>
      </c>
      <c r="E163" s="9">
        <v>0</v>
      </c>
      <c r="F163" s="9">
        <v>0</v>
      </c>
      <c r="G163" s="10">
        <v>111.3865122218709</v>
      </c>
      <c r="H163" s="11">
        <v>0.3461576017419</v>
      </c>
      <c r="I163" s="9">
        <v>341.86328373522565</v>
      </c>
      <c r="J163" s="9">
        <v>0</v>
      </c>
      <c r="K163" s="9">
        <v>0</v>
      </c>
      <c r="L163" s="10">
        <v>2.6308063314837002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0.0027014887741</v>
      </c>
      <c r="S163" s="9">
        <v>288.99012477048376</v>
      </c>
      <c r="T163" s="9">
        <v>0</v>
      </c>
      <c r="U163" s="9">
        <v>0</v>
      </c>
      <c r="V163" s="10">
        <v>0.012864232258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0.0043887317741</v>
      </c>
      <c r="AW163" s="9">
        <v>85.4149473755003</v>
      </c>
      <c r="AX163" s="9">
        <v>0</v>
      </c>
      <c r="AY163" s="9">
        <v>0</v>
      </c>
      <c r="AZ163" s="10">
        <v>2.8667970271609997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</v>
      </c>
      <c r="BG163" s="9">
        <v>1.241500881516</v>
      </c>
      <c r="BH163" s="9">
        <v>1.2839996774193</v>
      </c>
      <c r="BI163" s="9">
        <v>0</v>
      </c>
      <c r="BJ163" s="10">
        <v>0.9827795676125001</v>
      </c>
      <c r="BK163" s="16">
        <f t="shared" si="4"/>
        <v>1187.520002056079</v>
      </c>
      <c r="BL163" s="15"/>
      <c r="BM163" s="55"/>
    </row>
    <row r="164" spans="1:65" s="12" customFormat="1" ht="15">
      <c r="A164" s="5"/>
      <c r="B164" s="8" t="s">
        <v>208</v>
      </c>
      <c r="C164" s="11">
        <v>0</v>
      </c>
      <c r="D164" s="9">
        <v>14.057741571580499</v>
      </c>
      <c r="E164" s="9">
        <v>0</v>
      </c>
      <c r="F164" s="9">
        <v>0</v>
      </c>
      <c r="G164" s="10">
        <v>0</v>
      </c>
      <c r="H164" s="11">
        <v>0.247020234387</v>
      </c>
      <c r="I164" s="9">
        <v>129.7621521711288</v>
      </c>
      <c r="J164" s="9">
        <v>0</v>
      </c>
      <c r="K164" s="9">
        <v>0</v>
      </c>
      <c r="L164" s="10">
        <v>0.2994929316128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</v>
      </c>
      <c r="S164" s="9">
        <v>0</v>
      </c>
      <c r="T164" s="9">
        <v>0</v>
      </c>
      <c r="U164" s="9">
        <v>0</v>
      </c>
      <c r="V164" s="10">
        <v>0.0088256055161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</v>
      </c>
      <c r="AW164" s="9">
        <v>12.831592397314218</v>
      </c>
      <c r="AX164" s="9">
        <v>0</v>
      </c>
      <c r="AY164" s="9">
        <v>0</v>
      </c>
      <c r="AZ164" s="10">
        <v>5.607774838257599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0.035185971258</v>
      </c>
      <c r="BG164" s="9">
        <v>63.905778153258005</v>
      </c>
      <c r="BH164" s="9">
        <v>0</v>
      </c>
      <c r="BI164" s="9">
        <v>0</v>
      </c>
      <c r="BJ164" s="10">
        <v>2.9797192095159</v>
      </c>
      <c r="BK164" s="16">
        <f aca="true" t="shared" si="5" ref="BK164:BK170">SUM(C164:BJ164)</f>
        <v>229.73528308382893</v>
      </c>
      <c r="BL164" s="15"/>
      <c r="BM164" s="55"/>
    </row>
    <row r="165" spans="1:65" s="12" customFormat="1" ht="15">
      <c r="A165" s="5"/>
      <c r="B165" s="8" t="s">
        <v>135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0.026299598838500002</v>
      </c>
      <c r="I165" s="9">
        <v>31.4797721135806</v>
      </c>
      <c r="J165" s="9">
        <v>0</v>
      </c>
      <c r="K165" s="9">
        <v>0</v>
      </c>
      <c r="L165" s="10">
        <v>0.2865001571612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</v>
      </c>
      <c r="S165" s="9">
        <v>0</v>
      </c>
      <c r="T165" s="9">
        <v>0</v>
      </c>
      <c r="U165" s="9">
        <v>0</v>
      </c>
      <c r="V165" s="10">
        <v>1.8561937675805997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25.5583556092579</v>
      </c>
      <c r="AW165" s="9">
        <v>9.081318856171379</v>
      </c>
      <c r="AX165" s="9">
        <v>0</v>
      </c>
      <c r="AY165" s="9">
        <v>0</v>
      </c>
      <c r="AZ165" s="10">
        <v>35.800292518161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0.0023332592258</v>
      </c>
      <c r="BG165" s="9">
        <v>33.220050187257996</v>
      </c>
      <c r="BH165" s="9">
        <v>0</v>
      </c>
      <c r="BI165" s="9">
        <v>0</v>
      </c>
      <c r="BJ165" s="10">
        <v>0.9344787767096</v>
      </c>
      <c r="BK165" s="16">
        <f t="shared" si="5"/>
        <v>138.2455948439446</v>
      </c>
      <c r="BL165" s="15"/>
      <c r="BM165" s="55"/>
    </row>
    <row r="166" spans="1:65" s="12" customFormat="1" ht="15">
      <c r="A166" s="5"/>
      <c r="B166" s="8" t="s">
        <v>136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</v>
      </c>
      <c r="I166" s="9">
        <v>9.8122353148709</v>
      </c>
      <c r="J166" s="9">
        <v>0</v>
      </c>
      <c r="K166" s="9">
        <v>0</v>
      </c>
      <c r="L166" s="10">
        <v>4.0085996986772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0.0075616956129</v>
      </c>
      <c r="S166" s="9">
        <v>0</v>
      </c>
      <c r="T166" s="9">
        <v>0</v>
      </c>
      <c r="U166" s="9">
        <v>0</v>
      </c>
      <c r="V166" s="10">
        <v>0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9.0410825630318</v>
      </c>
      <c r="AW166" s="9">
        <v>0.2317851623596577</v>
      </c>
      <c r="AX166" s="9">
        <v>0</v>
      </c>
      <c r="AY166" s="9">
        <v>0</v>
      </c>
      <c r="AZ166" s="10">
        <v>7.171101085354601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0.028581760161000003</v>
      </c>
      <c r="BG166" s="9">
        <v>0</v>
      </c>
      <c r="BH166" s="9">
        <v>1.262174516129</v>
      </c>
      <c r="BI166" s="9">
        <v>0</v>
      </c>
      <c r="BJ166" s="10">
        <v>0.079357401516</v>
      </c>
      <c r="BK166" s="16">
        <f t="shared" si="5"/>
        <v>31.642479197713055</v>
      </c>
      <c r="BL166" s="15"/>
      <c r="BM166" s="55"/>
    </row>
    <row r="167" spans="1:65" s="12" customFormat="1" ht="15">
      <c r="A167" s="5"/>
      <c r="B167" s="8" t="s">
        <v>137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0.17637851951609998</v>
      </c>
      <c r="I167" s="9">
        <v>115.4974706722578</v>
      </c>
      <c r="J167" s="9">
        <v>0</v>
      </c>
      <c r="K167" s="9">
        <v>0</v>
      </c>
      <c r="L167" s="10">
        <v>0.0760178950322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0.252068785516</v>
      </c>
      <c r="S167" s="9">
        <v>31.638336839161198</v>
      </c>
      <c r="T167" s="9">
        <v>0</v>
      </c>
      <c r="U167" s="9">
        <v>0</v>
      </c>
      <c r="V167" s="10">
        <v>0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12.677700100935098</v>
      </c>
      <c r="AW167" s="9">
        <v>74.63698498862455</v>
      </c>
      <c r="AX167" s="9">
        <v>0</v>
      </c>
      <c r="AY167" s="9">
        <v>0</v>
      </c>
      <c r="AZ167" s="10">
        <v>13.6751848991604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1.5797545198709</v>
      </c>
      <c r="BG167" s="9">
        <v>90.8197620541611</v>
      </c>
      <c r="BH167" s="9">
        <v>0</v>
      </c>
      <c r="BI167" s="9">
        <v>0</v>
      </c>
      <c r="BJ167" s="10">
        <v>1.792560488774</v>
      </c>
      <c r="BK167" s="16">
        <f t="shared" si="5"/>
        <v>342.82221976300934</v>
      </c>
      <c r="BL167" s="15"/>
      <c r="BM167" s="55"/>
    </row>
    <row r="168" spans="1:65" s="12" customFormat="1" ht="15">
      <c r="A168" s="5"/>
      <c r="B168" s="8" t="s">
        <v>138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0.20782555474189998</v>
      </c>
      <c r="I168" s="9">
        <v>37.4170225520644</v>
      </c>
      <c r="J168" s="9">
        <v>0</v>
      </c>
      <c r="K168" s="9">
        <v>0</v>
      </c>
      <c r="L168" s="10">
        <v>0.0702139721612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0.1603728131934</v>
      </c>
      <c r="S168" s="9">
        <v>0</v>
      </c>
      <c r="T168" s="9">
        <v>0</v>
      </c>
      <c r="U168" s="9">
        <v>0</v>
      </c>
      <c r="V168" s="10">
        <v>0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3.332118061298157</v>
      </c>
      <c r="AW168" s="9">
        <v>0</v>
      </c>
      <c r="AX168" s="9">
        <v>0</v>
      </c>
      <c r="AY168" s="9">
        <v>0</v>
      </c>
      <c r="AZ168" s="10">
        <v>0.8173223758063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0.005647743129</v>
      </c>
      <c r="BG168" s="9">
        <v>13.6914460508064</v>
      </c>
      <c r="BH168" s="9">
        <v>0</v>
      </c>
      <c r="BI168" s="9">
        <v>0</v>
      </c>
      <c r="BJ168" s="10">
        <v>0</v>
      </c>
      <c r="BK168" s="16">
        <f t="shared" si="5"/>
        <v>55.70196912320076</v>
      </c>
      <c r="BL168" s="15"/>
      <c r="BM168" s="55"/>
    </row>
    <row r="169" spans="1:65" s="12" customFormat="1" ht="15">
      <c r="A169" s="5"/>
      <c r="B169" s="8" t="s">
        <v>139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</v>
      </c>
      <c r="I169" s="9">
        <v>142.8054994924836</v>
      </c>
      <c r="J169" s="9">
        <v>0</v>
      </c>
      <c r="K169" s="9">
        <v>0</v>
      </c>
      <c r="L169" s="10">
        <v>2.4631761338708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</v>
      </c>
      <c r="S169" s="9">
        <v>0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0.8256696189677</v>
      </c>
      <c r="AW169" s="9">
        <v>36.87360000023252</v>
      </c>
      <c r="AX169" s="9">
        <v>0</v>
      </c>
      <c r="AY169" s="9">
        <v>0</v>
      </c>
      <c r="AZ169" s="10">
        <v>2.5051952479353004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0.0036873599999999998</v>
      </c>
      <c r="BG169" s="9">
        <v>59.2833183840322</v>
      </c>
      <c r="BH169" s="9">
        <v>0</v>
      </c>
      <c r="BI169" s="9">
        <v>0</v>
      </c>
      <c r="BJ169" s="10">
        <v>0.0119485999677</v>
      </c>
      <c r="BK169" s="16">
        <f t="shared" si="5"/>
        <v>244.77209483748982</v>
      </c>
      <c r="BL169" s="15"/>
      <c r="BM169" s="55"/>
    </row>
    <row r="170" spans="1:65" s="12" customFormat="1" ht="15">
      <c r="A170" s="5"/>
      <c r="B170" s="8" t="s">
        <v>140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0.1241829335161</v>
      </c>
      <c r="I170" s="9">
        <v>40.106575189419196</v>
      </c>
      <c r="J170" s="9">
        <v>0</v>
      </c>
      <c r="K170" s="9">
        <v>0</v>
      </c>
      <c r="L170" s="10">
        <v>0.0377964365805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0.0280315225483</v>
      </c>
      <c r="S170" s="9">
        <v>0</v>
      </c>
      <c r="T170" s="9">
        <v>0</v>
      </c>
      <c r="U170" s="9">
        <v>0</v>
      </c>
      <c r="V170" s="10">
        <v>0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0.1141350085054411</v>
      </c>
      <c r="AW170" s="9">
        <v>0</v>
      </c>
      <c r="AX170" s="9">
        <v>0</v>
      </c>
      <c r="AY170" s="9">
        <v>0</v>
      </c>
      <c r="AZ170" s="10">
        <v>1.1981279113224002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1.1387004454193</v>
      </c>
      <c r="BG170" s="9">
        <v>13.457897948129002</v>
      </c>
      <c r="BH170" s="9">
        <v>0</v>
      </c>
      <c r="BI170" s="9">
        <v>0</v>
      </c>
      <c r="BJ170" s="10">
        <v>0</v>
      </c>
      <c r="BK170" s="16">
        <f t="shared" si="5"/>
        <v>56.205447395440245</v>
      </c>
      <c r="BL170" s="15"/>
      <c r="BM170" s="55"/>
    </row>
    <row r="171" spans="1:65" s="12" customFormat="1" ht="15">
      <c r="A171" s="5"/>
      <c r="B171" s="8" t="s">
        <v>319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0.0830139964514</v>
      </c>
      <c r="I171" s="9">
        <v>19.365629032258003</v>
      </c>
      <c r="J171" s="9">
        <v>0</v>
      </c>
      <c r="K171" s="9">
        <v>0</v>
      </c>
      <c r="L171" s="10">
        <v>0.0054223761289000005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0.2583714973225</v>
      </c>
      <c r="S171" s="9">
        <v>7.6171474193546995</v>
      </c>
      <c r="T171" s="9">
        <v>0</v>
      </c>
      <c r="U171" s="9">
        <v>0</v>
      </c>
      <c r="V171" s="10">
        <v>0.0025820838709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0.0025820612901</v>
      </c>
      <c r="AW171" s="9">
        <v>0.5164122580778577</v>
      </c>
      <c r="AX171" s="9">
        <v>0</v>
      </c>
      <c r="AY171" s="9">
        <v>0</v>
      </c>
      <c r="AZ171" s="10">
        <v>0.0025820612903000003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0.2582061290322</v>
      </c>
      <c r="BG171" s="9">
        <v>0</v>
      </c>
      <c r="BH171" s="9">
        <v>0</v>
      </c>
      <c r="BI171" s="9">
        <v>0</v>
      </c>
      <c r="BJ171" s="10">
        <v>0.0025820612903000003</v>
      </c>
      <c r="BK171" s="16">
        <f t="shared" si="4"/>
        <v>28.114530976367163</v>
      </c>
      <c r="BL171" s="15"/>
      <c r="BM171" s="55"/>
    </row>
    <row r="172" spans="1:65" s="12" customFormat="1" ht="15">
      <c r="A172" s="5"/>
      <c r="B172" s="8" t="s">
        <v>215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1.4205361829352</v>
      </c>
      <c r="I172" s="9">
        <v>8.2888052322579</v>
      </c>
      <c r="J172" s="9">
        <v>0</v>
      </c>
      <c r="K172" s="9">
        <v>0</v>
      </c>
      <c r="L172" s="10">
        <v>0.9300669032577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4.750421599225399</v>
      </c>
      <c r="S172" s="9">
        <v>42.328850411290105</v>
      </c>
      <c r="T172" s="9">
        <v>0.1712563064516</v>
      </c>
      <c r="U172" s="9">
        <v>0</v>
      </c>
      <c r="V172" s="10">
        <v>0.0784345331288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0.1929275709677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44.45776953424979</v>
      </c>
      <c r="AW172" s="9">
        <v>41.835319799050595</v>
      </c>
      <c r="AX172" s="9">
        <v>0</v>
      </c>
      <c r="AY172" s="9">
        <v>0</v>
      </c>
      <c r="AZ172" s="10">
        <v>17.253984603771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10.160967871253494</v>
      </c>
      <c r="BG172" s="9">
        <v>3.0749136721611</v>
      </c>
      <c r="BH172" s="9">
        <v>0</v>
      </c>
      <c r="BI172" s="9">
        <v>0</v>
      </c>
      <c r="BJ172" s="10">
        <v>9.6410961392243</v>
      </c>
      <c r="BK172" s="16">
        <f t="shared" si="4"/>
        <v>184.58535035922463</v>
      </c>
      <c r="BL172" s="15"/>
      <c r="BM172" s="55"/>
    </row>
    <row r="173" spans="1:65" s="12" customFormat="1" ht="15">
      <c r="A173" s="5"/>
      <c r="B173" s="8" t="s">
        <v>141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0.5584286028707001</v>
      </c>
      <c r="I173" s="9">
        <v>39.6678709677419</v>
      </c>
      <c r="J173" s="9">
        <v>0</v>
      </c>
      <c r="K173" s="9">
        <v>0</v>
      </c>
      <c r="L173" s="10">
        <v>8.1637611819352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0.3592775741932</v>
      </c>
      <c r="S173" s="9">
        <v>0</v>
      </c>
      <c r="T173" s="9">
        <v>0</v>
      </c>
      <c r="U173" s="9">
        <v>0</v>
      </c>
      <c r="V173" s="10">
        <v>0.009406952258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0.10354067329029999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1.3456398449343001</v>
      </c>
      <c r="AW173" s="9">
        <v>35.009776751677</v>
      </c>
      <c r="AX173" s="9">
        <v>0</v>
      </c>
      <c r="AY173" s="9">
        <v>0</v>
      </c>
      <c r="AZ173" s="10">
        <v>0.2749169091609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0.0693290924192</v>
      </c>
      <c r="BG173" s="9">
        <v>34.5230582258063</v>
      </c>
      <c r="BH173" s="9">
        <v>0</v>
      </c>
      <c r="BI173" s="9">
        <v>0</v>
      </c>
      <c r="BJ173" s="10">
        <v>31.529955732483195</v>
      </c>
      <c r="BK173" s="16">
        <f aca="true" t="shared" si="6" ref="BK173:BK184">SUM(C173:BJ173)</f>
        <v>151.61496250877016</v>
      </c>
      <c r="BL173" s="15"/>
      <c r="BM173" s="55"/>
    </row>
    <row r="174" spans="1:65" s="12" customFormat="1" ht="15">
      <c r="A174" s="5"/>
      <c r="B174" s="8" t="s">
        <v>142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1.0231767522577</v>
      </c>
      <c r="I174" s="9">
        <v>0</v>
      </c>
      <c r="J174" s="9">
        <v>0</v>
      </c>
      <c r="K174" s="9">
        <v>0</v>
      </c>
      <c r="L174" s="10">
        <v>0.6997071652256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0.0527571198063</v>
      </c>
      <c r="S174" s="9">
        <v>0</v>
      </c>
      <c r="T174" s="9">
        <v>0</v>
      </c>
      <c r="U174" s="9">
        <v>0</v>
      </c>
      <c r="V174" s="10">
        <v>0.1006255416773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0.022432148387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9.7112778980285</v>
      </c>
      <c r="AW174" s="9">
        <v>4.8692313441751685</v>
      </c>
      <c r="AX174" s="9">
        <v>0</v>
      </c>
      <c r="AY174" s="9">
        <v>0</v>
      </c>
      <c r="AZ174" s="10">
        <v>7.3892083702885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3.151376012159599</v>
      </c>
      <c r="BG174" s="9">
        <v>0.0171648310322</v>
      </c>
      <c r="BH174" s="9">
        <v>0</v>
      </c>
      <c r="BI174" s="9">
        <v>0</v>
      </c>
      <c r="BJ174" s="10">
        <v>0.5802797753221</v>
      </c>
      <c r="BK174" s="16">
        <f t="shared" si="6"/>
        <v>27.617236958359968</v>
      </c>
      <c r="BL174" s="15"/>
      <c r="BM174" s="55"/>
    </row>
    <row r="175" spans="1:65" s="12" customFormat="1" ht="15">
      <c r="A175" s="5"/>
      <c r="B175" s="8" t="s">
        <v>143</v>
      </c>
      <c r="C175" s="11">
        <v>0</v>
      </c>
      <c r="D175" s="9">
        <v>5.6460016129032</v>
      </c>
      <c r="E175" s="9">
        <v>0</v>
      </c>
      <c r="F175" s="9">
        <v>0</v>
      </c>
      <c r="G175" s="10">
        <v>0</v>
      </c>
      <c r="H175" s="11">
        <v>0.23826126806450001</v>
      </c>
      <c r="I175" s="9">
        <v>13.5504038709677</v>
      </c>
      <c r="J175" s="9">
        <v>0</v>
      </c>
      <c r="K175" s="9">
        <v>0</v>
      </c>
      <c r="L175" s="10">
        <v>0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0.11348463241919998</v>
      </c>
      <c r="S175" s="9">
        <v>0</v>
      </c>
      <c r="T175" s="9">
        <v>0</v>
      </c>
      <c r="U175" s="9">
        <v>0</v>
      </c>
      <c r="V175" s="10">
        <v>0.0177284450645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0.0084598403223</v>
      </c>
      <c r="AW175" s="9">
        <v>18.04765935483995</v>
      </c>
      <c r="AX175" s="9">
        <v>0</v>
      </c>
      <c r="AY175" s="9">
        <v>0</v>
      </c>
      <c r="AZ175" s="10">
        <v>0.079522499032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0.0293274464515</v>
      </c>
      <c r="BG175" s="9">
        <v>16.9196806451612</v>
      </c>
      <c r="BH175" s="9">
        <v>0</v>
      </c>
      <c r="BI175" s="9">
        <v>0</v>
      </c>
      <c r="BJ175" s="10">
        <v>16.9366003258062</v>
      </c>
      <c r="BK175" s="16">
        <f t="shared" si="6"/>
        <v>71.58712994103226</v>
      </c>
      <c r="BL175" s="15"/>
      <c r="BM175" s="55"/>
    </row>
    <row r="176" spans="1:65" s="12" customFormat="1" ht="15">
      <c r="A176" s="5"/>
      <c r="B176" s="8" t="s">
        <v>144</v>
      </c>
      <c r="C176" s="11">
        <v>0</v>
      </c>
      <c r="D176" s="9">
        <v>7.3824247096774</v>
      </c>
      <c r="E176" s="9">
        <v>0</v>
      </c>
      <c r="F176" s="9">
        <v>0</v>
      </c>
      <c r="G176" s="10">
        <v>0</v>
      </c>
      <c r="H176" s="11">
        <v>0.042829334193300005</v>
      </c>
      <c r="I176" s="9">
        <v>14.6521406451612</v>
      </c>
      <c r="J176" s="9">
        <v>0</v>
      </c>
      <c r="K176" s="9">
        <v>0</v>
      </c>
      <c r="L176" s="10">
        <v>0.012961509032200001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0.11665358129020001</v>
      </c>
      <c r="S176" s="9">
        <v>0</v>
      </c>
      <c r="T176" s="9">
        <v>0</v>
      </c>
      <c r="U176" s="9">
        <v>0</v>
      </c>
      <c r="V176" s="10">
        <v>0.0033812632257999996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1.3689886859348</v>
      </c>
      <c r="AW176" s="9">
        <v>27.016985806500397</v>
      </c>
      <c r="AX176" s="9">
        <v>0</v>
      </c>
      <c r="AY176" s="9">
        <v>0</v>
      </c>
      <c r="AZ176" s="10">
        <v>0.0964618963869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0.026003848838699998</v>
      </c>
      <c r="BG176" s="9">
        <v>16.8856161290322</v>
      </c>
      <c r="BH176" s="9">
        <v>0</v>
      </c>
      <c r="BI176" s="9">
        <v>0</v>
      </c>
      <c r="BJ176" s="10">
        <v>0.0056285387096</v>
      </c>
      <c r="BK176" s="16">
        <f t="shared" si="6"/>
        <v>67.6100759479827</v>
      </c>
      <c r="BL176" s="15"/>
      <c r="BM176" s="55"/>
    </row>
    <row r="177" spans="1:65" s="12" customFormat="1" ht="15">
      <c r="A177" s="5"/>
      <c r="B177" s="8" t="s">
        <v>145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0.3006945034515</v>
      </c>
      <c r="I177" s="9">
        <v>81.4439806451612</v>
      </c>
      <c r="J177" s="9">
        <v>0</v>
      </c>
      <c r="K177" s="9">
        <v>0</v>
      </c>
      <c r="L177" s="10">
        <v>0.6011793009996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0.3576977550321</v>
      </c>
      <c r="S177" s="9">
        <v>0</v>
      </c>
      <c r="T177" s="9">
        <v>0</v>
      </c>
      <c r="U177" s="9">
        <v>0</v>
      </c>
      <c r="V177" s="10">
        <v>1.1993632619352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0.5000860987091</v>
      </c>
      <c r="AW177" s="9">
        <v>6.748650701605704</v>
      </c>
      <c r="AX177" s="9">
        <v>0</v>
      </c>
      <c r="AY177" s="9">
        <v>0</v>
      </c>
      <c r="AZ177" s="10">
        <v>16.549570819160802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0.2229071701611</v>
      </c>
      <c r="BG177" s="9">
        <v>36.778361612903204</v>
      </c>
      <c r="BH177" s="9">
        <v>0</v>
      </c>
      <c r="BI177" s="9">
        <v>0</v>
      </c>
      <c r="BJ177" s="10">
        <v>13.9397791983547</v>
      </c>
      <c r="BK177" s="16">
        <f t="shared" si="6"/>
        <v>158.6422710674742</v>
      </c>
      <c r="BL177" s="15"/>
      <c r="BM177" s="55"/>
    </row>
    <row r="178" spans="1:65" s="12" customFormat="1" ht="15">
      <c r="A178" s="5"/>
      <c r="B178" s="8" t="s">
        <v>146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1.4340968758061001</v>
      </c>
      <c r="I178" s="9">
        <v>7.008913527354699</v>
      </c>
      <c r="J178" s="9">
        <v>0</v>
      </c>
      <c r="K178" s="9">
        <v>0</v>
      </c>
      <c r="L178" s="10">
        <v>0.32801552619330004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0.6161283593547</v>
      </c>
      <c r="S178" s="9">
        <v>9.5634553548387</v>
      </c>
      <c r="T178" s="9">
        <v>0</v>
      </c>
      <c r="U178" s="9">
        <v>0</v>
      </c>
      <c r="V178" s="10">
        <v>0.025612472387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0.054625016129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7.249609034609999</v>
      </c>
      <c r="AW178" s="9">
        <v>8.894154374345149</v>
      </c>
      <c r="AX178" s="9">
        <v>0</v>
      </c>
      <c r="AY178" s="9">
        <v>0</v>
      </c>
      <c r="AZ178" s="10">
        <v>2.286274646515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0.7556259560637002</v>
      </c>
      <c r="BG178" s="9">
        <v>0</v>
      </c>
      <c r="BH178" s="9">
        <v>0</v>
      </c>
      <c r="BI178" s="9">
        <v>0</v>
      </c>
      <c r="BJ178" s="10">
        <v>0.8403612523224</v>
      </c>
      <c r="BK178" s="16">
        <f t="shared" si="6"/>
        <v>39.056872395919754</v>
      </c>
      <c r="BL178" s="15"/>
      <c r="BM178" s="55"/>
    </row>
    <row r="179" spans="1:65" s="12" customFormat="1" ht="15">
      <c r="A179" s="5"/>
      <c r="B179" s="8" t="s">
        <v>147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0.181108076387</v>
      </c>
      <c r="I179" s="9">
        <v>236.2757064516127</v>
      </c>
      <c r="J179" s="9">
        <v>0</v>
      </c>
      <c r="K179" s="9">
        <v>0</v>
      </c>
      <c r="L179" s="10">
        <v>0.14110604980629998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0.001098956774</v>
      </c>
      <c r="S179" s="9">
        <v>0</v>
      </c>
      <c r="T179" s="9">
        <v>0</v>
      </c>
      <c r="U179" s="9">
        <v>0</v>
      </c>
      <c r="V179" s="10">
        <v>0.0997852750967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0.046668226419100005</v>
      </c>
      <c r="AW179" s="9">
        <v>8.78301419373196</v>
      </c>
      <c r="AX179" s="9">
        <v>0</v>
      </c>
      <c r="AY179" s="9">
        <v>0</v>
      </c>
      <c r="AZ179" s="10">
        <v>2.761508149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2.3395754058062</v>
      </c>
      <c r="BG179" s="9">
        <v>79.0471277419354</v>
      </c>
      <c r="BH179" s="9">
        <v>0</v>
      </c>
      <c r="BI179" s="9">
        <v>0</v>
      </c>
      <c r="BJ179" s="10">
        <v>0.0049404454838</v>
      </c>
      <c r="BK179" s="16">
        <f t="shared" si="6"/>
        <v>329.6816389720531</v>
      </c>
      <c r="BL179" s="15"/>
      <c r="BM179" s="55"/>
    </row>
    <row r="180" spans="1:65" s="12" customFormat="1" ht="15">
      <c r="A180" s="5"/>
      <c r="B180" s="8" t="s">
        <v>148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0.7118126482255999</v>
      </c>
      <c r="I180" s="9">
        <v>0.16338469354830001</v>
      </c>
      <c r="J180" s="9">
        <v>0</v>
      </c>
      <c r="K180" s="9">
        <v>0</v>
      </c>
      <c r="L180" s="10">
        <v>0.46521068409629995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0.0314126179351</v>
      </c>
      <c r="S180" s="9">
        <v>1.4677391637096</v>
      </c>
      <c r="T180" s="9">
        <v>0</v>
      </c>
      <c r="U180" s="9">
        <v>0</v>
      </c>
      <c r="V180" s="10">
        <v>0.3472469353546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14.159033704124695</v>
      </c>
      <c r="AW180" s="9">
        <v>11.268584397258659</v>
      </c>
      <c r="AX180" s="9">
        <v>0</v>
      </c>
      <c r="AY180" s="9">
        <v>0</v>
      </c>
      <c r="AZ180" s="10">
        <v>3.0235805961919997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3.3054655913539</v>
      </c>
      <c r="BG180" s="9">
        <v>0</v>
      </c>
      <c r="BH180" s="9">
        <v>0</v>
      </c>
      <c r="BI180" s="9">
        <v>0</v>
      </c>
      <c r="BJ180" s="10">
        <v>0.6245732332254</v>
      </c>
      <c r="BK180" s="16">
        <f t="shared" si="6"/>
        <v>35.56804426502415</v>
      </c>
      <c r="BL180" s="15"/>
      <c r="BM180" s="55"/>
    </row>
    <row r="181" spans="1:65" s="12" customFormat="1" ht="15">
      <c r="A181" s="5"/>
      <c r="B181" s="8" t="s">
        <v>149</v>
      </c>
      <c r="C181" s="11">
        <v>0</v>
      </c>
      <c r="D181" s="9">
        <v>0.32584954838700003</v>
      </c>
      <c r="E181" s="9">
        <v>0</v>
      </c>
      <c r="F181" s="9">
        <v>0</v>
      </c>
      <c r="G181" s="10">
        <v>0</v>
      </c>
      <c r="H181" s="11">
        <v>1.1548108007739</v>
      </c>
      <c r="I181" s="9">
        <v>16.2924774193548</v>
      </c>
      <c r="J181" s="9">
        <v>0</v>
      </c>
      <c r="K181" s="9">
        <v>0</v>
      </c>
      <c r="L181" s="10">
        <v>0.8474260588384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0.0032584954838</v>
      </c>
      <c r="S181" s="9">
        <v>0</v>
      </c>
      <c r="T181" s="9">
        <v>0</v>
      </c>
      <c r="U181" s="9">
        <v>0</v>
      </c>
      <c r="V181" s="10">
        <v>0.0394277953547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0.523002527225</v>
      </c>
      <c r="AW181" s="9">
        <v>0.5414329031519072</v>
      </c>
      <c r="AX181" s="9">
        <v>0</v>
      </c>
      <c r="AY181" s="9">
        <v>0</v>
      </c>
      <c r="AZ181" s="10">
        <v>0.15716781354820003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0.17758999209639997</v>
      </c>
      <c r="BG181" s="9">
        <v>0</v>
      </c>
      <c r="BH181" s="9">
        <v>0</v>
      </c>
      <c r="BI181" s="9">
        <v>0</v>
      </c>
      <c r="BJ181" s="10">
        <v>2.0249442357417</v>
      </c>
      <c r="BK181" s="16">
        <f t="shared" si="6"/>
        <v>22.087387589955807</v>
      </c>
      <c r="BL181" s="15"/>
      <c r="BM181" s="55"/>
    </row>
    <row r="182" spans="1:65" s="12" customFormat="1" ht="15">
      <c r="A182" s="5"/>
      <c r="B182" s="8" t="s">
        <v>150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1.4534899659676</v>
      </c>
      <c r="I182" s="9">
        <v>203.3154764626772</v>
      </c>
      <c r="J182" s="9">
        <v>0</v>
      </c>
      <c r="K182" s="9">
        <v>0</v>
      </c>
      <c r="L182" s="10">
        <v>0.7889795361289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0.0021583354836999997</v>
      </c>
      <c r="S182" s="9">
        <v>5.3958387096774</v>
      </c>
      <c r="T182" s="9">
        <v>0</v>
      </c>
      <c r="U182" s="9">
        <v>0</v>
      </c>
      <c r="V182" s="10">
        <v>0.010791785419300001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6.4639562782572</v>
      </c>
      <c r="AW182" s="9">
        <v>0.5380191934189245</v>
      </c>
      <c r="AX182" s="9">
        <v>0</v>
      </c>
      <c r="AY182" s="9">
        <v>0</v>
      </c>
      <c r="AZ182" s="10">
        <v>0.142897897806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0.0147901476451</v>
      </c>
      <c r="BG182" s="9">
        <v>0</v>
      </c>
      <c r="BH182" s="9">
        <v>0</v>
      </c>
      <c r="BI182" s="9">
        <v>0</v>
      </c>
      <c r="BJ182" s="10">
        <v>0.006994249516000001</v>
      </c>
      <c r="BK182" s="16">
        <f t="shared" si="6"/>
        <v>218.1333925619973</v>
      </c>
      <c r="BL182" s="15"/>
      <c r="BM182" s="55"/>
    </row>
    <row r="183" spans="1:65" s="12" customFormat="1" ht="15">
      <c r="A183" s="5"/>
      <c r="B183" s="8" t="s">
        <v>182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0.147239855645</v>
      </c>
      <c r="I183" s="9">
        <v>110.29584233870959</v>
      </c>
      <c r="J183" s="9">
        <v>0</v>
      </c>
      <c r="K183" s="9">
        <v>0</v>
      </c>
      <c r="L183" s="10">
        <v>0.2445060967741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0.0021447903225</v>
      </c>
      <c r="S183" s="9">
        <v>17.1583225806451</v>
      </c>
      <c r="T183" s="9">
        <v>0</v>
      </c>
      <c r="U183" s="9">
        <v>0</v>
      </c>
      <c r="V183" s="10">
        <v>0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0.5409063145155001</v>
      </c>
      <c r="AW183" s="9">
        <v>3.213304838711504</v>
      </c>
      <c r="AX183" s="9">
        <v>0</v>
      </c>
      <c r="AY183" s="9">
        <v>0</v>
      </c>
      <c r="AZ183" s="10">
        <v>0.21539853435450002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0.0810823920965</v>
      </c>
      <c r="BG183" s="9">
        <v>39.6307596774193</v>
      </c>
      <c r="BH183" s="9">
        <v>0</v>
      </c>
      <c r="BI183" s="9">
        <v>0</v>
      </c>
      <c r="BJ183" s="10">
        <v>0.0064266096774</v>
      </c>
      <c r="BK183" s="16">
        <f t="shared" si="6"/>
        <v>171.535934028871</v>
      </c>
      <c r="BL183" s="15"/>
      <c r="BM183" s="55"/>
    </row>
    <row r="184" spans="1:65" s="12" customFormat="1" ht="15">
      <c r="A184" s="5"/>
      <c r="B184" s="8" t="s">
        <v>187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0.8464229782256</v>
      </c>
      <c r="I184" s="9">
        <v>229.62894677419328</v>
      </c>
      <c r="J184" s="9">
        <v>0</v>
      </c>
      <c r="K184" s="9">
        <v>0</v>
      </c>
      <c r="L184" s="10">
        <v>0.0834140499676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0.0024030936128000002</v>
      </c>
      <c r="S184" s="9">
        <v>14.9525825806451</v>
      </c>
      <c r="T184" s="9">
        <v>0</v>
      </c>
      <c r="U184" s="9">
        <v>0</v>
      </c>
      <c r="V184" s="10">
        <v>0.0096123745161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0.0053366096774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0.3271555197092</v>
      </c>
      <c r="AW184" s="9">
        <v>0.4282360620924195</v>
      </c>
      <c r="AX184" s="9">
        <v>0</v>
      </c>
      <c r="AY184" s="9">
        <v>0</v>
      </c>
      <c r="AZ184" s="10">
        <v>0.0629719941934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0.0202791167741</v>
      </c>
      <c r="BG184" s="9">
        <v>74.7125354838709</v>
      </c>
      <c r="BH184" s="9">
        <v>0</v>
      </c>
      <c r="BI184" s="9">
        <v>0</v>
      </c>
      <c r="BJ184" s="10">
        <v>0.0016009829031</v>
      </c>
      <c r="BK184" s="16">
        <f t="shared" si="6"/>
        <v>321.081497620381</v>
      </c>
      <c r="BL184" s="15"/>
      <c r="BM184" s="55"/>
    </row>
    <row r="185" spans="1:65" s="20" customFormat="1" ht="15">
      <c r="A185" s="5"/>
      <c r="B185" s="14" t="s">
        <v>17</v>
      </c>
      <c r="C185" s="19">
        <f aca="true" t="shared" si="7" ref="C185:AH185">SUM(C20:C184)</f>
        <v>0</v>
      </c>
      <c r="D185" s="17">
        <f t="shared" si="7"/>
        <v>943.107068215128</v>
      </c>
      <c r="E185" s="17">
        <f t="shared" si="7"/>
        <v>0</v>
      </c>
      <c r="F185" s="17">
        <f t="shared" si="7"/>
        <v>0</v>
      </c>
      <c r="G185" s="18">
        <f t="shared" si="7"/>
        <v>111.3865122218709</v>
      </c>
      <c r="H185" s="19">
        <f t="shared" si="7"/>
        <v>290.16239274283424</v>
      </c>
      <c r="I185" s="17">
        <f t="shared" si="7"/>
        <v>6605.9208481302785</v>
      </c>
      <c r="J185" s="17">
        <f t="shared" si="7"/>
        <v>5.8808308064515</v>
      </c>
      <c r="K185" s="17">
        <f t="shared" si="7"/>
        <v>0</v>
      </c>
      <c r="L185" s="18">
        <f t="shared" si="7"/>
        <v>340.3316118947028</v>
      </c>
      <c r="M185" s="19">
        <f t="shared" si="7"/>
        <v>0</v>
      </c>
      <c r="N185" s="17">
        <f t="shared" si="7"/>
        <v>0</v>
      </c>
      <c r="O185" s="17">
        <f t="shared" si="7"/>
        <v>0</v>
      </c>
      <c r="P185" s="17">
        <f t="shared" si="7"/>
        <v>0</v>
      </c>
      <c r="Q185" s="18">
        <f t="shared" si="7"/>
        <v>0</v>
      </c>
      <c r="R185" s="19">
        <f t="shared" si="7"/>
        <v>68.25516046812791</v>
      </c>
      <c r="S185" s="17">
        <f t="shared" si="7"/>
        <v>2127.5156672370263</v>
      </c>
      <c r="T185" s="17">
        <f t="shared" si="7"/>
        <v>22.6024146730317</v>
      </c>
      <c r="U185" s="17">
        <f t="shared" si="7"/>
        <v>0</v>
      </c>
      <c r="V185" s="18">
        <f t="shared" si="7"/>
        <v>106.03887431045668</v>
      </c>
      <c r="W185" s="19">
        <f t="shared" si="7"/>
        <v>0</v>
      </c>
      <c r="X185" s="17">
        <f t="shared" si="7"/>
        <v>0</v>
      </c>
      <c r="Y185" s="17">
        <f t="shared" si="7"/>
        <v>0</v>
      </c>
      <c r="Z185" s="17">
        <f t="shared" si="7"/>
        <v>0</v>
      </c>
      <c r="AA185" s="18">
        <f t="shared" si="7"/>
        <v>0</v>
      </c>
      <c r="AB185" s="19">
        <f t="shared" si="7"/>
        <v>3.5323315063512</v>
      </c>
      <c r="AC185" s="17">
        <f t="shared" si="7"/>
        <v>4.9858962115159</v>
      </c>
      <c r="AD185" s="17">
        <f t="shared" si="7"/>
        <v>0</v>
      </c>
      <c r="AE185" s="17">
        <f t="shared" si="7"/>
        <v>0</v>
      </c>
      <c r="AF185" s="18">
        <f t="shared" si="7"/>
        <v>10.988210483062803</v>
      </c>
      <c r="AG185" s="19">
        <f t="shared" si="7"/>
        <v>0</v>
      </c>
      <c r="AH185" s="17">
        <f t="shared" si="7"/>
        <v>0</v>
      </c>
      <c r="AI185" s="17">
        <f aca="true" t="shared" si="8" ref="AI185:BK185">SUM(AI20:AI184)</f>
        <v>0</v>
      </c>
      <c r="AJ185" s="17">
        <f t="shared" si="8"/>
        <v>0</v>
      </c>
      <c r="AK185" s="18">
        <f t="shared" si="8"/>
        <v>0</v>
      </c>
      <c r="AL185" s="19">
        <f t="shared" si="8"/>
        <v>0.075555690354</v>
      </c>
      <c r="AM185" s="17">
        <f t="shared" si="8"/>
        <v>0</v>
      </c>
      <c r="AN185" s="17">
        <f t="shared" si="8"/>
        <v>0</v>
      </c>
      <c r="AO185" s="17">
        <f t="shared" si="8"/>
        <v>0</v>
      </c>
      <c r="AP185" s="18">
        <f t="shared" si="8"/>
        <v>0.18549002693510003</v>
      </c>
      <c r="AQ185" s="19">
        <f t="shared" si="8"/>
        <v>0</v>
      </c>
      <c r="AR185" s="17">
        <f t="shared" si="8"/>
        <v>537.5762447096773</v>
      </c>
      <c r="AS185" s="17">
        <f t="shared" si="8"/>
        <v>0</v>
      </c>
      <c r="AT185" s="17">
        <f t="shared" si="8"/>
        <v>0</v>
      </c>
      <c r="AU185" s="18">
        <f t="shared" si="8"/>
        <v>0</v>
      </c>
      <c r="AV185" s="19">
        <f t="shared" si="8"/>
        <v>2883.9392646137976</v>
      </c>
      <c r="AW185" s="17">
        <f t="shared" si="8"/>
        <v>2131.63068602903</v>
      </c>
      <c r="AX185" s="17">
        <f t="shared" si="8"/>
        <v>3.5282752609995995</v>
      </c>
      <c r="AY185" s="17">
        <f t="shared" si="8"/>
        <v>0</v>
      </c>
      <c r="AZ185" s="18">
        <f t="shared" si="8"/>
        <v>2645.4854809641392</v>
      </c>
      <c r="BA185" s="19">
        <f t="shared" si="8"/>
        <v>0</v>
      </c>
      <c r="BB185" s="17">
        <f t="shared" si="8"/>
        <v>0</v>
      </c>
      <c r="BC185" s="17">
        <f t="shared" si="8"/>
        <v>0</v>
      </c>
      <c r="BD185" s="17">
        <f t="shared" si="8"/>
        <v>0</v>
      </c>
      <c r="BE185" s="18">
        <f t="shared" si="8"/>
        <v>0</v>
      </c>
      <c r="BF185" s="19">
        <f t="shared" si="8"/>
        <v>547.2408450934039</v>
      </c>
      <c r="BG185" s="17">
        <f t="shared" si="8"/>
        <v>1695.347085350495</v>
      </c>
      <c r="BH185" s="17">
        <f t="shared" si="8"/>
        <v>10.922137610160402</v>
      </c>
      <c r="BI185" s="17">
        <f t="shared" si="8"/>
        <v>0</v>
      </c>
      <c r="BJ185" s="18">
        <f t="shared" si="8"/>
        <v>573.4944736689494</v>
      </c>
      <c r="BK185" s="31">
        <f t="shared" si="8"/>
        <v>21670.133357918778</v>
      </c>
      <c r="BL185" s="15"/>
      <c r="BM185" s="55"/>
    </row>
    <row r="186" spans="3:65" ht="15" customHeight="1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5"/>
      <c r="BM186" s="55"/>
    </row>
    <row r="187" spans="1:65" s="12" customFormat="1" ht="15">
      <c r="A187" s="5" t="s">
        <v>36</v>
      </c>
      <c r="B187" s="6" t="s">
        <v>37</v>
      </c>
      <c r="C187" s="51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3"/>
      <c r="BL187" s="15"/>
      <c r="BM187" s="55"/>
    </row>
    <row r="188" spans="1:65" s="12" customFormat="1" ht="15">
      <c r="A188" s="5"/>
      <c r="B188" s="8" t="s">
        <v>38</v>
      </c>
      <c r="C188" s="11">
        <v>0</v>
      </c>
      <c r="D188" s="9">
        <v>0</v>
      </c>
      <c r="E188" s="9">
        <v>0</v>
      </c>
      <c r="F188" s="9">
        <v>0</v>
      </c>
      <c r="G188" s="10">
        <v>0</v>
      </c>
      <c r="H188" s="11">
        <v>0</v>
      </c>
      <c r="I188" s="9">
        <v>0</v>
      </c>
      <c r="J188" s="9">
        <v>0</v>
      </c>
      <c r="K188" s="9">
        <v>0</v>
      </c>
      <c r="L188" s="10">
        <v>0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0</v>
      </c>
      <c r="S188" s="9">
        <v>0</v>
      </c>
      <c r="T188" s="9">
        <v>0</v>
      </c>
      <c r="U188" s="9">
        <v>0</v>
      </c>
      <c r="V188" s="10">
        <v>0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</v>
      </c>
      <c r="AC188" s="9">
        <v>0</v>
      </c>
      <c r="AD188" s="9">
        <v>0</v>
      </c>
      <c r="AE188" s="9">
        <v>0</v>
      </c>
      <c r="AF188" s="10">
        <v>0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0</v>
      </c>
      <c r="AW188" s="9">
        <v>0</v>
      </c>
      <c r="AX188" s="9">
        <v>0</v>
      </c>
      <c r="AY188" s="9">
        <v>0</v>
      </c>
      <c r="AZ188" s="10">
        <v>0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0</v>
      </c>
      <c r="BG188" s="9">
        <v>0</v>
      </c>
      <c r="BH188" s="9">
        <v>0</v>
      </c>
      <c r="BI188" s="9">
        <v>0</v>
      </c>
      <c r="BJ188" s="10">
        <v>0</v>
      </c>
      <c r="BK188" s="16">
        <v>0</v>
      </c>
      <c r="BL188" s="15"/>
      <c r="BM188" s="55"/>
    </row>
    <row r="189" spans="1:65" s="20" customFormat="1" ht="15">
      <c r="A189" s="5"/>
      <c r="B189" s="14" t="s">
        <v>39</v>
      </c>
      <c r="C189" s="19">
        <v>0</v>
      </c>
      <c r="D189" s="17">
        <v>0</v>
      </c>
      <c r="E189" s="17">
        <v>0</v>
      </c>
      <c r="F189" s="17">
        <v>0</v>
      </c>
      <c r="G189" s="18">
        <v>0</v>
      </c>
      <c r="H189" s="19">
        <v>0</v>
      </c>
      <c r="I189" s="17">
        <v>0</v>
      </c>
      <c r="J189" s="17">
        <v>0</v>
      </c>
      <c r="K189" s="17">
        <v>0</v>
      </c>
      <c r="L189" s="18">
        <v>0</v>
      </c>
      <c r="M189" s="19">
        <v>0</v>
      </c>
      <c r="N189" s="17">
        <v>0</v>
      </c>
      <c r="O189" s="17">
        <v>0</v>
      </c>
      <c r="P189" s="17">
        <v>0</v>
      </c>
      <c r="Q189" s="18">
        <v>0</v>
      </c>
      <c r="R189" s="19">
        <v>0</v>
      </c>
      <c r="S189" s="17">
        <v>0</v>
      </c>
      <c r="T189" s="17">
        <v>0</v>
      </c>
      <c r="U189" s="17">
        <v>0</v>
      </c>
      <c r="V189" s="18">
        <v>0</v>
      </c>
      <c r="W189" s="19">
        <v>0</v>
      </c>
      <c r="X189" s="17">
        <v>0</v>
      </c>
      <c r="Y189" s="17">
        <v>0</v>
      </c>
      <c r="Z189" s="17">
        <v>0</v>
      </c>
      <c r="AA189" s="18">
        <v>0</v>
      </c>
      <c r="AB189" s="19">
        <v>0</v>
      </c>
      <c r="AC189" s="17">
        <v>0</v>
      </c>
      <c r="AD189" s="17">
        <v>0</v>
      </c>
      <c r="AE189" s="17">
        <v>0</v>
      </c>
      <c r="AF189" s="18">
        <v>0</v>
      </c>
      <c r="AG189" s="19">
        <v>0</v>
      </c>
      <c r="AH189" s="17">
        <v>0</v>
      </c>
      <c r="AI189" s="17">
        <v>0</v>
      </c>
      <c r="AJ189" s="17">
        <v>0</v>
      </c>
      <c r="AK189" s="18">
        <v>0</v>
      </c>
      <c r="AL189" s="19">
        <v>0</v>
      </c>
      <c r="AM189" s="17">
        <v>0</v>
      </c>
      <c r="AN189" s="17">
        <v>0</v>
      </c>
      <c r="AO189" s="17">
        <v>0</v>
      </c>
      <c r="AP189" s="18">
        <v>0</v>
      </c>
      <c r="AQ189" s="19">
        <v>0</v>
      </c>
      <c r="AR189" s="17">
        <v>0</v>
      </c>
      <c r="AS189" s="17">
        <v>0</v>
      </c>
      <c r="AT189" s="17">
        <v>0</v>
      </c>
      <c r="AU189" s="18">
        <v>0</v>
      </c>
      <c r="AV189" s="19">
        <v>0</v>
      </c>
      <c r="AW189" s="17">
        <v>0</v>
      </c>
      <c r="AX189" s="17">
        <v>0</v>
      </c>
      <c r="AY189" s="17">
        <v>0</v>
      </c>
      <c r="AZ189" s="18">
        <v>0</v>
      </c>
      <c r="BA189" s="19">
        <v>0</v>
      </c>
      <c r="BB189" s="17">
        <v>0</v>
      </c>
      <c r="BC189" s="17">
        <v>0</v>
      </c>
      <c r="BD189" s="17">
        <v>0</v>
      </c>
      <c r="BE189" s="18">
        <v>0</v>
      </c>
      <c r="BF189" s="19">
        <v>0</v>
      </c>
      <c r="BG189" s="17">
        <v>0</v>
      </c>
      <c r="BH189" s="17">
        <v>0</v>
      </c>
      <c r="BI189" s="17">
        <v>0</v>
      </c>
      <c r="BJ189" s="18">
        <v>0</v>
      </c>
      <c r="BK189" s="31">
        <v>0</v>
      </c>
      <c r="BL189" s="15"/>
      <c r="BM189" s="55"/>
    </row>
    <row r="190" spans="1:65" s="12" customFormat="1" ht="15">
      <c r="A190" s="5" t="s">
        <v>40</v>
      </c>
      <c r="B190" s="6" t="s">
        <v>41</v>
      </c>
      <c r="C190" s="51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3"/>
      <c r="BL190" s="15"/>
      <c r="BM190" s="55"/>
    </row>
    <row r="191" spans="1:65" s="12" customFormat="1" ht="15">
      <c r="A191" s="5"/>
      <c r="B191" s="8" t="s">
        <v>38</v>
      </c>
      <c r="C191" s="11">
        <v>0</v>
      </c>
      <c r="D191" s="9">
        <v>0</v>
      </c>
      <c r="E191" s="9">
        <v>0</v>
      </c>
      <c r="F191" s="9">
        <v>0</v>
      </c>
      <c r="G191" s="10">
        <v>0</v>
      </c>
      <c r="H191" s="11">
        <v>0</v>
      </c>
      <c r="I191" s="9">
        <v>0</v>
      </c>
      <c r="J191" s="9">
        <v>0</v>
      </c>
      <c r="K191" s="9">
        <v>0</v>
      </c>
      <c r="L191" s="10">
        <v>0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0</v>
      </c>
      <c r="S191" s="9">
        <v>0</v>
      </c>
      <c r="T191" s="9">
        <v>0</v>
      </c>
      <c r="U191" s="9">
        <v>0</v>
      </c>
      <c r="V191" s="10">
        <v>0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</v>
      </c>
      <c r="AC191" s="9">
        <v>0</v>
      </c>
      <c r="AD191" s="9">
        <v>0</v>
      </c>
      <c r="AE191" s="9">
        <v>0</v>
      </c>
      <c r="AF191" s="10">
        <v>0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0</v>
      </c>
      <c r="AW191" s="9">
        <v>0</v>
      </c>
      <c r="AX191" s="9">
        <v>0</v>
      </c>
      <c r="AY191" s="9">
        <v>0</v>
      </c>
      <c r="AZ191" s="10">
        <v>0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0</v>
      </c>
      <c r="BG191" s="9">
        <v>0</v>
      </c>
      <c r="BH191" s="9">
        <v>0</v>
      </c>
      <c r="BI191" s="9">
        <v>0</v>
      </c>
      <c r="BJ191" s="10">
        <v>0</v>
      </c>
      <c r="BK191" s="16">
        <v>0</v>
      </c>
      <c r="BL191" s="15"/>
      <c r="BM191" s="55"/>
    </row>
    <row r="192" spans="1:65" s="20" customFormat="1" ht="15">
      <c r="A192" s="5"/>
      <c r="B192" s="14" t="s">
        <v>42</v>
      </c>
      <c r="C192" s="19">
        <v>0</v>
      </c>
      <c r="D192" s="17">
        <v>0</v>
      </c>
      <c r="E192" s="17">
        <v>0</v>
      </c>
      <c r="F192" s="17">
        <v>0</v>
      </c>
      <c r="G192" s="18">
        <v>0</v>
      </c>
      <c r="H192" s="19">
        <v>0</v>
      </c>
      <c r="I192" s="17">
        <v>0</v>
      </c>
      <c r="J192" s="17">
        <v>0</v>
      </c>
      <c r="K192" s="17">
        <v>0</v>
      </c>
      <c r="L192" s="18">
        <v>0</v>
      </c>
      <c r="M192" s="19">
        <v>0</v>
      </c>
      <c r="N192" s="17">
        <v>0</v>
      </c>
      <c r="O192" s="17">
        <v>0</v>
      </c>
      <c r="P192" s="17">
        <v>0</v>
      </c>
      <c r="Q192" s="18">
        <v>0</v>
      </c>
      <c r="R192" s="19">
        <v>0</v>
      </c>
      <c r="S192" s="17">
        <v>0</v>
      </c>
      <c r="T192" s="17">
        <v>0</v>
      </c>
      <c r="U192" s="17">
        <v>0</v>
      </c>
      <c r="V192" s="18">
        <v>0</v>
      </c>
      <c r="W192" s="19">
        <v>0</v>
      </c>
      <c r="X192" s="17">
        <v>0</v>
      </c>
      <c r="Y192" s="17">
        <v>0</v>
      </c>
      <c r="Z192" s="17">
        <v>0</v>
      </c>
      <c r="AA192" s="18">
        <v>0</v>
      </c>
      <c r="AB192" s="19">
        <v>0</v>
      </c>
      <c r="AC192" s="17">
        <v>0</v>
      </c>
      <c r="AD192" s="17">
        <v>0</v>
      </c>
      <c r="AE192" s="17">
        <v>0</v>
      </c>
      <c r="AF192" s="18">
        <v>0</v>
      </c>
      <c r="AG192" s="19">
        <v>0</v>
      </c>
      <c r="AH192" s="17">
        <v>0</v>
      </c>
      <c r="AI192" s="17">
        <v>0</v>
      </c>
      <c r="AJ192" s="17">
        <v>0</v>
      </c>
      <c r="AK192" s="18">
        <v>0</v>
      </c>
      <c r="AL192" s="19">
        <v>0</v>
      </c>
      <c r="AM192" s="17">
        <v>0</v>
      </c>
      <c r="AN192" s="17">
        <v>0</v>
      </c>
      <c r="AO192" s="17">
        <v>0</v>
      </c>
      <c r="AP192" s="18">
        <v>0</v>
      </c>
      <c r="AQ192" s="19">
        <v>0</v>
      </c>
      <c r="AR192" s="17">
        <v>0</v>
      </c>
      <c r="AS192" s="17">
        <v>0</v>
      </c>
      <c r="AT192" s="17">
        <v>0</v>
      </c>
      <c r="AU192" s="18">
        <v>0</v>
      </c>
      <c r="AV192" s="19">
        <v>0</v>
      </c>
      <c r="AW192" s="17">
        <v>0</v>
      </c>
      <c r="AX192" s="17">
        <v>0</v>
      </c>
      <c r="AY192" s="17">
        <v>0</v>
      </c>
      <c r="AZ192" s="18">
        <v>0</v>
      </c>
      <c r="BA192" s="19">
        <v>0</v>
      </c>
      <c r="BB192" s="17">
        <v>0</v>
      </c>
      <c r="BC192" s="17">
        <v>0</v>
      </c>
      <c r="BD192" s="17">
        <v>0</v>
      </c>
      <c r="BE192" s="18">
        <v>0</v>
      </c>
      <c r="BF192" s="19">
        <v>0</v>
      </c>
      <c r="BG192" s="17">
        <v>0</v>
      </c>
      <c r="BH192" s="17">
        <v>0</v>
      </c>
      <c r="BI192" s="17">
        <v>0</v>
      </c>
      <c r="BJ192" s="18">
        <v>0</v>
      </c>
      <c r="BK192" s="31">
        <v>0</v>
      </c>
      <c r="BL192" s="15"/>
      <c r="BM192" s="55"/>
    </row>
    <row r="193" spans="1:65" s="20" customFormat="1" ht="15">
      <c r="A193" s="5" t="s">
        <v>18</v>
      </c>
      <c r="B193" s="26" t="s">
        <v>19</v>
      </c>
      <c r="C193" s="19"/>
      <c r="D193" s="17"/>
      <c r="E193" s="17"/>
      <c r="F193" s="17"/>
      <c r="G193" s="18"/>
      <c r="H193" s="19"/>
      <c r="I193" s="17"/>
      <c r="J193" s="17"/>
      <c r="K193" s="17"/>
      <c r="L193" s="18"/>
      <c r="M193" s="19"/>
      <c r="N193" s="17"/>
      <c r="O193" s="17"/>
      <c r="P193" s="17"/>
      <c r="Q193" s="18"/>
      <c r="R193" s="19"/>
      <c r="S193" s="17"/>
      <c r="T193" s="17"/>
      <c r="U193" s="17"/>
      <c r="V193" s="18"/>
      <c r="W193" s="19"/>
      <c r="X193" s="17"/>
      <c r="Y193" s="17"/>
      <c r="Z193" s="17"/>
      <c r="AA193" s="18"/>
      <c r="AB193" s="19"/>
      <c r="AC193" s="17"/>
      <c r="AD193" s="17"/>
      <c r="AE193" s="17"/>
      <c r="AF193" s="18"/>
      <c r="AG193" s="19"/>
      <c r="AH193" s="17"/>
      <c r="AI193" s="17"/>
      <c r="AJ193" s="17"/>
      <c r="AK193" s="18"/>
      <c r="AL193" s="19"/>
      <c r="AM193" s="17"/>
      <c r="AN193" s="17"/>
      <c r="AO193" s="17"/>
      <c r="AP193" s="18"/>
      <c r="AQ193" s="19"/>
      <c r="AR193" s="17"/>
      <c r="AS193" s="17"/>
      <c r="AT193" s="17"/>
      <c r="AU193" s="18"/>
      <c r="AV193" s="19"/>
      <c r="AW193" s="17"/>
      <c r="AX193" s="17"/>
      <c r="AY193" s="17"/>
      <c r="AZ193" s="18"/>
      <c r="BA193" s="19"/>
      <c r="BB193" s="17"/>
      <c r="BC193" s="17"/>
      <c r="BD193" s="17"/>
      <c r="BE193" s="18"/>
      <c r="BF193" s="19"/>
      <c r="BG193" s="17"/>
      <c r="BH193" s="17"/>
      <c r="BI193" s="17"/>
      <c r="BJ193" s="18"/>
      <c r="BK193" s="31"/>
      <c r="BL193" s="15"/>
      <c r="BM193" s="55"/>
    </row>
    <row r="194" spans="1:65" s="12" customFormat="1" ht="15">
      <c r="A194" s="5"/>
      <c r="B194" s="8" t="s">
        <v>204</v>
      </c>
      <c r="C194" s="11">
        <v>0</v>
      </c>
      <c r="D194" s="9">
        <v>146.9110069586773</v>
      </c>
      <c r="E194" s="9">
        <v>0</v>
      </c>
      <c r="F194" s="9">
        <v>0</v>
      </c>
      <c r="G194" s="10">
        <v>21.4509435239032</v>
      </c>
      <c r="H194" s="11">
        <v>10.0209464100635</v>
      </c>
      <c r="I194" s="9">
        <v>1084.67518627658</v>
      </c>
      <c r="J194" s="9">
        <v>74.48921647809661</v>
      </c>
      <c r="K194" s="9">
        <v>0</v>
      </c>
      <c r="L194" s="10">
        <v>3.5830693440961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4.919750664449999</v>
      </c>
      <c r="S194" s="9">
        <v>143.1926483009349</v>
      </c>
      <c r="T194" s="9">
        <v>25.8079445971287</v>
      </c>
      <c r="U194" s="9">
        <v>0</v>
      </c>
      <c r="V194" s="10">
        <v>4.4207988778058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0.031351555483799996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8.675758394187996</v>
      </c>
      <c r="AW194" s="9">
        <v>213.10600399258345</v>
      </c>
      <c r="AX194" s="9">
        <v>1.0253754018387</v>
      </c>
      <c r="AY194" s="9">
        <v>0</v>
      </c>
      <c r="AZ194" s="10">
        <v>32.48685013235329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14.198652958925903</v>
      </c>
      <c r="BG194" s="9">
        <v>27.93431126445099</v>
      </c>
      <c r="BH194" s="9">
        <v>0.3009186997419</v>
      </c>
      <c r="BI194" s="9">
        <v>0</v>
      </c>
      <c r="BJ194" s="10">
        <v>8.481248135287899</v>
      </c>
      <c r="BK194" s="16">
        <f aca="true" t="shared" si="9" ref="BK194:BK204">SUM(C194:BJ194)</f>
        <v>1825.7119819665902</v>
      </c>
      <c r="BL194" s="15"/>
      <c r="BM194" s="55"/>
    </row>
    <row r="195" spans="1:65" s="12" customFormat="1" ht="15">
      <c r="A195" s="5"/>
      <c r="B195" s="8" t="s">
        <v>151</v>
      </c>
      <c r="C195" s="11">
        <v>0</v>
      </c>
      <c r="D195" s="9">
        <v>0.5845466129032</v>
      </c>
      <c r="E195" s="9">
        <v>0</v>
      </c>
      <c r="F195" s="9">
        <v>0</v>
      </c>
      <c r="G195" s="10">
        <v>0</v>
      </c>
      <c r="H195" s="11">
        <v>6.5733569399023</v>
      </c>
      <c r="I195" s="9">
        <v>111.34251944032228</v>
      </c>
      <c r="J195" s="9">
        <v>0</v>
      </c>
      <c r="K195" s="9">
        <v>0</v>
      </c>
      <c r="L195" s="10">
        <v>4.063363739128401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4.624907121353101</v>
      </c>
      <c r="S195" s="9">
        <v>11.735677727741603</v>
      </c>
      <c r="T195" s="9">
        <v>2.3858456499999</v>
      </c>
      <c r="U195" s="9">
        <v>0</v>
      </c>
      <c r="V195" s="10">
        <v>12.353423618869899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5.8503173512577</v>
      </c>
      <c r="AC195" s="9">
        <v>0</v>
      </c>
      <c r="AD195" s="9">
        <v>1.5068613255806</v>
      </c>
      <c r="AE195" s="9">
        <v>0</v>
      </c>
      <c r="AF195" s="10">
        <v>0.0009909368387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250.87347582508306</v>
      </c>
      <c r="AW195" s="9">
        <v>410.7591521120635</v>
      </c>
      <c r="AX195" s="9">
        <v>6.9528046673223</v>
      </c>
      <c r="AY195" s="9">
        <v>0</v>
      </c>
      <c r="AZ195" s="10">
        <v>225.24172100184992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81.08778288522106</v>
      </c>
      <c r="BG195" s="9">
        <v>45.153554201352804</v>
      </c>
      <c r="BH195" s="9">
        <v>11.0124937114511</v>
      </c>
      <c r="BI195" s="9">
        <v>0</v>
      </c>
      <c r="BJ195" s="10">
        <v>43.33157976395692</v>
      </c>
      <c r="BK195" s="16">
        <f t="shared" si="9"/>
        <v>1235.4343746321981</v>
      </c>
      <c r="BL195" s="15"/>
      <c r="BM195" s="55"/>
    </row>
    <row r="196" spans="1:65" s="12" customFormat="1" ht="15">
      <c r="A196" s="5"/>
      <c r="B196" s="8" t="s">
        <v>152</v>
      </c>
      <c r="C196" s="11">
        <v>0</v>
      </c>
      <c r="D196" s="9">
        <v>1.7933952143548</v>
      </c>
      <c r="E196" s="9">
        <v>0</v>
      </c>
      <c r="F196" s="9">
        <v>0</v>
      </c>
      <c r="G196" s="10">
        <v>0</v>
      </c>
      <c r="H196" s="11">
        <v>27.5214178718696</v>
      </c>
      <c r="I196" s="9">
        <v>3053.871532275032</v>
      </c>
      <c r="J196" s="9">
        <v>0</v>
      </c>
      <c r="K196" s="9">
        <v>0</v>
      </c>
      <c r="L196" s="10">
        <v>32.644266194579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1.7263546955145996</v>
      </c>
      <c r="S196" s="9">
        <v>649.9995407691608</v>
      </c>
      <c r="T196" s="9">
        <v>12.0465634214515</v>
      </c>
      <c r="U196" s="9">
        <v>0</v>
      </c>
      <c r="V196" s="10">
        <v>1.3093508459658005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0.0011801187417999999</v>
      </c>
      <c r="AC196" s="9">
        <v>0</v>
      </c>
      <c r="AD196" s="9">
        <v>0</v>
      </c>
      <c r="AE196" s="9">
        <v>0</v>
      </c>
      <c r="AF196" s="10">
        <v>2.6234621267094003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1.6667387E-05</v>
      </c>
      <c r="AM196" s="9">
        <v>0</v>
      </c>
      <c r="AN196" s="9">
        <v>0</v>
      </c>
      <c r="AO196" s="9">
        <v>0</v>
      </c>
      <c r="AP196" s="10">
        <v>0.0168161520967</v>
      </c>
      <c r="AQ196" s="11">
        <v>0</v>
      </c>
      <c r="AR196" s="9">
        <v>3.1482175627096</v>
      </c>
      <c r="AS196" s="9">
        <v>0</v>
      </c>
      <c r="AT196" s="9">
        <v>0</v>
      </c>
      <c r="AU196" s="10">
        <v>0</v>
      </c>
      <c r="AV196" s="11">
        <v>68.16315044954673</v>
      </c>
      <c r="AW196" s="9">
        <v>154.05817886843587</v>
      </c>
      <c r="AX196" s="9">
        <v>0</v>
      </c>
      <c r="AY196" s="9">
        <v>0</v>
      </c>
      <c r="AZ196" s="10">
        <v>88.33061361593127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8.405105249390685</v>
      </c>
      <c r="BG196" s="9">
        <v>29.692217739288687</v>
      </c>
      <c r="BH196" s="9">
        <v>0</v>
      </c>
      <c r="BI196" s="9">
        <v>0</v>
      </c>
      <c r="BJ196" s="10">
        <v>9.963523455368202</v>
      </c>
      <c r="BK196" s="16">
        <f t="shared" si="9"/>
        <v>4145.314903293535</v>
      </c>
      <c r="BL196" s="15"/>
      <c r="BM196" s="55"/>
    </row>
    <row r="197" spans="1:65" s="12" customFormat="1" ht="15">
      <c r="A197" s="5"/>
      <c r="B197" s="8" t="s">
        <v>153</v>
      </c>
      <c r="C197" s="11">
        <v>0</v>
      </c>
      <c r="D197" s="9">
        <v>26.793402101032196</v>
      </c>
      <c r="E197" s="9">
        <v>0</v>
      </c>
      <c r="F197" s="9">
        <v>0</v>
      </c>
      <c r="G197" s="10">
        <v>0</v>
      </c>
      <c r="H197" s="11">
        <v>57.21162344486951</v>
      </c>
      <c r="I197" s="9">
        <v>601.095982048451</v>
      </c>
      <c r="J197" s="9">
        <v>197.14087362132253</v>
      </c>
      <c r="K197" s="9">
        <v>0</v>
      </c>
      <c r="L197" s="10">
        <v>13.004091336675899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1.0168475067076002</v>
      </c>
      <c r="S197" s="9">
        <v>6.5505171640643</v>
      </c>
      <c r="T197" s="9">
        <v>0.47952620829029996</v>
      </c>
      <c r="U197" s="9">
        <v>0</v>
      </c>
      <c r="V197" s="10">
        <v>3.1482184979018997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0.028974780451500003</v>
      </c>
      <c r="AC197" s="9">
        <v>0.0606682996774</v>
      </c>
      <c r="AD197" s="9">
        <v>0</v>
      </c>
      <c r="AE197" s="9">
        <v>0</v>
      </c>
      <c r="AF197" s="10">
        <v>0.4968736819674999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0.0078530747417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5E-09</v>
      </c>
      <c r="AS197" s="9">
        <v>0</v>
      </c>
      <c r="AT197" s="9">
        <v>0</v>
      </c>
      <c r="AU197" s="10">
        <v>0</v>
      </c>
      <c r="AV197" s="11">
        <v>44.58435563151347</v>
      </c>
      <c r="AW197" s="9">
        <v>928.535379670142</v>
      </c>
      <c r="AX197" s="9">
        <v>0</v>
      </c>
      <c r="AY197" s="9">
        <v>0</v>
      </c>
      <c r="AZ197" s="10">
        <v>278.3305216143759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8.807737621939307</v>
      </c>
      <c r="BG197" s="9">
        <v>120.09809072044935</v>
      </c>
      <c r="BH197" s="9">
        <v>0</v>
      </c>
      <c r="BI197" s="9">
        <v>0</v>
      </c>
      <c r="BJ197" s="10">
        <v>54.51309489978473</v>
      </c>
      <c r="BK197" s="16">
        <f t="shared" si="9"/>
        <v>2341.904631929358</v>
      </c>
      <c r="BL197" s="15"/>
      <c r="BM197" s="55"/>
    </row>
    <row r="198" spans="1:65" s="12" customFormat="1" ht="15">
      <c r="A198" s="5"/>
      <c r="B198" s="8" t="s">
        <v>154</v>
      </c>
      <c r="C198" s="11">
        <v>0</v>
      </c>
      <c r="D198" s="9">
        <v>1124.5722963688386</v>
      </c>
      <c r="E198" s="9">
        <v>0</v>
      </c>
      <c r="F198" s="9">
        <v>0</v>
      </c>
      <c r="G198" s="10">
        <v>0</v>
      </c>
      <c r="H198" s="11">
        <v>354.55254271054656</v>
      </c>
      <c r="I198" s="9">
        <v>2106.1623433935147</v>
      </c>
      <c r="J198" s="9">
        <v>81.23476746345149</v>
      </c>
      <c r="K198" s="9">
        <v>0</v>
      </c>
      <c r="L198" s="10">
        <v>29.8872815815144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5.8885051861908995</v>
      </c>
      <c r="S198" s="9">
        <v>316.43434848338603</v>
      </c>
      <c r="T198" s="9">
        <v>1.9830988400643</v>
      </c>
      <c r="U198" s="9">
        <v>0</v>
      </c>
      <c r="V198" s="10">
        <v>7.826988051868603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0.0227028351933</v>
      </c>
      <c r="AC198" s="9">
        <v>0</v>
      </c>
      <c r="AD198" s="9">
        <v>0</v>
      </c>
      <c r="AE198" s="9">
        <v>0</v>
      </c>
      <c r="AF198" s="10">
        <v>0.005023229967700001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0.0123074668386</v>
      </c>
      <c r="AM198" s="9">
        <v>0</v>
      </c>
      <c r="AN198" s="9">
        <v>0</v>
      </c>
      <c r="AO198" s="9">
        <v>0</v>
      </c>
      <c r="AP198" s="10">
        <v>0.0084292445161</v>
      </c>
      <c r="AQ198" s="11">
        <v>0</v>
      </c>
      <c r="AR198" s="9">
        <v>97.6636355548387</v>
      </c>
      <c r="AS198" s="9">
        <v>0</v>
      </c>
      <c r="AT198" s="9">
        <v>0</v>
      </c>
      <c r="AU198" s="10">
        <v>0</v>
      </c>
      <c r="AV198" s="11">
        <v>36.66712789901297</v>
      </c>
      <c r="AW198" s="9">
        <v>608.9167241003809</v>
      </c>
      <c r="AX198" s="9">
        <v>0.7101750442903</v>
      </c>
      <c r="AY198" s="9">
        <v>0</v>
      </c>
      <c r="AZ198" s="10">
        <v>129.39529191901863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11.91297800670389</v>
      </c>
      <c r="BG198" s="9">
        <v>24.5393250934808</v>
      </c>
      <c r="BH198" s="9">
        <v>0.40567717258040004</v>
      </c>
      <c r="BI198" s="9">
        <v>0</v>
      </c>
      <c r="BJ198" s="10">
        <v>11.135173341959298</v>
      </c>
      <c r="BK198" s="16">
        <f t="shared" si="9"/>
        <v>4949.9367429881595</v>
      </c>
      <c r="BL198" s="15"/>
      <c r="BM198" s="55"/>
    </row>
    <row r="199" spans="1:65" s="12" customFormat="1" ht="15">
      <c r="A199" s="5"/>
      <c r="B199" s="8" t="s">
        <v>155</v>
      </c>
      <c r="C199" s="11">
        <v>0</v>
      </c>
      <c r="D199" s="9">
        <v>31.2702014563548</v>
      </c>
      <c r="E199" s="9">
        <v>0</v>
      </c>
      <c r="F199" s="9">
        <v>0</v>
      </c>
      <c r="G199" s="10">
        <v>0</v>
      </c>
      <c r="H199" s="11">
        <v>147.3436237463511</v>
      </c>
      <c r="I199" s="9">
        <v>5106.522519393966</v>
      </c>
      <c r="J199" s="9">
        <v>225.08832186574168</v>
      </c>
      <c r="K199" s="9">
        <v>27.3637449686451</v>
      </c>
      <c r="L199" s="10">
        <v>260.1706849125448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73.13352929138159</v>
      </c>
      <c r="S199" s="9">
        <v>381.1142130330301</v>
      </c>
      <c r="T199" s="9">
        <v>78.8424064176124</v>
      </c>
      <c r="U199" s="9">
        <v>0</v>
      </c>
      <c r="V199" s="10">
        <v>142.02059253109311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1.6968072985479001</v>
      </c>
      <c r="AC199" s="9">
        <v>0.0044575776129</v>
      </c>
      <c r="AD199" s="9">
        <v>0</v>
      </c>
      <c r="AE199" s="9">
        <v>0</v>
      </c>
      <c r="AF199" s="10">
        <v>2.0218276740643004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0.2095410248058</v>
      </c>
      <c r="AM199" s="9">
        <v>0.2395461745806</v>
      </c>
      <c r="AN199" s="9">
        <v>0</v>
      </c>
      <c r="AO199" s="9">
        <v>0</v>
      </c>
      <c r="AP199" s="10">
        <v>0.0374017194837</v>
      </c>
      <c r="AQ199" s="11">
        <v>0</v>
      </c>
      <c r="AR199" s="9">
        <v>0.0210215061935</v>
      </c>
      <c r="AS199" s="9">
        <v>0</v>
      </c>
      <c r="AT199" s="9">
        <v>0</v>
      </c>
      <c r="AU199" s="10">
        <v>0</v>
      </c>
      <c r="AV199" s="11">
        <v>951.5147283669561</v>
      </c>
      <c r="AW199" s="9">
        <v>2305.793682262194</v>
      </c>
      <c r="AX199" s="9">
        <v>5.5221031716773</v>
      </c>
      <c r="AY199" s="9">
        <v>786.9264080249033</v>
      </c>
      <c r="AZ199" s="10">
        <v>921.4599599259088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412.79932102761705</v>
      </c>
      <c r="BG199" s="9">
        <v>492.1194791212061</v>
      </c>
      <c r="BH199" s="9">
        <v>11.602498849096</v>
      </c>
      <c r="BI199" s="9">
        <v>0</v>
      </c>
      <c r="BJ199" s="10">
        <v>290.34128476481845</v>
      </c>
      <c r="BK199" s="16">
        <f t="shared" si="9"/>
        <v>12655.179906106385</v>
      </c>
      <c r="BL199" s="15"/>
      <c r="BM199" s="55"/>
    </row>
    <row r="200" spans="1:65" s="12" customFormat="1" ht="15">
      <c r="A200" s="5"/>
      <c r="B200" s="8" t="s">
        <v>156</v>
      </c>
      <c r="C200" s="11">
        <v>0</v>
      </c>
      <c r="D200" s="9">
        <v>1.7015385468386002</v>
      </c>
      <c r="E200" s="9">
        <v>0</v>
      </c>
      <c r="F200" s="9">
        <v>0</v>
      </c>
      <c r="G200" s="10">
        <v>0</v>
      </c>
      <c r="H200" s="11">
        <v>9.933411541673998</v>
      </c>
      <c r="I200" s="9">
        <v>10.483948999612398</v>
      </c>
      <c r="J200" s="9">
        <v>0</v>
      </c>
      <c r="K200" s="9">
        <v>0</v>
      </c>
      <c r="L200" s="10">
        <v>58.581672215803316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5.0355014622542</v>
      </c>
      <c r="S200" s="9">
        <v>0.0724017692256</v>
      </c>
      <c r="T200" s="9">
        <v>0</v>
      </c>
      <c r="U200" s="9">
        <v>0</v>
      </c>
      <c r="V200" s="10">
        <v>11.9692962123193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0.231916507322</v>
      </c>
      <c r="AC200" s="9">
        <v>0</v>
      </c>
      <c r="AD200" s="9">
        <v>0</v>
      </c>
      <c r="AE200" s="9">
        <v>0</v>
      </c>
      <c r="AF200" s="10">
        <v>1.1628620376448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0.038634402580099994</v>
      </c>
      <c r="AM200" s="9">
        <v>0.0227596804516</v>
      </c>
      <c r="AN200" s="9">
        <v>0</v>
      </c>
      <c r="AO200" s="9">
        <v>0</v>
      </c>
      <c r="AP200" s="10">
        <v>0.0755848543222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416.23914049051916</v>
      </c>
      <c r="AW200" s="9">
        <v>328.1500652978459</v>
      </c>
      <c r="AX200" s="9">
        <v>0.0096584875161</v>
      </c>
      <c r="AY200" s="9">
        <v>0</v>
      </c>
      <c r="AZ200" s="10">
        <v>1178.472410010066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225.11427926375185</v>
      </c>
      <c r="BG200" s="9">
        <v>42.628973319895195</v>
      </c>
      <c r="BH200" s="9">
        <v>1.3215830591288</v>
      </c>
      <c r="BI200" s="9">
        <v>0</v>
      </c>
      <c r="BJ200" s="10">
        <v>303.0835800286308</v>
      </c>
      <c r="BK200" s="16">
        <f t="shared" si="9"/>
        <v>2594.329218187402</v>
      </c>
      <c r="BL200" s="15"/>
      <c r="BM200" s="55"/>
    </row>
    <row r="201" spans="1:65" s="12" customFormat="1" ht="15">
      <c r="A201" s="5"/>
      <c r="B201" s="8" t="s">
        <v>157</v>
      </c>
      <c r="C201" s="11">
        <v>0</v>
      </c>
      <c r="D201" s="9">
        <v>148.56101718841919</v>
      </c>
      <c r="E201" s="9">
        <v>0</v>
      </c>
      <c r="F201" s="9">
        <v>0</v>
      </c>
      <c r="G201" s="10">
        <v>0</v>
      </c>
      <c r="H201" s="11">
        <v>61.339773959481796</v>
      </c>
      <c r="I201" s="9">
        <v>1642.39333386087</v>
      </c>
      <c r="J201" s="9">
        <v>0</v>
      </c>
      <c r="K201" s="9">
        <v>0</v>
      </c>
      <c r="L201" s="10">
        <v>44.44581989935329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4.370844259514299</v>
      </c>
      <c r="S201" s="9">
        <v>4.0355687328062</v>
      </c>
      <c r="T201" s="9">
        <v>1.0706105308709</v>
      </c>
      <c r="U201" s="9">
        <v>0</v>
      </c>
      <c r="V201" s="10">
        <v>31.384546089997304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0.209363886677</v>
      </c>
      <c r="AC201" s="9">
        <v>6.0946055680967</v>
      </c>
      <c r="AD201" s="9">
        <v>0</v>
      </c>
      <c r="AE201" s="9">
        <v>0</v>
      </c>
      <c r="AF201" s="10">
        <v>0.40192947583849997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0.19248964135440003</v>
      </c>
      <c r="AM201" s="9">
        <v>0</v>
      </c>
      <c r="AN201" s="9">
        <v>0</v>
      </c>
      <c r="AO201" s="9">
        <v>0</v>
      </c>
      <c r="AP201" s="10">
        <v>0.0089876938387</v>
      </c>
      <c r="AQ201" s="11">
        <v>0</v>
      </c>
      <c r="AR201" s="9">
        <v>1.499975802129</v>
      </c>
      <c r="AS201" s="9">
        <v>0</v>
      </c>
      <c r="AT201" s="9">
        <v>0</v>
      </c>
      <c r="AU201" s="10">
        <v>0</v>
      </c>
      <c r="AV201" s="11">
        <v>473.57054281811725</v>
      </c>
      <c r="AW201" s="9">
        <v>1084.9339801217386</v>
      </c>
      <c r="AX201" s="9">
        <v>2.0580461578064</v>
      </c>
      <c r="AY201" s="9">
        <v>0</v>
      </c>
      <c r="AZ201" s="10">
        <v>830.6884672230366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47.87342967689936</v>
      </c>
      <c r="BG201" s="9">
        <v>1019.7700596707689</v>
      </c>
      <c r="BH201" s="9">
        <v>10.5075012668705</v>
      </c>
      <c r="BI201" s="9">
        <v>0</v>
      </c>
      <c r="BJ201" s="10">
        <v>99.08957800233321</v>
      </c>
      <c r="BK201" s="16">
        <f t="shared" si="9"/>
        <v>5514.500471526817</v>
      </c>
      <c r="BL201" s="15"/>
      <c r="BM201" s="55"/>
    </row>
    <row r="202" spans="1:65" s="12" customFormat="1" ht="15">
      <c r="A202" s="5"/>
      <c r="B202" s="8" t="s">
        <v>183</v>
      </c>
      <c r="C202" s="11">
        <v>0</v>
      </c>
      <c r="D202" s="9">
        <v>4.675722096774099</v>
      </c>
      <c r="E202" s="9">
        <v>0</v>
      </c>
      <c r="F202" s="9">
        <v>0</v>
      </c>
      <c r="G202" s="10">
        <v>0</v>
      </c>
      <c r="H202" s="11">
        <v>0.7491749395797</v>
      </c>
      <c r="I202" s="9">
        <v>0</v>
      </c>
      <c r="J202" s="9">
        <v>0</v>
      </c>
      <c r="K202" s="9">
        <v>0</v>
      </c>
      <c r="L202" s="10">
        <v>0.134518602548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2.4142704806118997</v>
      </c>
      <c r="S202" s="9">
        <v>0</v>
      </c>
      <c r="T202" s="9">
        <v>0</v>
      </c>
      <c r="U202" s="9">
        <v>0</v>
      </c>
      <c r="V202" s="10">
        <v>0.0459710781609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0.0329005126771</v>
      </c>
      <c r="AC202" s="9">
        <v>0</v>
      </c>
      <c r="AD202" s="9">
        <v>0</v>
      </c>
      <c r="AE202" s="9">
        <v>0</v>
      </c>
      <c r="AF202" s="10">
        <v>0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0.0087951710643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32.14719951616821</v>
      </c>
      <c r="AW202" s="9">
        <v>0.0001242041612</v>
      </c>
      <c r="AX202" s="9">
        <v>0</v>
      </c>
      <c r="AY202" s="9">
        <v>0</v>
      </c>
      <c r="AZ202" s="10">
        <v>9.303723405157099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14.77565352864928</v>
      </c>
      <c r="BG202" s="9">
        <v>3.55031612E-05</v>
      </c>
      <c r="BH202" s="9">
        <v>0</v>
      </c>
      <c r="BI202" s="9">
        <v>0</v>
      </c>
      <c r="BJ202" s="10">
        <v>1.4234427415456998</v>
      </c>
      <c r="BK202" s="16">
        <f t="shared" si="9"/>
        <v>65.7115317802587</v>
      </c>
      <c r="BL202" s="15"/>
      <c r="BM202" s="55"/>
    </row>
    <row r="203" spans="1:65" s="12" customFormat="1" ht="15">
      <c r="A203" s="5"/>
      <c r="B203" s="8" t="s">
        <v>158</v>
      </c>
      <c r="C203" s="11">
        <v>0</v>
      </c>
      <c r="D203" s="9">
        <v>3.7763079570322</v>
      </c>
      <c r="E203" s="9">
        <v>0</v>
      </c>
      <c r="F203" s="9">
        <v>0</v>
      </c>
      <c r="G203" s="10">
        <v>0</v>
      </c>
      <c r="H203" s="11">
        <v>38.96598668022351</v>
      </c>
      <c r="I203" s="9">
        <v>440.5054691658699</v>
      </c>
      <c r="J203" s="9">
        <v>0</v>
      </c>
      <c r="K203" s="9">
        <v>0</v>
      </c>
      <c r="L203" s="10">
        <v>30.215156753030794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10.122794976383801</v>
      </c>
      <c r="S203" s="9">
        <v>3.6657067119673</v>
      </c>
      <c r="T203" s="9">
        <v>39.3881332011289</v>
      </c>
      <c r="U203" s="9">
        <v>0</v>
      </c>
      <c r="V203" s="10">
        <v>23.03388323961071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3.7635249061608</v>
      </c>
      <c r="AC203" s="9">
        <v>6.3873591950966</v>
      </c>
      <c r="AD203" s="9">
        <v>0</v>
      </c>
      <c r="AE203" s="9">
        <v>0</v>
      </c>
      <c r="AF203" s="10">
        <v>0.6090622263869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0.24852225932190003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911.939316836267</v>
      </c>
      <c r="AW203" s="9">
        <v>1764.2102372507616</v>
      </c>
      <c r="AX203" s="9">
        <v>3.3844819046773003</v>
      </c>
      <c r="AY203" s="9">
        <v>0</v>
      </c>
      <c r="AZ203" s="10">
        <v>1377.8656374592633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247.1324451572598</v>
      </c>
      <c r="BG203" s="9">
        <v>205.5182583963125</v>
      </c>
      <c r="BH203" s="9">
        <v>49.391278272869805</v>
      </c>
      <c r="BI203" s="9">
        <v>0</v>
      </c>
      <c r="BJ203" s="10">
        <v>268.13932233417523</v>
      </c>
      <c r="BK203" s="16">
        <f t="shared" si="9"/>
        <v>5428.2628848838</v>
      </c>
      <c r="BL203" s="15"/>
      <c r="BM203" s="55"/>
    </row>
    <row r="204" spans="1:65" s="12" customFormat="1" ht="15">
      <c r="A204" s="5"/>
      <c r="B204" s="8" t="s">
        <v>304</v>
      </c>
      <c r="C204" s="11">
        <v>0</v>
      </c>
      <c r="D204" s="9">
        <v>550.6845837104191</v>
      </c>
      <c r="E204" s="9">
        <v>0</v>
      </c>
      <c r="F204" s="9">
        <v>0</v>
      </c>
      <c r="G204" s="10">
        <v>56.946526406322505</v>
      </c>
      <c r="H204" s="11">
        <v>71.55866438657911</v>
      </c>
      <c r="I204" s="9">
        <v>4354.958275828</v>
      </c>
      <c r="J204" s="9">
        <v>363.5866131507741</v>
      </c>
      <c r="K204" s="9">
        <v>0</v>
      </c>
      <c r="L204" s="10">
        <v>73.3399143117072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7.667150661417499</v>
      </c>
      <c r="S204" s="9">
        <v>842.4769004932252</v>
      </c>
      <c r="T204" s="9">
        <v>17.9768247589998</v>
      </c>
      <c r="U204" s="9">
        <v>0</v>
      </c>
      <c r="V204" s="10">
        <v>11.546416804127102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0.22138211367700003</v>
      </c>
      <c r="AC204" s="9">
        <v>0</v>
      </c>
      <c r="AD204" s="9">
        <v>0</v>
      </c>
      <c r="AE204" s="9">
        <v>0</v>
      </c>
      <c r="AF204" s="10">
        <v>0.11574355325800001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0.0027811767094000003</v>
      </c>
      <c r="AM204" s="9">
        <v>0</v>
      </c>
      <c r="AN204" s="9">
        <v>0</v>
      </c>
      <c r="AO204" s="9">
        <v>0</v>
      </c>
      <c r="AP204" s="10">
        <v>0.0176726725161</v>
      </c>
      <c r="AQ204" s="11">
        <v>0</v>
      </c>
      <c r="AR204" s="9">
        <v>185.50681545093542</v>
      </c>
      <c r="AS204" s="9">
        <v>0</v>
      </c>
      <c r="AT204" s="9">
        <v>0</v>
      </c>
      <c r="AU204" s="10">
        <v>0</v>
      </c>
      <c r="AV204" s="11">
        <v>285.7061316493832</v>
      </c>
      <c r="AW204" s="9">
        <v>1143.541862751375</v>
      </c>
      <c r="AX204" s="9">
        <v>1.1068231865805</v>
      </c>
      <c r="AY204" s="9">
        <v>0</v>
      </c>
      <c r="AZ204" s="10">
        <v>229.00583879802375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56.91477294712461</v>
      </c>
      <c r="BG204" s="9">
        <v>649.632382815899</v>
      </c>
      <c r="BH204" s="9">
        <v>2.6164913170644004</v>
      </c>
      <c r="BI204" s="9">
        <v>0</v>
      </c>
      <c r="BJ204" s="10">
        <v>66.0364335549132</v>
      </c>
      <c r="BK204" s="16">
        <f t="shared" si="9"/>
        <v>8971.16700249903</v>
      </c>
      <c r="BL204" s="15"/>
      <c r="BM204" s="55"/>
    </row>
    <row r="205" spans="1:65" s="20" customFormat="1" ht="15">
      <c r="A205" s="5"/>
      <c r="B205" s="14" t="s">
        <v>20</v>
      </c>
      <c r="C205" s="19">
        <f>SUM(C194:C204)</f>
        <v>0</v>
      </c>
      <c r="D205" s="17">
        <f>SUM(D194:D204)</f>
        <v>2041.3240182116438</v>
      </c>
      <c r="E205" s="17">
        <f>SUM(E194:E204)</f>
        <v>0</v>
      </c>
      <c r="F205" s="17">
        <f>SUM(F194:F204)</f>
        <v>0</v>
      </c>
      <c r="G205" s="18">
        <f>SUM(G194:G204)</f>
        <v>78.3974699302257</v>
      </c>
      <c r="H205" s="19">
        <f aca="true" t="shared" si="10" ref="H205:BJ205">SUM(H194:H204)</f>
        <v>785.7705226311407</v>
      </c>
      <c r="I205" s="17">
        <f t="shared" si="10"/>
        <v>18512.01111068222</v>
      </c>
      <c r="J205" s="17">
        <f t="shared" si="10"/>
        <v>941.5397925793864</v>
      </c>
      <c r="K205" s="17">
        <f t="shared" si="10"/>
        <v>27.3637449686451</v>
      </c>
      <c r="L205" s="18">
        <f t="shared" si="10"/>
        <v>550.0698388909811</v>
      </c>
      <c r="M205" s="19">
        <f t="shared" si="10"/>
        <v>0</v>
      </c>
      <c r="N205" s="17">
        <f t="shared" si="10"/>
        <v>0</v>
      </c>
      <c r="O205" s="17">
        <f t="shared" si="10"/>
        <v>0</v>
      </c>
      <c r="P205" s="17">
        <f t="shared" si="10"/>
        <v>0</v>
      </c>
      <c r="Q205" s="18">
        <f t="shared" si="10"/>
        <v>0</v>
      </c>
      <c r="R205" s="19">
        <f t="shared" si="10"/>
        <v>120.9204563057795</v>
      </c>
      <c r="S205" s="17">
        <f t="shared" si="10"/>
        <v>2359.277523185542</v>
      </c>
      <c r="T205" s="17">
        <f t="shared" si="10"/>
        <v>179.9809536255467</v>
      </c>
      <c r="U205" s="17">
        <f t="shared" si="10"/>
        <v>0</v>
      </c>
      <c r="V205" s="18">
        <f t="shared" si="10"/>
        <v>249.05948584772042</v>
      </c>
      <c r="W205" s="19">
        <f t="shared" si="10"/>
        <v>0</v>
      </c>
      <c r="X205" s="17">
        <f t="shared" si="10"/>
        <v>0</v>
      </c>
      <c r="Y205" s="17">
        <f t="shared" si="10"/>
        <v>0</v>
      </c>
      <c r="Z205" s="17">
        <f t="shared" si="10"/>
        <v>0</v>
      </c>
      <c r="AA205" s="18">
        <f t="shared" si="10"/>
        <v>0</v>
      </c>
      <c r="AB205" s="19">
        <f t="shared" si="10"/>
        <v>12.090421866189901</v>
      </c>
      <c r="AC205" s="17">
        <f t="shared" si="10"/>
        <v>12.5470906404836</v>
      </c>
      <c r="AD205" s="17">
        <f t="shared" si="10"/>
        <v>1.5068613255806</v>
      </c>
      <c r="AE205" s="17">
        <f t="shared" si="10"/>
        <v>0</v>
      </c>
      <c r="AF205" s="18">
        <f t="shared" si="10"/>
        <v>7.4377749426758</v>
      </c>
      <c r="AG205" s="19">
        <f t="shared" si="10"/>
        <v>0</v>
      </c>
      <c r="AH205" s="17">
        <f t="shared" si="10"/>
        <v>0</v>
      </c>
      <c r="AI205" s="17">
        <f t="shared" si="10"/>
        <v>0</v>
      </c>
      <c r="AJ205" s="17">
        <f t="shared" si="10"/>
        <v>0</v>
      </c>
      <c r="AK205" s="18">
        <f t="shared" si="10"/>
        <v>0</v>
      </c>
      <c r="AL205" s="19">
        <f t="shared" si="10"/>
        <v>0.7209408848032001</v>
      </c>
      <c r="AM205" s="17">
        <f t="shared" si="10"/>
        <v>0.2623058550322</v>
      </c>
      <c r="AN205" s="17">
        <f t="shared" si="10"/>
        <v>0</v>
      </c>
      <c r="AO205" s="17">
        <f t="shared" si="10"/>
        <v>0</v>
      </c>
      <c r="AP205" s="18">
        <f t="shared" si="10"/>
        <v>0.1648923367735</v>
      </c>
      <c r="AQ205" s="19">
        <f t="shared" si="10"/>
        <v>0</v>
      </c>
      <c r="AR205" s="17">
        <f t="shared" si="10"/>
        <v>287.83966588180624</v>
      </c>
      <c r="AS205" s="17">
        <f t="shared" si="10"/>
        <v>0</v>
      </c>
      <c r="AT205" s="17">
        <f t="shared" si="10"/>
        <v>0</v>
      </c>
      <c r="AU205" s="18">
        <f t="shared" si="10"/>
        <v>0</v>
      </c>
      <c r="AV205" s="19">
        <f t="shared" si="10"/>
        <v>3480.0809278767556</v>
      </c>
      <c r="AW205" s="17">
        <f t="shared" si="10"/>
        <v>8942.00539063168</v>
      </c>
      <c r="AX205" s="17">
        <f t="shared" si="10"/>
        <v>20.769468021708903</v>
      </c>
      <c r="AY205" s="17">
        <f t="shared" si="10"/>
        <v>786.9264080249033</v>
      </c>
      <c r="AZ205" s="18">
        <f t="shared" si="10"/>
        <v>5300.581035104984</v>
      </c>
      <c r="BA205" s="19">
        <f t="shared" si="10"/>
        <v>0</v>
      </c>
      <c r="BB205" s="17">
        <f t="shared" si="10"/>
        <v>0</v>
      </c>
      <c r="BC205" s="17">
        <f t="shared" si="10"/>
        <v>0</v>
      </c>
      <c r="BD205" s="17">
        <f t="shared" si="10"/>
        <v>0</v>
      </c>
      <c r="BE205" s="18">
        <f t="shared" si="10"/>
        <v>0</v>
      </c>
      <c r="BF205" s="19">
        <f t="shared" si="10"/>
        <v>1129.022158323483</v>
      </c>
      <c r="BG205" s="17">
        <f t="shared" si="10"/>
        <v>2657.0866878462652</v>
      </c>
      <c r="BH205" s="17">
        <f t="shared" si="10"/>
        <v>87.15844234880291</v>
      </c>
      <c r="BI205" s="17">
        <f t="shared" si="10"/>
        <v>0</v>
      </c>
      <c r="BJ205" s="18">
        <f t="shared" si="10"/>
        <v>1155.5382610227737</v>
      </c>
      <c r="BK205" s="31">
        <f>SUM(BK194:BK204)</f>
        <v>49727.45364979353</v>
      </c>
      <c r="BL205" s="15"/>
      <c r="BM205" s="55"/>
    </row>
    <row r="206" spans="1:65" s="20" customFormat="1" ht="15">
      <c r="A206" s="5"/>
      <c r="B206" s="14" t="s">
        <v>21</v>
      </c>
      <c r="C206" s="19">
        <f aca="true" t="shared" si="11" ref="C206:AH206">C205+C192+C189+C185+C17+C13</f>
        <v>0</v>
      </c>
      <c r="D206" s="17">
        <f t="shared" si="11"/>
        <v>4188.095812802965</v>
      </c>
      <c r="E206" s="17">
        <f t="shared" si="11"/>
        <v>0</v>
      </c>
      <c r="F206" s="17">
        <f t="shared" si="11"/>
        <v>0</v>
      </c>
      <c r="G206" s="18">
        <f t="shared" si="11"/>
        <v>223.8594407438707</v>
      </c>
      <c r="H206" s="19">
        <f t="shared" si="11"/>
        <v>1585.9591983073856</v>
      </c>
      <c r="I206" s="17">
        <f t="shared" si="11"/>
        <v>36191.377750724</v>
      </c>
      <c r="J206" s="17">
        <f t="shared" si="11"/>
        <v>3703.3709834696747</v>
      </c>
      <c r="K206" s="17">
        <f t="shared" si="11"/>
        <v>120.94059980419343</v>
      </c>
      <c r="L206" s="18">
        <f t="shared" si="11"/>
        <v>1341.2471534770962</v>
      </c>
      <c r="M206" s="19">
        <f t="shared" si="11"/>
        <v>0</v>
      </c>
      <c r="N206" s="17">
        <f t="shared" si="11"/>
        <v>0</v>
      </c>
      <c r="O206" s="17">
        <f t="shared" si="11"/>
        <v>0</v>
      </c>
      <c r="P206" s="17">
        <f t="shared" si="11"/>
        <v>0</v>
      </c>
      <c r="Q206" s="18">
        <f t="shared" si="11"/>
        <v>0</v>
      </c>
      <c r="R206" s="19">
        <f t="shared" si="11"/>
        <v>246.4979830715745</v>
      </c>
      <c r="S206" s="17">
        <f t="shared" si="11"/>
        <v>5200.5911370346275</v>
      </c>
      <c r="T206" s="17">
        <f t="shared" si="11"/>
        <v>492.9551341510933</v>
      </c>
      <c r="U206" s="17">
        <f t="shared" si="11"/>
        <v>0</v>
      </c>
      <c r="V206" s="18">
        <f t="shared" si="11"/>
        <v>398.5846699319112</v>
      </c>
      <c r="W206" s="19">
        <f t="shared" si="11"/>
        <v>0</v>
      </c>
      <c r="X206" s="17">
        <f t="shared" si="11"/>
        <v>10.963910815677401</v>
      </c>
      <c r="Y206" s="17">
        <f t="shared" si="11"/>
        <v>0</v>
      </c>
      <c r="Z206" s="17">
        <f t="shared" si="11"/>
        <v>0</v>
      </c>
      <c r="AA206" s="18">
        <f t="shared" si="11"/>
        <v>0</v>
      </c>
      <c r="AB206" s="19">
        <f t="shared" si="11"/>
        <v>16.7748089882492</v>
      </c>
      <c r="AC206" s="17">
        <f t="shared" si="11"/>
        <v>37.7378534034185</v>
      </c>
      <c r="AD206" s="17">
        <f t="shared" si="11"/>
        <v>1.5068613255806</v>
      </c>
      <c r="AE206" s="17">
        <f t="shared" si="11"/>
        <v>0</v>
      </c>
      <c r="AF206" s="18">
        <f t="shared" si="11"/>
        <v>18.7056479209314</v>
      </c>
      <c r="AG206" s="19">
        <f t="shared" si="11"/>
        <v>0</v>
      </c>
      <c r="AH206" s="17">
        <f t="shared" si="11"/>
        <v>0</v>
      </c>
      <c r="AI206" s="17">
        <f aca="true" t="shared" si="12" ref="AI206:BK206">AI205+AI192+AI189+AI185+AI17+AI13</f>
        <v>0</v>
      </c>
      <c r="AJ206" s="17">
        <f t="shared" si="12"/>
        <v>0</v>
      </c>
      <c r="AK206" s="18">
        <f t="shared" si="12"/>
        <v>0</v>
      </c>
      <c r="AL206" s="19">
        <f t="shared" si="12"/>
        <v>0.9855302413812</v>
      </c>
      <c r="AM206" s="17">
        <f t="shared" si="12"/>
        <v>0.2623849497096</v>
      </c>
      <c r="AN206" s="17">
        <f t="shared" si="12"/>
        <v>0</v>
      </c>
      <c r="AO206" s="17">
        <f t="shared" si="12"/>
        <v>0</v>
      </c>
      <c r="AP206" s="18">
        <f t="shared" si="12"/>
        <v>0.5061238872245</v>
      </c>
      <c r="AQ206" s="19">
        <f t="shared" si="12"/>
        <v>0</v>
      </c>
      <c r="AR206" s="17">
        <f t="shared" si="12"/>
        <v>893.1185681095477</v>
      </c>
      <c r="AS206" s="17">
        <f t="shared" si="12"/>
        <v>0</v>
      </c>
      <c r="AT206" s="17">
        <f t="shared" si="12"/>
        <v>0</v>
      </c>
      <c r="AU206" s="18">
        <f t="shared" si="12"/>
        <v>0</v>
      </c>
      <c r="AV206" s="19">
        <f t="shared" si="12"/>
        <v>7813.087072338569</v>
      </c>
      <c r="AW206" s="17">
        <f t="shared" si="12"/>
        <v>21654.564943053643</v>
      </c>
      <c r="AX206" s="17">
        <f t="shared" si="12"/>
        <v>2152.8241091130303</v>
      </c>
      <c r="AY206" s="17">
        <f t="shared" si="12"/>
        <v>786.9264080249033</v>
      </c>
      <c r="AZ206" s="18">
        <f t="shared" si="12"/>
        <v>8697.550488577732</v>
      </c>
      <c r="BA206" s="19">
        <f t="shared" si="12"/>
        <v>0</v>
      </c>
      <c r="BB206" s="17">
        <f t="shared" si="12"/>
        <v>0</v>
      </c>
      <c r="BC206" s="17">
        <f t="shared" si="12"/>
        <v>0</v>
      </c>
      <c r="BD206" s="17">
        <f t="shared" si="12"/>
        <v>0</v>
      </c>
      <c r="BE206" s="18">
        <f t="shared" si="12"/>
        <v>0</v>
      </c>
      <c r="BF206" s="19">
        <f t="shared" si="12"/>
        <v>2103.845371079535</v>
      </c>
      <c r="BG206" s="17">
        <f t="shared" si="12"/>
        <v>4946.073686209898</v>
      </c>
      <c r="BH206" s="17">
        <f t="shared" si="12"/>
        <v>240.74915043654136</v>
      </c>
      <c r="BI206" s="17">
        <f t="shared" si="12"/>
        <v>0</v>
      </c>
      <c r="BJ206" s="18">
        <f t="shared" si="12"/>
        <v>1941.7145447560642</v>
      </c>
      <c r="BK206" s="18">
        <f t="shared" si="12"/>
        <v>105011.37732675002</v>
      </c>
      <c r="BL206" s="15"/>
      <c r="BM206" s="55"/>
    </row>
    <row r="207" spans="3:65" ht="15" customHeight="1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5"/>
      <c r="BM207" s="55"/>
    </row>
    <row r="208" spans="1:65" s="12" customFormat="1" ht="15" customHeight="1">
      <c r="A208" s="5" t="s">
        <v>22</v>
      </c>
      <c r="B208" s="25" t="s">
        <v>23</v>
      </c>
      <c r="C208" s="51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3"/>
      <c r="BK208" s="15"/>
      <c r="BL208" s="15"/>
      <c r="BM208" s="55"/>
    </row>
    <row r="209" spans="1:65" s="12" customFormat="1" ht="15">
      <c r="A209" s="5" t="s">
        <v>9</v>
      </c>
      <c r="B209" s="59" t="s">
        <v>98</v>
      </c>
      <c r="C209" s="11"/>
      <c r="D209" s="9"/>
      <c r="E209" s="9"/>
      <c r="F209" s="9"/>
      <c r="G209" s="10"/>
      <c r="H209" s="11"/>
      <c r="I209" s="9"/>
      <c r="J209" s="9"/>
      <c r="K209" s="9"/>
      <c r="L209" s="10"/>
      <c r="M209" s="11"/>
      <c r="N209" s="9"/>
      <c r="O209" s="9"/>
      <c r="P209" s="9"/>
      <c r="Q209" s="10"/>
      <c r="R209" s="11"/>
      <c r="S209" s="9"/>
      <c r="T209" s="9"/>
      <c r="U209" s="9"/>
      <c r="V209" s="10"/>
      <c r="W209" s="11"/>
      <c r="X209" s="9"/>
      <c r="Y209" s="9"/>
      <c r="Z209" s="9"/>
      <c r="AA209" s="10"/>
      <c r="AB209" s="11"/>
      <c r="AC209" s="9"/>
      <c r="AD209" s="9"/>
      <c r="AE209" s="9"/>
      <c r="AF209" s="10"/>
      <c r="AG209" s="11"/>
      <c r="AH209" s="9"/>
      <c r="AI209" s="9"/>
      <c r="AJ209" s="9"/>
      <c r="AK209" s="10"/>
      <c r="AL209" s="11"/>
      <c r="AM209" s="9"/>
      <c r="AN209" s="9"/>
      <c r="AO209" s="9"/>
      <c r="AP209" s="10"/>
      <c r="AQ209" s="11"/>
      <c r="AR209" s="9"/>
      <c r="AS209" s="9"/>
      <c r="AT209" s="9"/>
      <c r="AU209" s="10"/>
      <c r="AV209" s="11"/>
      <c r="AW209" s="9"/>
      <c r="AX209" s="9"/>
      <c r="AY209" s="9"/>
      <c r="AZ209" s="10"/>
      <c r="BA209" s="11"/>
      <c r="BB209" s="9"/>
      <c r="BC209" s="9"/>
      <c r="BD209" s="9"/>
      <c r="BE209" s="10"/>
      <c r="BF209" s="11"/>
      <c r="BG209" s="9"/>
      <c r="BH209" s="9"/>
      <c r="BI209" s="9"/>
      <c r="BJ209" s="10"/>
      <c r="BK209" s="16"/>
      <c r="BL209" s="15"/>
      <c r="BM209" s="55"/>
    </row>
    <row r="210" spans="1:65" s="12" customFormat="1" ht="15">
      <c r="A210" s="5"/>
      <c r="B210" s="8" t="s">
        <v>205</v>
      </c>
      <c r="C210" s="11">
        <v>0</v>
      </c>
      <c r="D210" s="9">
        <v>0</v>
      </c>
      <c r="E210" s="9">
        <v>0</v>
      </c>
      <c r="F210" s="9">
        <v>0</v>
      </c>
      <c r="G210" s="10">
        <v>0</v>
      </c>
      <c r="H210" s="11">
        <v>0.8585084541596003</v>
      </c>
      <c r="I210" s="9">
        <v>0</v>
      </c>
      <c r="J210" s="9">
        <v>0</v>
      </c>
      <c r="K210" s="9">
        <v>0</v>
      </c>
      <c r="L210" s="10">
        <v>0.5241672093865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0.5626130179011001</v>
      </c>
      <c r="S210" s="9">
        <v>0</v>
      </c>
      <c r="T210" s="9">
        <v>0</v>
      </c>
      <c r="U210" s="9">
        <v>0</v>
      </c>
      <c r="V210" s="10">
        <v>0.0818272200316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0.3117267213861999</v>
      </c>
      <c r="AC210" s="9">
        <v>0</v>
      </c>
      <c r="AD210" s="9">
        <v>0</v>
      </c>
      <c r="AE210" s="9">
        <v>0</v>
      </c>
      <c r="AF210" s="10">
        <v>0.2081326131287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0.7730593999982999</v>
      </c>
      <c r="AM210" s="9">
        <v>0</v>
      </c>
      <c r="AN210" s="9">
        <v>0</v>
      </c>
      <c r="AO210" s="9">
        <v>0</v>
      </c>
      <c r="AP210" s="10">
        <v>0.14690138170919997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41.203519568102415</v>
      </c>
      <c r="AW210" s="9">
        <v>0.013833587580500002</v>
      </c>
      <c r="AX210" s="9">
        <v>0</v>
      </c>
      <c r="AY210" s="9">
        <v>0</v>
      </c>
      <c r="AZ210" s="10">
        <v>18.118271093345577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42.775280467410276</v>
      </c>
      <c r="BG210" s="9">
        <v>0.035212768387</v>
      </c>
      <c r="BH210" s="9">
        <v>0</v>
      </c>
      <c r="BI210" s="9">
        <v>0</v>
      </c>
      <c r="BJ210" s="10">
        <v>10.200354980374987</v>
      </c>
      <c r="BK210" s="16">
        <f>SUM(C210:BJ210)</f>
        <v>115.81340848290195</v>
      </c>
      <c r="BL210" s="15"/>
      <c r="BM210" s="55"/>
    </row>
    <row r="211" spans="1:65" s="12" customFormat="1" ht="15">
      <c r="A211" s="5"/>
      <c r="B211" s="8" t="s">
        <v>33</v>
      </c>
      <c r="C211" s="11">
        <v>0</v>
      </c>
      <c r="D211" s="9">
        <v>0.5414490794516</v>
      </c>
      <c r="E211" s="9">
        <v>0</v>
      </c>
      <c r="F211" s="9">
        <v>0</v>
      </c>
      <c r="G211" s="10">
        <v>0</v>
      </c>
      <c r="H211" s="11">
        <v>98.6535948378307</v>
      </c>
      <c r="I211" s="9">
        <v>0.3442642012576</v>
      </c>
      <c r="J211" s="9">
        <v>0.002193565258</v>
      </c>
      <c r="K211" s="9">
        <v>0</v>
      </c>
      <c r="L211" s="10">
        <v>62.7955981071566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72.15797952621703</v>
      </c>
      <c r="S211" s="9">
        <v>0.1704514628385</v>
      </c>
      <c r="T211" s="9">
        <v>0</v>
      </c>
      <c r="U211" s="9">
        <v>0</v>
      </c>
      <c r="V211" s="10">
        <v>31.39200957209202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5.977684851062899</v>
      </c>
      <c r="AC211" s="9">
        <v>0.0076797056451</v>
      </c>
      <c r="AD211" s="9">
        <v>0</v>
      </c>
      <c r="AE211" s="9">
        <v>0</v>
      </c>
      <c r="AF211" s="10">
        <v>2.2095145923217996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4.915974155223599</v>
      </c>
      <c r="AM211" s="9">
        <v>36.3756154434193</v>
      </c>
      <c r="AN211" s="9">
        <v>0</v>
      </c>
      <c r="AO211" s="9">
        <v>0</v>
      </c>
      <c r="AP211" s="10">
        <v>1.6132488990954998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1493.2375447217726</v>
      </c>
      <c r="AW211" s="9">
        <v>8.18407792998607</v>
      </c>
      <c r="AX211" s="9">
        <v>0.16967765396759998</v>
      </c>
      <c r="AY211" s="9">
        <v>0.020728900258</v>
      </c>
      <c r="AZ211" s="10">
        <v>1017.2517271740976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1189.7117490189296</v>
      </c>
      <c r="BG211" s="9">
        <v>24.4179712421884</v>
      </c>
      <c r="BH211" s="9">
        <v>0</v>
      </c>
      <c r="BI211" s="9">
        <v>0</v>
      </c>
      <c r="BJ211" s="10">
        <v>458.74887540041226</v>
      </c>
      <c r="BK211" s="16">
        <f>SUM(C211:BJ211)</f>
        <v>4508.899610040483</v>
      </c>
      <c r="BL211" s="15"/>
      <c r="BM211" s="55"/>
    </row>
    <row r="212" spans="1:65" s="20" customFormat="1" ht="15">
      <c r="A212" s="5"/>
      <c r="B212" s="14" t="s">
        <v>11</v>
      </c>
      <c r="C212" s="19">
        <f>SUM(C210:C211)</f>
        <v>0</v>
      </c>
      <c r="D212" s="17">
        <f aca="true" t="shared" si="13" ref="D212:BK212">SUM(D210:D211)</f>
        <v>0.5414490794516</v>
      </c>
      <c r="E212" s="17">
        <f t="shared" si="13"/>
        <v>0</v>
      </c>
      <c r="F212" s="17">
        <f t="shared" si="13"/>
        <v>0</v>
      </c>
      <c r="G212" s="18">
        <f t="shared" si="13"/>
        <v>0</v>
      </c>
      <c r="H212" s="19">
        <f t="shared" si="13"/>
        <v>99.5121032919903</v>
      </c>
      <c r="I212" s="17">
        <f t="shared" si="13"/>
        <v>0.3442642012576</v>
      </c>
      <c r="J212" s="17">
        <f t="shared" si="13"/>
        <v>0.002193565258</v>
      </c>
      <c r="K212" s="17">
        <f t="shared" si="13"/>
        <v>0</v>
      </c>
      <c r="L212" s="18">
        <f t="shared" si="13"/>
        <v>63.3197653165431</v>
      </c>
      <c r="M212" s="19">
        <f t="shared" si="13"/>
        <v>0</v>
      </c>
      <c r="N212" s="17">
        <f t="shared" si="13"/>
        <v>0</v>
      </c>
      <c r="O212" s="17">
        <f t="shared" si="13"/>
        <v>0</v>
      </c>
      <c r="P212" s="17">
        <f t="shared" si="13"/>
        <v>0</v>
      </c>
      <c r="Q212" s="18">
        <f t="shared" si="13"/>
        <v>0</v>
      </c>
      <c r="R212" s="19">
        <f t="shared" si="13"/>
        <v>72.72059254411813</v>
      </c>
      <c r="S212" s="17">
        <f t="shared" si="13"/>
        <v>0.1704514628385</v>
      </c>
      <c r="T212" s="17">
        <f t="shared" si="13"/>
        <v>0</v>
      </c>
      <c r="U212" s="17">
        <f t="shared" si="13"/>
        <v>0</v>
      </c>
      <c r="V212" s="18">
        <f t="shared" si="13"/>
        <v>31.47383679212362</v>
      </c>
      <c r="W212" s="19">
        <f t="shared" si="13"/>
        <v>0</v>
      </c>
      <c r="X212" s="17">
        <f t="shared" si="13"/>
        <v>0</v>
      </c>
      <c r="Y212" s="17">
        <f t="shared" si="13"/>
        <v>0</v>
      </c>
      <c r="Z212" s="17">
        <f t="shared" si="13"/>
        <v>0</v>
      </c>
      <c r="AA212" s="18">
        <f t="shared" si="13"/>
        <v>0</v>
      </c>
      <c r="AB212" s="19">
        <f t="shared" si="13"/>
        <v>6.289411572449099</v>
      </c>
      <c r="AC212" s="17">
        <f t="shared" si="13"/>
        <v>0.0076797056451</v>
      </c>
      <c r="AD212" s="17">
        <f t="shared" si="13"/>
        <v>0</v>
      </c>
      <c r="AE212" s="17">
        <f t="shared" si="13"/>
        <v>0</v>
      </c>
      <c r="AF212" s="18">
        <f t="shared" si="13"/>
        <v>2.4176472054504994</v>
      </c>
      <c r="AG212" s="19">
        <f t="shared" si="13"/>
        <v>0</v>
      </c>
      <c r="AH212" s="17">
        <f t="shared" si="13"/>
        <v>0</v>
      </c>
      <c r="AI212" s="17">
        <f t="shared" si="13"/>
        <v>0</v>
      </c>
      <c r="AJ212" s="17">
        <f t="shared" si="13"/>
        <v>0</v>
      </c>
      <c r="AK212" s="18">
        <f t="shared" si="13"/>
        <v>0</v>
      </c>
      <c r="AL212" s="19">
        <f t="shared" si="13"/>
        <v>5.689033555221899</v>
      </c>
      <c r="AM212" s="17">
        <f t="shared" si="13"/>
        <v>36.3756154434193</v>
      </c>
      <c r="AN212" s="17">
        <f t="shared" si="13"/>
        <v>0</v>
      </c>
      <c r="AO212" s="17">
        <f t="shared" si="13"/>
        <v>0</v>
      </c>
      <c r="AP212" s="18">
        <f t="shared" si="13"/>
        <v>1.7601502808046998</v>
      </c>
      <c r="AQ212" s="19">
        <f t="shared" si="13"/>
        <v>0</v>
      </c>
      <c r="AR212" s="17">
        <f t="shared" si="13"/>
        <v>0</v>
      </c>
      <c r="AS212" s="17">
        <f t="shared" si="13"/>
        <v>0</v>
      </c>
      <c r="AT212" s="17">
        <f t="shared" si="13"/>
        <v>0</v>
      </c>
      <c r="AU212" s="18">
        <f t="shared" si="13"/>
        <v>0</v>
      </c>
      <c r="AV212" s="19">
        <f t="shared" si="13"/>
        <v>1534.441064289875</v>
      </c>
      <c r="AW212" s="17">
        <f t="shared" si="13"/>
        <v>8.19791151756657</v>
      </c>
      <c r="AX212" s="17">
        <f t="shared" si="13"/>
        <v>0.16967765396759998</v>
      </c>
      <c r="AY212" s="17">
        <f t="shared" si="13"/>
        <v>0.020728900258</v>
      </c>
      <c r="AZ212" s="18">
        <f t="shared" si="13"/>
        <v>1035.3699982674432</v>
      </c>
      <c r="BA212" s="19">
        <f t="shared" si="13"/>
        <v>0</v>
      </c>
      <c r="BB212" s="17">
        <f t="shared" si="13"/>
        <v>0</v>
      </c>
      <c r="BC212" s="17">
        <f t="shared" si="13"/>
        <v>0</v>
      </c>
      <c r="BD212" s="17">
        <f t="shared" si="13"/>
        <v>0</v>
      </c>
      <c r="BE212" s="18">
        <f t="shared" si="13"/>
        <v>0</v>
      </c>
      <c r="BF212" s="19">
        <f t="shared" si="13"/>
        <v>1232.48702948634</v>
      </c>
      <c r="BG212" s="17">
        <f t="shared" si="13"/>
        <v>24.453184010575402</v>
      </c>
      <c r="BH212" s="17">
        <f t="shared" si="13"/>
        <v>0</v>
      </c>
      <c r="BI212" s="17">
        <f t="shared" si="13"/>
        <v>0</v>
      </c>
      <c r="BJ212" s="18">
        <f t="shared" si="13"/>
        <v>468.94923038078724</v>
      </c>
      <c r="BK212" s="31">
        <f t="shared" si="13"/>
        <v>4624.713018523385</v>
      </c>
      <c r="BL212" s="15"/>
      <c r="BM212" s="55"/>
    </row>
    <row r="213" spans="3:65" ht="15" customHeight="1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5"/>
      <c r="BM213" s="55"/>
    </row>
    <row r="214" spans="1:65" s="12" customFormat="1" ht="15">
      <c r="A214" s="5" t="s">
        <v>12</v>
      </c>
      <c r="B214" s="26" t="s">
        <v>24</v>
      </c>
      <c r="C214" s="11"/>
      <c r="D214" s="9"/>
      <c r="E214" s="9"/>
      <c r="F214" s="9"/>
      <c r="G214" s="10"/>
      <c r="H214" s="11"/>
      <c r="I214" s="9"/>
      <c r="J214" s="9"/>
      <c r="K214" s="9"/>
      <c r="L214" s="10"/>
      <c r="M214" s="11"/>
      <c r="N214" s="9"/>
      <c r="O214" s="9"/>
      <c r="P214" s="9"/>
      <c r="Q214" s="10"/>
      <c r="R214" s="11"/>
      <c r="S214" s="9"/>
      <c r="T214" s="9"/>
      <c r="U214" s="9"/>
      <c r="V214" s="10"/>
      <c r="W214" s="11"/>
      <c r="X214" s="9"/>
      <c r="Y214" s="9"/>
      <c r="Z214" s="9"/>
      <c r="AA214" s="10"/>
      <c r="AB214" s="11"/>
      <c r="AC214" s="9"/>
      <c r="AD214" s="9"/>
      <c r="AE214" s="9"/>
      <c r="AF214" s="10"/>
      <c r="AG214" s="11"/>
      <c r="AH214" s="9"/>
      <c r="AI214" s="9"/>
      <c r="AJ214" s="9"/>
      <c r="AK214" s="10"/>
      <c r="AL214" s="11"/>
      <c r="AM214" s="9"/>
      <c r="AN214" s="9"/>
      <c r="AO214" s="9"/>
      <c r="AP214" s="10"/>
      <c r="AQ214" s="11"/>
      <c r="AR214" s="9"/>
      <c r="AS214" s="9"/>
      <c r="AT214" s="9"/>
      <c r="AU214" s="10"/>
      <c r="AV214" s="11"/>
      <c r="AW214" s="9"/>
      <c r="AX214" s="9"/>
      <c r="AY214" s="9"/>
      <c r="AZ214" s="10"/>
      <c r="BA214" s="11"/>
      <c r="BB214" s="9"/>
      <c r="BC214" s="9"/>
      <c r="BD214" s="9"/>
      <c r="BE214" s="10"/>
      <c r="BF214" s="11"/>
      <c r="BG214" s="9"/>
      <c r="BH214" s="9"/>
      <c r="BI214" s="9"/>
      <c r="BJ214" s="10"/>
      <c r="BK214" s="16"/>
      <c r="BL214" s="15"/>
      <c r="BM214" s="55"/>
    </row>
    <row r="215" spans="1:65" s="12" customFormat="1" ht="15">
      <c r="A215" s="5"/>
      <c r="B215" s="8" t="s">
        <v>159</v>
      </c>
      <c r="C215" s="11">
        <v>0</v>
      </c>
      <c r="D215" s="9">
        <v>0.5651201427741</v>
      </c>
      <c r="E215" s="9">
        <v>0</v>
      </c>
      <c r="F215" s="9">
        <v>0</v>
      </c>
      <c r="G215" s="10">
        <v>0</v>
      </c>
      <c r="H215" s="11">
        <v>201.8788821159334</v>
      </c>
      <c r="I215" s="9">
        <v>1118.68545273958</v>
      </c>
      <c r="J215" s="9">
        <v>17.1793993975806</v>
      </c>
      <c r="K215" s="9">
        <v>0</v>
      </c>
      <c r="L215" s="10">
        <v>89.7847398855793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21.0526101630301</v>
      </c>
      <c r="S215" s="9">
        <v>77.5134808913217</v>
      </c>
      <c r="T215" s="9">
        <v>0</v>
      </c>
      <c r="U215" s="9">
        <v>0</v>
      </c>
      <c r="V215" s="10">
        <v>5.676982525934202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0.09567826748380001</v>
      </c>
      <c r="AC215" s="9">
        <v>0</v>
      </c>
      <c r="AD215" s="9">
        <v>0</v>
      </c>
      <c r="AE215" s="9">
        <v>0</v>
      </c>
      <c r="AF215" s="10">
        <v>0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</v>
      </c>
      <c r="AM215" s="9">
        <v>0</v>
      </c>
      <c r="AN215" s="9">
        <v>0</v>
      </c>
      <c r="AO215" s="9">
        <v>0</v>
      </c>
      <c r="AP215" s="10">
        <v>0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632.4679267487633</v>
      </c>
      <c r="AW215" s="9">
        <v>766.807466961028</v>
      </c>
      <c r="AX215" s="9">
        <v>0</v>
      </c>
      <c r="AY215" s="9">
        <v>0</v>
      </c>
      <c r="AZ215" s="10">
        <v>236.5487312242389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139.88378099381612</v>
      </c>
      <c r="BG215" s="9">
        <v>68.44214847038361</v>
      </c>
      <c r="BH215" s="9">
        <v>0</v>
      </c>
      <c r="BI215" s="9">
        <v>0</v>
      </c>
      <c r="BJ215" s="10">
        <v>26.003464417928797</v>
      </c>
      <c r="BK215" s="16">
        <f>SUM(C215:BJ215)</f>
        <v>3402.5858649453758</v>
      </c>
      <c r="BL215" s="15"/>
      <c r="BM215" s="55"/>
    </row>
    <row r="216" spans="1:65" s="12" customFormat="1" ht="15">
      <c r="A216" s="5"/>
      <c r="B216" s="8" t="s">
        <v>160</v>
      </c>
      <c r="C216" s="11">
        <v>0</v>
      </c>
      <c r="D216" s="9">
        <v>1.8932609002257001</v>
      </c>
      <c r="E216" s="9">
        <v>0</v>
      </c>
      <c r="F216" s="9">
        <v>0</v>
      </c>
      <c r="G216" s="10">
        <v>0</v>
      </c>
      <c r="H216" s="11">
        <v>21.5279039648654</v>
      </c>
      <c r="I216" s="9">
        <v>6.163816132514999</v>
      </c>
      <c r="J216" s="9">
        <v>1.3771992459032</v>
      </c>
      <c r="K216" s="9">
        <v>0</v>
      </c>
      <c r="L216" s="10">
        <v>80.61348642931769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16.8923834908002</v>
      </c>
      <c r="S216" s="9">
        <v>2.5887181328056</v>
      </c>
      <c r="T216" s="9">
        <v>0</v>
      </c>
      <c r="U216" s="9">
        <v>0</v>
      </c>
      <c r="V216" s="10">
        <v>26.289433444188298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1.1365060030311</v>
      </c>
      <c r="AC216" s="9">
        <v>0.0028941067419</v>
      </c>
      <c r="AD216" s="9">
        <v>0</v>
      </c>
      <c r="AE216" s="9">
        <v>0</v>
      </c>
      <c r="AF216" s="10">
        <v>4.9139206343538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0.7214965354826</v>
      </c>
      <c r="AM216" s="9">
        <v>0</v>
      </c>
      <c r="AN216" s="9">
        <v>0</v>
      </c>
      <c r="AO216" s="9">
        <v>0</v>
      </c>
      <c r="AP216" s="10">
        <v>0.3488430501278999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355.46148198458314</v>
      </c>
      <c r="AW216" s="9">
        <v>153.75765524719998</v>
      </c>
      <c r="AX216" s="9">
        <v>0.2000614027094</v>
      </c>
      <c r="AY216" s="9">
        <v>0</v>
      </c>
      <c r="AZ216" s="10">
        <v>921.911786309718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180.9828243043238</v>
      </c>
      <c r="BG216" s="9">
        <v>33.502832297281905</v>
      </c>
      <c r="BH216" s="9">
        <v>0</v>
      </c>
      <c r="BI216" s="9">
        <v>0</v>
      </c>
      <c r="BJ216" s="10">
        <v>228.56605654709577</v>
      </c>
      <c r="BK216" s="16">
        <f aca="true" t="shared" si="14" ref="BK216:BK245">SUM(C216:BJ216)</f>
        <v>2038.8525601632703</v>
      </c>
      <c r="BL216" s="15"/>
      <c r="BM216" s="55"/>
    </row>
    <row r="217" spans="1:65" s="12" customFormat="1" ht="15">
      <c r="A217" s="5"/>
      <c r="B217" s="8" t="s">
        <v>216</v>
      </c>
      <c r="C217" s="11">
        <v>0</v>
      </c>
      <c r="D217" s="9">
        <v>0</v>
      </c>
      <c r="E217" s="9">
        <v>0</v>
      </c>
      <c r="F217" s="9">
        <v>0</v>
      </c>
      <c r="G217" s="10">
        <v>0</v>
      </c>
      <c r="H217" s="11">
        <v>0.3350712694513</v>
      </c>
      <c r="I217" s="9">
        <v>0</v>
      </c>
      <c r="J217" s="9">
        <v>0</v>
      </c>
      <c r="K217" s="9">
        <v>0</v>
      </c>
      <c r="L217" s="10">
        <v>0.10666263487080001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0.0589272542575</v>
      </c>
      <c r="S217" s="9">
        <v>0</v>
      </c>
      <c r="T217" s="9">
        <v>0</v>
      </c>
      <c r="U217" s="9">
        <v>0</v>
      </c>
      <c r="V217" s="10">
        <v>0.022414079032100003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</v>
      </c>
      <c r="AC217" s="9">
        <v>0</v>
      </c>
      <c r="AD217" s="9">
        <v>0</v>
      </c>
      <c r="AE217" s="9">
        <v>0</v>
      </c>
      <c r="AF217" s="10">
        <v>0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0.0012669706451</v>
      </c>
      <c r="AM217" s="9">
        <v>0</v>
      </c>
      <c r="AN217" s="9">
        <v>0</v>
      </c>
      <c r="AO217" s="9">
        <v>0</v>
      </c>
      <c r="AP217" s="10">
        <v>0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128.4549529216749</v>
      </c>
      <c r="AW217" s="9">
        <v>81.2179836204499</v>
      </c>
      <c r="AX217" s="9">
        <v>0</v>
      </c>
      <c r="AY217" s="9">
        <v>0</v>
      </c>
      <c r="AZ217" s="10">
        <v>23.594513732837804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4.6292953524508</v>
      </c>
      <c r="BG217" s="9">
        <v>1.4097400837417</v>
      </c>
      <c r="BH217" s="9">
        <v>0</v>
      </c>
      <c r="BI217" s="9">
        <v>0</v>
      </c>
      <c r="BJ217" s="10">
        <v>0.5150235672579001</v>
      </c>
      <c r="BK217" s="16">
        <f t="shared" si="14"/>
        <v>240.34585148666983</v>
      </c>
      <c r="BL217" s="15"/>
      <c r="BM217" s="55"/>
    </row>
    <row r="218" spans="1:65" s="12" customFormat="1" ht="15">
      <c r="A218" s="5"/>
      <c r="B218" s="8" t="s">
        <v>161</v>
      </c>
      <c r="C218" s="11">
        <v>0</v>
      </c>
      <c r="D218" s="9">
        <v>0</v>
      </c>
      <c r="E218" s="9">
        <v>0</v>
      </c>
      <c r="F218" s="9">
        <v>0</v>
      </c>
      <c r="G218" s="10">
        <v>0</v>
      </c>
      <c r="H218" s="11">
        <v>1.2150257794510002</v>
      </c>
      <c r="I218" s="9">
        <v>1.7103205225803997</v>
      </c>
      <c r="J218" s="9">
        <v>0</v>
      </c>
      <c r="K218" s="9">
        <v>0</v>
      </c>
      <c r="L218" s="10">
        <v>2.4431448141926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1.114248257031</v>
      </c>
      <c r="S218" s="9">
        <v>2.6265404426772</v>
      </c>
      <c r="T218" s="9">
        <v>0</v>
      </c>
      <c r="U218" s="9">
        <v>0</v>
      </c>
      <c r="V218" s="10">
        <v>0.8104549286441001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1.1012281342252999</v>
      </c>
      <c r="AC218" s="9">
        <v>0</v>
      </c>
      <c r="AD218" s="9">
        <v>0</v>
      </c>
      <c r="AE218" s="9">
        <v>0</v>
      </c>
      <c r="AF218" s="10">
        <v>0.3200793155805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0.0315985870965</v>
      </c>
      <c r="AM218" s="9">
        <v>0</v>
      </c>
      <c r="AN218" s="9">
        <v>0</v>
      </c>
      <c r="AO218" s="9">
        <v>0</v>
      </c>
      <c r="AP218" s="10">
        <v>0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142.17316386690212</v>
      </c>
      <c r="AW218" s="9">
        <v>18.277954672096907</v>
      </c>
      <c r="AX218" s="9">
        <v>0</v>
      </c>
      <c r="AY218" s="9">
        <v>0</v>
      </c>
      <c r="AZ218" s="10">
        <v>97.29293331725822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37.902923699983724</v>
      </c>
      <c r="BG218" s="9">
        <v>4.4161919321597995</v>
      </c>
      <c r="BH218" s="9">
        <v>0</v>
      </c>
      <c r="BI218" s="9">
        <v>0</v>
      </c>
      <c r="BJ218" s="10">
        <v>20.17310066184231</v>
      </c>
      <c r="BK218" s="16">
        <f t="shared" si="14"/>
        <v>331.6089089317216</v>
      </c>
      <c r="BL218" s="15"/>
      <c r="BM218" s="55"/>
    </row>
    <row r="219" spans="1:65" s="12" customFormat="1" ht="15">
      <c r="A219" s="5"/>
      <c r="B219" s="8" t="s">
        <v>162</v>
      </c>
      <c r="C219" s="11">
        <v>0</v>
      </c>
      <c r="D219" s="9">
        <v>0</v>
      </c>
      <c r="E219" s="9">
        <v>0</v>
      </c>
      <c r="F219" s="9">
        <v>0</v>
      </c>
      <c r="G219" s="10">
        <v>0</v>
      </c>
      <c r="H219" s="11">
        <v>1.5725437443854007</v>
      </c>
      <c r="I219" s="9">
        <v>0.0011495738709</v>
      </c>
      <c r="J219" s="9">
        <v>0</v>
      </c>
      <c r="K219" s="9">
        <v>0</v>
      </c>
      <c r="L219" s="10">
        <v>1.3051462449344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3.661167300191801</v>
      </c>
      <c r="S219" s="9">
        <v>0</v>
      </c>
      <c r="T219" s="9">
        <v>0</v>
      </c>
      <c r="U219" s="9">
        <v>0</v>
      </c>
      <c r="V219" s="10">
        <v>1.1777695148376004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1.0147841083866003</v>
      </c>
      <c r="AC219" s="9">
        <v>0</v>
      </c>
      <c r="AD219" s="9">
        <v>0.0124088516129</v>
      </c>
      <c r="AE219" s="9">
        <v>0</v>
      </c>
      <c r="AF219" s="10">
        <v>0.31212222596750006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0.1829543210641</v>
      </c>
      <c r="AM219" s="9">
        <v>0</v>
      </c>
      <c r="AN219" s="9">
        <v>0</v>
      </c>
      <c r="AO219" s="9">
        <v>0</v>
      </c>
      <c r="AP219" s="10">
        <v>0.001692116129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166.87608251941492</v>
      </c>
      <c r="AW219" s="9">
        <v>22.11648134907996</v>
      </c>
      <c r="AX219" s="9">
        <v>0</v>
      </c>
      <c r="AY219" s="9">
        <v>0</v>
      </c>
      <c r="AZ219" s="10">
        <v>89.27249500123507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113.81297007917023</v>
      </c>
      <c r="BG219" s="9">
        <v>8.878371719190898</v>
      </c>
      <c r="BH219" s="9">
        <v>1.1280774193548</v>
      </c>
      <c r="BI219" s="9">
        <v>0</v>
      </c>
      <c r="BJ219" s="10">
        <v>55.63116342425338</v>
      </c>
      <c r="BK219" s="16">
        <f>SUM(C219:BJ219)</f>
        <v>466.95737951307945</v>
      </c>
      <c r="BL219" s="15"/>
      <c r="BM219" s="55"/>
    </row>
    <row r="220" spans="1:65" s="12" customFormat="1" ht="15">
      <c r="A220" s="5"/>
      <c r="B220" s="8" t="s">
        <v>163</v>
      </c>
      <c r="C220" s="11">
        <v>0</v>
      </c>
      <c r="D220" s="9">
        <v>0</v>
      </c>
      <c r="E220" s="9">
        <v>0</v>
      </c>
      <c r="F220" s="9">
        <v>0</v>
      </c>
      <c r="G220" s="10">
        <v>0</v>
      </c>
      <c r="H220" s="11">
        <v>0.7638588587737001</v>
      </c>
      <c r="I220" s="9">
        <v>0.2768273225805</v>
      </c>
      <c r="J220" s="9">
        <v>0</v>
      </c>
      <c r="K220" s="9">
        <v>0</v>
      </c>
      <c r="L220" s="10">
        <v>0.7556098446771001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0.0641600627736</v>
      </c>
      <c r="S220" s="9">
        <v>0</v>
      </c>
      <c r="T220" s="9">
        <v>0</v>
      </c>
      <c r="U220" s="9">
        <v>0</v>
      </c>
      <c r="V220" s="10">
        <v>0.032101805160999995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0.0424454093225</v>
      </c>
      <c r="AC220" s="9">
        <v>0</v>
      </c>
      <c r="AD220" s="9">
        <v>0</v>
      </c>
      <c r="AE220" s="9">
        <v>0</v>
      </c>
      <c r="AF220" s="10">
        <v>0.0055016561612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0.0045881048387</v>
      </c>
      <c r="AM220" s="9">
        <v>0</v>
      </c>
      <c r="AN220" s="9">
        <v>0</v>
      </c>
      <c r="AO220" s="9">
        <v>0</v>
      </c>
      <c r="AP220" s="10">
        <v>0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188.2596689871232</v>
      </c>
      <c r="AW220" s="9">
        <v>103.4319481387184</v>
      </c>
      <c r="AX220" s="9">
        <v>0</v>
      </c>
      <c r="AY220" s="9">
        <v>1.7343036290321998</v>
      </c>
      <c r="AZ220" s="10">
        <v>79.30125091264371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4.1884634756412</v>
      </c>
      <c r="BG220" s="9">
        <v>39.5841819907416</v>
      </c>
      <c r="BH220" s="9">
        <v>0</v>
      </c>
      <c r="BI220" s="9">
        <v>0</v>
      </c>
      <c r="BJ220" s="10">
        <v>0.2606695412576</v>
      </c>
      <c r="BK220" s="16">
        <f t="shared" si="14"/>
        <v>418.7055797394462</v>
      </c>
      <c r="BL220" s="15"/>
      <c r="BM220" s="55"/>
    </row>
    <row r="221" spans="1:65" s="12" customFormat="1" ht="15">
      <c r="A221" s="5"/>
      <c r="B221" s="8" t="s">
        <v>164</v>
      </c>
      <c r="C221" s="11">
        <v>0</v>
      </c>
      <c r="D221" s="9">
        <v>0</v>
      </c>
      <c r="E221" s="9">
        <v>0</v>
      </c>
      <c r="F221" s="9">
        <v>0</v>
      </c>
      <c r="G221" s="10">
        <v>0</v>
      </c>
      <c r="H221" s="11">
        <v>6.569502813933798</v>
      </c>
      <c r="I221" s="9">
        <v>6.3760103693544</v>
      </c>
      <c r="J221" s="9">
        <v>0</v>
      </c>
      <c r="K221" s="9">
        <v>0</v>
      </c>
      <c r="L221" s="10">
        <v>4.439199159740402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4.312626145804801</v>
      </c>
      <c r="S221" s="9">
        <v>2.3712614064513997</v>
      </c>
      <c r="T221" s="9">
        <v>0</v>
      </c>
      <c r="U221" s="9">
        <v>0</v>
      </c>
      <c r="V221" s="10">
        <v>1.4319759175472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5.784942174515501</v>
      </c>
      <c r="AC221" s="9">
        <v>0</v>
      </c>
      <c r="AD221" s="9">
        <v>0</v>
      </c>
      <c r="AE221" s="9">
        <v>0</v>
      </c>
      <c r="AF221" s="10">
        <v>1.0987072239675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0.17984265999949997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322.1847522109592</v>
      </c>
      <c r="AW221" s="9">
        <v>93.54688971895412</v>
      </c>
      <c r="AX221" s="9">
        <v>0</v>
      </c>
      <c r="AY221" s="9">
        <v>0</v>
      </c>
      <c r="AZ221" s="10">
        <v>225.7424124556838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163.70659140004352</v>
      </c>
      <c r="BG221" s="9">
        <v>22.833010844705505</v>
      </c>
      <c r="BH221" s="9">
        <v>0</v>
      </c>
      <c r="BI221" s="9">
        <v>0</v>
      </c>
      <c r="BJ221" s="10">
        <v>54.78989130523732</v>
      </c>
      <c r="BK221" s="16">
        <f t="shared" si="14"/>
        <v>915.3676158068979</v>
      </c>
      <c r="BL221" s="15"/>
      <c r="BM221" s="55"/>
    </row>
    <row r="222" spans="1:65" s="12" customFormat="1" ht="15">
      <c r="A222" s="5"/>
      <c r="B222" s="8" t="s">
        <v>188</v>
      </c>
      <c r="C222" s="11">
        <v>0</v>
      </c>
      <c r="D222" s="9">
        <v>0</v>
      </c>
      <c r="E222" s="9">
        <v>0</v>
      </c>
      <c r="F222" s="9">
        <v>0</v>
      </c>
      <c r="G222" s="10">
        <v>0</v>
      </c>
      <c r="H222" s="11">
        <v>3.539317966192199</v>
      </c>
      <c r="I222" s="9">
        <v>0.4626848387096</v>
      </c>
      <c r="J222" s="9">
        <v>0</v>
      </c>
      <c r="K222" s="9">
        <v>0</v>
      </c>
      <c r="L222" s="10">
        <v>0.7237426078052002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3.0494781729016007</v>
      </c>
      <c r="S222" s="9">
        <v>0.0925369677419</v>
      </c>
      <c r="T222" s="9">
        <v>0</v>
      </c>
      <c r="U222" s="9">
        <v>0</v>
      </c>
      <c r="V222" s="10">
        <v>0.5914159349668002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0.12879201522560002</v>
      </c>
      <c r="AC222" s="9">
        <v>0</v>
      </c>
      <c r="AD222" s="9">
        <v>0</v>
      </c>
      <c r="AE222" s="9">
        <v>0</v>
      </c>
      <c r="AF222" s="10">
        <v>2.9742249193548003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0.003660584516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122.80198677405413</v>
      </c>
      <c r="AW222" s="9">
        <v>17.586918291323904</v>
      </c>
      <c r="AX222" s="9">
        <v>0</v>
      </c>
      <c r="AY222" s="9">
        <v>0</v>
      </c>
      <c r="AZ222" s="10">
        <v>109.70917162926183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76.12624617508015</v>
      </c>
      <c r="BG222" s="9">
        <v>10.426956424385597</v>
      </c>
      <c r="BH222" s="9">
        <v>0.9151461290322</v>
      </c>
      <c r="BI222" s="9">
        <v>0</v>
      </c>
      <c r="BJ222" s="10">
        <v>23.80701026896829</v>
      </c>
      <c r="BK222" s="16">
        <f t="shared" si="14"/>
        <v>372.9392896995198</v>
      </c>
      <c r="BL222" s="15"/>
      <c r="BM222" s="55"/>
    </row>
    <row r="223" spans="1:65" s="12" customFormat="1" ht="15">
      <c r="A223" s="5"/>
      <c r="B223" s="8" t="s">
        <v>295</v>
      </c>
      <c r="C223" s="11">
        <v>0</v>
      </c>
      <c r="D223" s="9">
        <v>0</v>
      </c>
      <c r="E223" s="9">
        <v>0</v>
      </c>
      <c r="F223" s="9">
        <v>0</v>
      </c>
      <c r="G223" s="10">
        <v>0</v>
      </c>
      <c r="H223" s="11">
        <v>0.5355286615477001</v>
      </c>
      <c r="I223" s="9">
        <v>0.5075930483869999</v>
      </c>
      <c r="J223" s="9">
        <v>0</v>
      </c>
      <c r="K223" s="9">
        <v>0</v>
      </c>
      <c r="L223" s="10">
        <v>2.5309958019352004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0.418804876128</v>
      </c>
      <c r="S223" s="9">
        <v>0.030326185322500004</v>
      </c>
      <c r="T223" s="9">
        <v>0</v>
      </c>
      <c r="U223" s="9">
        <v>0</v>
      </c>
      <c r="V223" s="10">
        <v>0.15983560303170002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0</v>
      </c>
      <c r="AC223" s="9">
        <v>0</v>
      </c>
      <c r="AD223" s="9">
        <v>0</v>
      </c>
      <c r="AE223" s="9">
        <v>0</v>
      </c>
      <c r="AF223" s="10">
        <v>0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0.0045814403225</v>
      </c>
      <c r="AM223" s="9">
        <v>0</v>
      </c>
      <c r="AN223" s="9">
        <v>0</v>
      </c>
      <c r="AO223" s="9">
        <v>0</v>
      </c>
      <c r="AP223" s="10">
        <v>0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43.35785022948647</v>
      </c>
      <c r="AW223" s="9">
        <v>0.9720251322412715</v>
      </c>
      <c r="AX223" s="9">
        <v>0</v>
      </c>
      <c r="AY223" s="9">
        <v>0</v>
      </c>
      <c r="AZ223" s="10">
        <v>9.634433615574094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18.47565226692093</v>
      </c>
      <c r="BG223" s="9">
        <v>0.3592621273223</v>
      </c>
      <c r="BH223" s="9">
        <v>2.2907201612903</v>
      </c>
      <c r="BI223" s="9">
        <v>0</v>
      </c>
      <c r="BJ223" s="10">
        <v>5.145265227314098</v>
      </c>
      <c r="BK223" s="16">
        <f t="shared" si="14"/>
        <v>84.42287437682407</v>
      </c>
      <c r="BL223" s="15"/>
      <c r="BM223" s="55"/>
    </row>
    <row r="224" spans="1:65" s="12" customFormat="1" ht="15">
      <c r="A224" s="5"/>
      <c r="B224" s="8" t="s">
        <v>165</v>
      </c>
      <c r="C224" s="11">
        <v>0</v>
      </c>
      <c r="D224" s="9">
        <v>15.549532258064499</v>
      </c>
      <c r="E224" s="9">
        <v>0</v>
      </c>
      <c r="F224" s="9">
        <v>0</v>
      </c>
      <c r="G224" s="10">
        <v>0</v>
      </c>
      <c r="H224" s="11">
        <v>51.665677321999105</v>
      </c>
      <c r="I224" s="9">
        <v>4.8203549999999</v>
      </c>
      <c r="J224" s="9">
        <v>0</v>
      </c>
      <c r="K224" s="9">
        <v>0</v>
      </c>
      <c r="L224" s="10">
        <v>2.6983108689664994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2.3231813756435</v>
      </c>
      <c r="S224" s="9">
        <v>0.0777476612903</v>
      </c>
      <c r="T224" s="9">
        <v>0.7774766129032</v>
      </c>
      <c r="U224" s="9">
        <v>0</v>
      </c>
      <c r="V224" s="10">
        <v>0.7185933302568999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5.182878959999</v>
      </c>
      <c r="AC224" s="9">
        <v>0.5296522109677</v>
      </c>
      <c r="AD224" s="9">
        <v>0</v>
      </c>
      <c r="AE224" s="9">
        <v>0</v>
      </c>
      <c r="AF224" s="10">
        <v>1.7975966573866002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1.1218123257408</v>
      </c>
      <c r="AM224" s="9">
        <v>3.5980165290322006</v>
      </c>
      <c r="AN224" s="9">
        <v>0</v>
      </c>
      <c r="AO224" s="9">
        <v>0</v>
      </c>
      <c r="AP224" s="10">
        <v>0.1930290761932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73.63077816188554</v>
      </c>
      <c r="AW224" s="9">
        <v>13.624531554162704</v>
      </c>
      <c r="AX224" s="9">
        <v>0.0528766</v>
      </c>
      <c r="AY224" s="9">
        <v>0</v>
      </c>
      <c r="AZ224" s="10">
        <v>94.30630620477923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34.99415547628192</v>
      </c>
      <c r="BG224" s="9">
        <v>17.103723629354196</v>
      </c>
      <c r="BH224" s="9">
        <v>0</v>
      </c>
      <c r="BI224" s="9">
        <v>0</v>
      </c>
      <c r="BJ224" s="10">
        <v>44.9945139359095</v>
      </c>
      <c r="BK224" s="16">
        <f t="shared" si="14"/>
        <v>369.7607457508165</v>
      </c>
      <c r="BL224" s="15"/>
      <c r="BM224" s="55"/>
    </row>
    <row r="225" spans="1:65" s="12" customFormat="1" ht="15">
      <c r="A225" s="5"/>
      <c r="B225" s="8" t="s">
        <v>166</v>
      </c>
      <c r="C225" s="11">
        <v>0</v>
      </c>
      <c r="D225" s="9">
        <v>0</v>
      </c>
      <c r="E225" s="9">
        <v>0</v>
      </c>
      <c r="F225" s="9">
        <v>0</v>
      </c>
      <c r="G225" s="10">
        <v>0</v>
      </c>
      <c r="H225" s="11">
        <v>0.39392169345079997</v>
      </c>
      <c r="I225" s="9">
        <v>0.4509408547417999</v>
      </c>
      <c r="J225" s="9">
        <v>0</v>
      </c>
      <c r="K225" s="9">
        <v>0</v>
      </c>
      <c r="L225" s="10">
        <v>0.5391593022894999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0.6389635692565001</v>
      </c>
      <c r="S225" s="9">
        <v>0</v>
      </c>
      <c r="T225" s="9">
        <v>0</v>
      </c>
      <c r="U225" s="9">
        <v>0</v>
      </c>
      <c r="V225" s="10">
        <v>0.5401874731279002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0.7372253318379</v>
      </c>
      <c r="AC225" s="9">
        <v>0.2987510967741</v>
      </c>
      <c r="AD225" s="9">
        <v>0</v>
      </c>
      <c r="AE225" s="9">
        <v>0</v>
      </c>
      <c r="AF225" s="10">
        <v>0.614539000806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0.071077374548</v>
      </c>
      <c r="AM225" s="9">
        <v>0</v>
      </c>
      <c r="AN225" s="9">
        <v>0</v>
      </c>
      <c r="AO225" s="9">
        <v>0</v>
      </c>
      <c r="AP225" s="10">
        <v>0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42.39778183871064</v>
      </c>
      <c r="AW225" s="9">
        <v>5.780104914436668</v>
      </c>
      <c r="AX225" s="9">
        <v>0</v>
      </c>
      <c r="AY225" s="9">
        <v>0</v>
      </c>
      <c r="AZ225" s="10">
        <v>37.49711257988677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17.895672809662862</v>
      </c>
      <c r="BG225" s="9">
        <v>3.8568875896765</v>
      </c>
      <c r="BH225" s="9">
        <v>0</v>
      </c>
      <c r="BI225" s="9">
        <v>0</v>
      </c>
      <c r="BJ225" s="10">
        <v>12.158107046398714</v>
      </c>
      <c r="BK225" s="16">
        <f t="shared" si="14"/>
        <v>123.87043247560467</v>
      </c>
      <c r="BL225" s="15"/>
      <c r="BM225" s="55"/>
    </row>
    <row r="226" spans="1:65" s="12" customFormat="1" ht="15">
      <c r="A226" s="5"/>
      <c r="B226" s="8" t="s">
        <v>167</v>
      </c>
      <c r="C226" s="11">
        <v>0</v>
      </c>
      <c r="D226" s="9">
        <v>0</v>
      </c>
      <c r="E226" s="9">
        <v>0</v>
      </c>
      <c r="F226" s="9">
        <v>0</v>
      </c>
      <c r="G226" s="10">
        <v>0</v>
      </c>
      <c r="H226" s="11">
        <v>0.6472251146443</v>
      </c>
      <c r="I226" s="9">
        <v>0.1395854838709</v>
      </c>
      <c r="J226" s="9">
        <v>0</v>
      </c>
      <c r="K226" s="9">
        <v>0</v>
      </c>
      <c r="L226" s="10">
        <v>0.9402021534509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0.5538563590953001</v>
      </c>
      <c r="S226" s="9">
        <v>1.5518732748708</v>
      </c>
      <c r="T226" s="9">
        <v>0</v>
      </c>
      <c r="U226" s="9">
        <v>0</v>
      </c>
      <c r="V226" s="10">
        <v>1.0293390879020998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0.9639513353221999</v>
      </c>
      <c r="AC226" s="9">
        <v>0</v>
      </c>
      <c r="AD226" s="9">
        <v>0</v>
      </c>
      <c r="AE226" s="9">
        <v>0</v>
      </c>
      <c r="AF226" s="10">
        <v>0.8891704530965999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0.0595067973869</v>
      </c>
      <c r="AM226" s="9">
        <v>0</v>
      </c>
      <c r="AN226" s="9">
        <v>0</v>
      </c>
      <c r="AO226" s="9">
        <v>0</v>
      </c>
      <c r="AP226" s="10">
        <v>0.0231191043225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99.90017232483177</v>
      </c>
      <c r="AW226" s="9">
        <v>9.774854690929326</v>
      </c>
      <c r="AX226" s="9">
        <v>0</v>
      </c>
      <c r="AY226" s="9">
        <v>0</v>
      </c>
      <c r="AZ226" s="10">
        <v>63.62127460149585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23.94854311595948</v>
      </c>
      <c r="BG226" s="9">
        <v>2.201367168709</v>
      </c>
      <c r="BH226" s="9">
        <v>0</v>
      </c>
      <c r="BI226" s="9">
        <v>0</v>
      </c>
      <c r="BJ226" s="10">
        <v>17.034232457205622</v>
      </c>
      <c r="BK226" s="16">
        <f t="shared" si="14"/>
        <v>223.27827352309356</v>
      </c>
      <c r="BL226" s="15"/>
      <c r="BM226" s="55"/>
    </row>
    <row r="227" spans="1:65" s="12" customFormat="1" ht="15">
      <c r="A227" s="5"/>
      <c r="B227" s="8" t="s">
        <v>217</v>
      </c>
      <c r="C227" s="11">
        <v>0</v>
      </c>
      <c r="D227" s="9">
        <v>8.6847806808387</v>
      </c>
      <c r="E227" s="9">
        <v>0</v>
      </c>
      <c r="F227" s="9">
        <v>0</v>
      </c>
      <c r="G227" s="10">
        <v>0</v>
      </c>
      <c r="H227" s="11">
        <v>15.6798044126407</v>
      </c>
      <c r="I227" s="9">
        <v>119.50651067377312</v>
      </c>
      <c r="J227" s="9">
        <v>2.2248199117096</v>
      </c>
      <c r="K227" s="9">
        <v>0</v>
      </c>
      <c r="L227" s="10">
        <v>18.800333819351103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8.716451109058204</v>
      </c>
      <c r="S227" s="9">
        <v>4.6200569690642</v>
      </c>
      <c r="T227" s="9">
        <v>0.007741935451600001</v>
      </c>
      <c r="U227" s="9">
        <v>0</v>
      </c>
      <c r="V227" s="10">
        <v>8.367282822255001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3.3395956352239993</v>
      </c>
      <c r="AC227" s="9">
        <v>0.0203038594837</v>
      </c>
      <c r="AD227" s="9">
        <v>0</v>
      </c>
      <c r="AE227" s="9">
        <v>0</v>
      </c>
      <c r="AF227" s="10">
        <v>1.8741212669344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7.263338176965</v>
      </c>
      <c r="AM227" s="9">
        <v>12.895772595451401</v>
      </c>
      <c r="AN227" s="9">
        <v>0</v>
      </c>
      <c r="AO227" s="9">
        <v>0</v>
      </c>
      <c r="AP227" s="10">
        <v>1.8753588524181002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579.9688334943382</v>
      </c>
      <c r="AW227" s="9">
        <v>164.76051188248812</v>
      </c>
      <c r="AX227" s="9">
        <v>0.014737941386999999</v>
      </c>
      <c r="AY227" s="9">
        <v>0</v>
      </c>
      <c r="AZ227" s="10">
        <v>533.2752518530126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273.7136547833338</v>
      </c>
      <c r="BG227" s="9">
        <v>77.67655815873249</v>
      </c>
      <c r="BH227" s="9">
        <v>0.5129406972579</v>
      </c>
      <c r="BI227" s="9">
        <v>0</v>
      </c>
      <c r="BJ227" s="10">
        <v>165.06268812640909</v>
      </c>
      <c r="BK227" s="16">
        <f t="shared" si="14"/>
        <v>2008.8614496575779</v>
      </c>
      <c r="BL227" s="15"/>
      <c r="BM227" s="55"/>
    </row>
    <row r="228" spans="1:65" s="12" customFormat="1" ht="15">
      <c r="A228" s="5"/>
      <c r="B228" s="8" t="s">
        <v>168</v>
      </c>
      <c r="C228" s="11">
        <v>0</v>
      </c>
      <c r="D228" s="9">
        <v>1.7976925197096</v>
      </c>
      <c r="E228" s="9">
        <v>0</v>
      </c>
      <c r="F228" s="9">
        <v>0</v>
      </c>
      <c r="G228" s="10">
        <v>0</v>
      </c>
      <c r="H228" s="11">
        <v>7.276231514962604</v>
      </c>
      <c r="I228" s="9">
        <v>2.4100268900316997</v>
      </c>
      <c r="J228" s="9">
        <v>0</v>
      </c>
      <c r="K228" s="9">
        <v>0</v>
      </c>
      <c r="L228" s="10">
        <v>10.029630483286603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3.3035186306076993</v>
      </c>
      <c r="S228" s="9">
        <v>0.9027433092257</v>
      </c>
      <c r="T228" s="9">
        <v>0.0027016129354</v>
      </c>
      <c r="U228" s="9">
        <v>0</v>
      </c>
      <c r="V228" s="10">
        <v>1.8940775222877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0.6983996625471</v>
      </c>
      <c r="AC228" s="9">
        <v>0</v>
      </c>
      <c r="AD228" s="9">
        <v>0</v>
      </c>
      <c r="AE228" s="9">
        <v>0</v>
      </c>
      <c r="AF228" s="10">
        <v>1.4683752953219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0.6751641613855001</v>
      </c>
      <c r="AM228" s="9">
        <v>0</v>
      </c>
      <c r="AN228" s="9">
        <v>0</v>
      </c>
      <c r="AO228" s="9">
        <v>0</v>
      </c>
      <c r="AP228" s="10">
        <v>0.1522448879994</v>
      </c>
      <c r="AQ228" s="11">
        <v>0</v>
      </c>
      <c r="AR228" s="9">
        <v>0.0687136028709</v>
      </c>
      <c r="AS228" s="9">
        <v>0</v>
      </c>
      <c r="AT228" s="9">
        <v>0</v>
      </c>
      <c r="AU228" s="10">
        <v>0</v>
      </c>
      <c r="AV228" s="11">
        <v>345.3403688086998</v>
      </c>
      <c r="AW228" s="9">
        <v>22.676502297438088</v>
      </c>
      <c r="AX228" s="9">
        <v>0</v>
      </c>
      <c r="AY228" s="9">
        <v>0</v>
      </c>
      <c r="AZ228" s="10">
        <v>324.1034935181832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247.39715461588364</v>
      </c>
      <c r="BG228" s="9">
        <v>13.930160450898999</v>
      </c>
      <c r="BH228" s="9">
        <v>0</v>
      </c>
      <c r="BI228" s="9">
        <v>0</v>
      </c>
      <c r="BJ228" s="10">
        <v>67.37812956452528</v>
      </c>
      <c r="BK228" s="16">
        <f t="shared" si="14"/>
        <v>1051.5053293488008</v>
      </c>
      <c r="BL228" s="15"/>
      <c r="BM228" s="55"/>
    </row>
    <row r="229" spans="1:65" s="12" customFormat="1" ht="15">
      <c r="A229" s="5"/>
      <c r="B229" s="8" t="s">
        <v>169</v>
      </c>
      <c r="C229" s="11">
        <v>0</v>
      </c>
      <c r="D229" s="9">
        <v>24.763093964548197</v>
      </c>
      <c r="E229" s="9">
        <v>0</v>
      </c>
      <c r="F229" s="9">
        <v>0</v>
      </c>
      <c r="G229" s="10">
        <v>0</v>
      </c>
      <c r="H229" s="11">
        <v>575.3759921314097</v>
      </c>
      <c r="I229" s="9">
        <v>132.96722522928832</v>
      </c>
      <c r="J229" s="9">
        <v>1.7153686680644002</v>
      </c>
      <c r="K229" s="9">
        <v>239.2814565918064</v>
      </c>
      <c r="L229" s="10">
        <v>225.13996241715503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63.116936424247086</v>
      </c>
      <c r="S229" s="9">
        <v>104.613267151128</v>
      </c>
      <c r="T229" s="9">
        <v>0.0027016128064</v>
      </c>
      <c r="U229" s="9">
        <v>0</v>
      </c>
      <c r="V229" s="10">
        <v>100.29660862234839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6.487470135933701</v>
      </c>
      <c r="AC229" s="9">
        <v>2.6391101943547</v>
      </c>
      <c r="AD229" s="9">
        <v>0</v>
      </c>
      <c r="AE229" s="9">
        <v>0</v>
      </c>
      <c r="AF229" s="10">
        <v>10.304366156062901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4.611043643126401</v>
      </c>
      <c r="AM229" s="9">
        <v>181.0249400154191</v>
      </c>
      <c r="AN229" s="9">
        <v>0</v>
      </c>
      <c r="AO229" s="9">
        <v>0</v>
      </c>
      <c r="AP229" s="10">
        <v>2.0585584747409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2658.8141454286056</v>
      </c>
      <c r="AW229" s="9">
        <v>693.1807984665866</v>
      </c>
      <c r="AX229" s="9">
        <v>1.4568936508707002</v>
      </c>
      <c r="AY229" s="9">
        <v>18.5645108774838</v>
      </c>
      <c r="AZ229" s="10">
        <v>4004.050676521021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1266.5514319374715</v>
      </c>
      <c r="BG229" s="9">
        <v>158.01962004703552</v>
      </c>
      <c r="BH229" s="9">
        <v>2.7722510307738</v>
      </c>
      <c r="BI229" s="9">
        <v>0</v>
      </c>
      <c r="BJ229" s="10">
        <v>933.2538938856484</v>
      </c>
      <c r="BK229" s="16">
        <f t="shared" si="14"/>
        <v>11411.062323277936</v>
      </c>
      <c r="BL229" s="15"/>
      <c r="BM229" s="55"/>
    </row>
    <row r="230" spans="1:65" s="12" customFormat="1" ht="15">
      <c r="A230" s="5"/>
      <c r="B230" s="8" t="s">
        <v>206</v>
      </c>
      <c r="C230" s="11">
        <v>0</v>
      </c>
      <c r="D230" s="9">
        <v>0.5119704838708999</v>
      </c>
      <c r="E230" s="9">
        <v>0</v>
      </c>
      <c r="F230" s="9">
        <v>0</v>
      </c>
      <c r="G230" s="10">
        <v>0</v>
      </c>
      <c r="H230" s="11">
        <v>3.2971910447084003</v>
      </c>
      <c r="I230" s="9">
        <v>9.921633333257699</v>
      </c>
      <c r="J230" s="9">
        <v>0</v>
      </c>
      <c r="K230" s="9">
        <v>0</v>
      </c>
      <c r="L230" s="10">
        <v>2.0089478134505003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6.596287477321001</v>
      </c>
      <c r="S230" s="9">
        <v>25.9043598724514</v>
      </c>
      <c r="T230" s="9">
        <v>0</v>
      </c>
      <c r="U230" s="9">
        <v>0</v>
      </c>
      <c r="V230" s="10">
        <v>2.113721866644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0.0040670885482</v>
      </c>
      <c r="AC230" s="9">
        <v>0</v>
      </c>
      <c r="AD230" s="9">
        <v>0</v>
      </c>
      <c r="AE230" s="9">
        <v>0</v>
      </c>
      <c r="AF230" s="10">
        <v>0.0128414437741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0.0133441061289</v>
      </c>
      <c r="AM230" s="9">
        <v>0</v>
      </c>
      <c r="AN230" s="9">
        <v>0</v>
      </c>
      <c r="AO230" s="9">
        <v>0</v>
      </c>
      <c r="AP230" s="10">
        <v>0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404.54127984747174</v>
      </c>
      <c r="AW230" s="9">
        <v>122.23870932190951</v>
      </c>
      <c r="AX230" s="9">
        <v>0.8265637893225001</v>
      </c>
      <c r="AY230" s="9">
        <v>0</v>
      </c>
      <c r="AZ230" s="10">
        <v>88.97472090555536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136.01510930752147</v>
      </c>
      <c r="BG230" s="9">
        <v>44.1462484605124</v>
      </c>
      <c r="BH230" s="9">
        <v>2.1151012087741</v>
      </c>
      <c r="BI230" s="9">
        <v>0</v>
      </c>
      <c r="BJ230" s="10">
        <v>44.586157457746154</v>
      </c>
      <c r="BK230" s="16">
        <f t="shared" si="14"/>
        <v>893.8282548289684</v>
      </c>
      <c r="BL230" s="15"/>
      <c r="BM230" s="55"/>
    </row>
    <row r="231" spans="1:65" s="12" customFormat="1" ht="15">
      <c r="A231" s="5"/>
      <c r="B231" s="8" t="s">
        <v>170</v>
      </c>
      <c r="C231" s="11">
        <v>0</v>
      </c>
      <c r="D231" s="9">
        <v>39.076196468999896</v>
      </c>
      <c r="E231" s="9">
        <v>0</v>
      </c>
      <c r="F231" s="9">
        <v>0</v>
      </c>
      <c r="G231" s="10">
        <v>0</v>
      </c>
      <c r="H231" s="11">
        <v>53.911225139668915</v>
      </c>
      <c r="I231" s="9">
        <v>14.215863531256902</v>
      </c>
      <c r="J231" s="9">
        <v>0</v>
      </c>
      <c r="K231" s="9">
        <v>0</v>
      </c>
      <c r="L231" s="10">
        <v>204.9511371199605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40.211646639924815</v>
      </c>
      <c r="S231" s="9">
        <v>6.900505328095603</v>
      </c>
      <c r="T231" s="9">
        <v>0</v>
      </c>
      <c r="U231" s="9">
        <v>0</v>
      </c>
      <c r="V231" s="10">
        <v>67.01060379902522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4.0545065163528</v>
      </c>
      <c r="AC231" s="9">
        <v>0.0601106952902</v>
      </c>
      <c r="AD231" s="9">
        <v>0</v>
      </c>
      <c r="AE231" s="9">
        <v>0</v>
      </c>
      <c r="AF231" s="10">
        <v>5.1864992779662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4.233685515707499</v>
      </c>
      <c r="AM231" s="9">
        <v>0.2107102990321</v>
      </c>
      <c r="AN231" s="9">
        <v>0</v>
      </c>
      <c r="AO231" s="9">
        <v>0</v>
      </c>
      <c r="AP231" s="10">
        <v>2.4273246563858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859.5592315731958</v>
      </c>
      <c r="AW231" s="9">
        <v>202.8383772602029</v>
      </c>
      <c r="AX231" s="9">
        <v>0</v>
      </c>
      <c r="AY231" s="9">
        <v>0</v>
      </c>
      <c r="AZ231" s="10">
        <v>2244.8683144313795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723.3490974406453</v>
      </c>
      <c r="BG231" s="9">
        <v>55.64527240856272</v>
      </c>
      <c r="BH231" s="9">
        <v>2.5724208920321</v>
      </c>
      <c r="BI231" s="9">
        <v>0</v>
      </c>
      <c r="BJ231" s="10">
        <v>850.67424491138</v>
      </c>
      <c r="BK231" s="16">
        <f t="shared" si="14"/>
        <v>5381.956973905065</v>
      </c>
      <c r="BL231" s="15"/>
      <c r="BM231" s="55"/>
    </row>
    <row r="232" spans="1:65" s="12" customFormat="1" ht="15">
      <c r="A232" s="5"/>
      <c r="B232" s="8" t="s">
        <v>171</v>
      </c>
      <c r="C232" s="11">
        <v>0</v>
      </c>
      <c r="D232" s="9">
        <v>14.4942059572257</v>
      </c>
      <c r="E232" s="9">
        <v>0</v>
      </c>
      <c r="F232" s="9">
        <v>0</v>
      </c>
      <c r="G232" s="10">
        <v>0</v>
      </c>
      <c r="H232" s="11">
        <v>32.99476438624898</v>
      </c>
      <c r="I232" s="9">
        <v>13.969877431804901</v>
      </c>
      <c r="J232" s="9">
        <v>0.9550625077418999</v>
      </c>
      <c r="K232" s="9">
        <v>0</v>
      </c>
      <c r="L232" s="10">
        <v>83.53635562386434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19.509156152408107</v>
      </c>
      <c r="S232" s="9">
        <v>3.4912071437731</v>
      </c>
      <c r="T232" s="9">
        <v>0</v>
      </c>
      <c r="U232" s="9">
        <v>0</v>
      </c>
      <c r="V232" s="10">
        <v>26.104761494929807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7.830576556706905</v>
      </c>
      <c r="AC232" s="9">
        <v>0.1746682808062</v>
      </c>
      <c r="AD232" s="9">
        <v>0</v>
      </c>
      <c r="AE232" s="9">
        <v>0</v>
      </c>
      <c r="AF232" s="10">
        <v>2.6025203026760995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16.567681761770498</v>
      </c>
      <c r="AM232" s="9">
        <v>0.2277883062899</v>
      </c>
      <c r="AN232" s="9">
        <v>0</v>
      </c>
      <c r="AO232" s="9">
        <v>0</v>
      </c>
      <c r="AP232" s="10">
        <v>3.2557493674821005</v>
      </c>
      <c r="AQ232" s="11">
        <v>0</v>
      </c>
      <c r="AR232" s="9">
        <v>10.6655177552257</v>
      </c>
      <c r="AS232" s="9">
        <v>0</v>
      </c>
      <c r="AT232" s="9">
        <v>0</v>
      </c>
      <c r="AU232" s="10">
        <v>0</v>
      </c>
      <c r="AV232" s="11">
        <v>806.6399060650297</v>
      </c>
      <c r="AW232" s="9">
        <v>190.7919969469426</v>
      </c>
      <c r="AX232" s="9">
        <v>3.3615936785152005</v>
      </c>
      <c r="AY232" s="9">
        <v>0</v>
      </c>
      <c r="AZ232" s="10">
        <v>984.4398846198894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625.3086478101146</v>
      </c>
      <c r="BG232" s="9">
        <v>60.27354666120581</v>
      </c>
      <c r="BH232" s="9">
        <v>3.2186297138382</v>
      </c>
      <c r="BI232" s="9">
        <v>0</v>
      </c>
      <c r="BJ232" s="10">
        <v>290.72598257475056</v>
      </c>
      <c r="BK232" s="16">
        <f t="shared" si="14"/>
        <v>3201.14008109924</v>
      </c>
      <c r="BL232" s="15"/>
      <c r="BM232" s="55"/>
    </row>
    <row r="233" spans="1:65" s="12" customFormat="1" ht="15">
      <c r="A233" s="5"/>
      <c r="B233" s="8" t="s">
        <v>172</v>
      </c>
      <c r="C233" s="11">
        <v>0</v>
      </c>
      <c r="D233" s="9">
        <v>11.014129032258</v>
      </c>
      <c r="E233" s="9">
        <v>0</v>
      </c>
      <c r="F233" s="9">
        <v>0</v>
      </c>
      <c r="G233" s="10">
        <v>0</v>
      </c>
      <c r="H233" s="11">
        <v>0.7634064409344</v>
      </c>
      <c r="I233" s="9">
        <v>5.5071778647096</v>
      </c>
      <c r="J233" s="9">
        <v>0</v>
      </c>
      <c r="K233" s="9">
        <v>0</v>
      </c>
      <c r="L233" s="10">
        <v>0.43707447170899993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0.40124962096679995</v>
      </c>
      <c r="S233" s="9">
        <v>0.11312994996760001</v>
      </c>
      <c r="T233" s="9">
        <v>0</v>
      </c>
      <c r="U233" s="9">
        <v>0</v>
      </c>
      <c r="V233" s="10">
        <v>0.1278893127087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0.0076429477418</v>
      </c>
      <c r="AC233" s="9">
        <v>0</v>
      </c>
      <c r="AD233" s="9">
        <v>0</v>
      </c>
      <c r="AE233" s="9">
        <v>0</v>
      </c>
      <c r="AF233" s="10">
        <v>0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0.0023270504837</v>
      </c>
      <c r="AM233" s="9">
        <v>0</v>
      </c>
      <c r="AN233" s="9">
        <v>0</v>
      </c>
      <c r="AO233" s="9">
        <v>0</v>
      </c>
      <c r="AP233" s="10">
        <v>0</v>
      </c>
      <c r="AQ233" s="11">
        <v>0</v>
      </c>
      <c r="AR233" s="9">
        <v>5.4592483870967</v>
      </c>
      <c r="AS233" s="9">
        <v>0</v>
      </c>
      <c r="AT233" s="9">
        <v>0</v>
      </c>
      <c r="AU233" s="10">
        <v>0</v>
      </c>
      <c r="AV233" s="11">
        <v>1.956624342861799</v>
      </c>
      <c r="AW233" s="9">
        <v>0.5119420307661876</v>
      </c>
      <c r="AX233" s="9">
        <v>0</v>
      </c>
      <c r="AY233" s="9">
        <v>0</v>
      </c>
      <c r="AZ233" s="10">
        <v>0.8797969642223997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0.5088918661854004</v>
      </c>
      <c r="BG233" s="9">
        <v>0.0645554527095</v>
      </c>
      <c r="BH233" s="9">
        <v>0</v>
      </c>
      <c r="BI233" s="9">
        <v>0</v>
      </c>
      <c r="BJ233" s="10">
        <v>0.29821486896609994</v>
      </c>
      <c r="BK233" s="16">
        <f t="shared" si="14"/>
        <v>28.05330060428769</v>
      </c>
      <c r="BL233" s="15"/>
      <c r="BM233" s="55"/>
    </row>
    <row r="234" spans="1:65" s="12" customFormat="1" ht="15">
      <c r="A234" s="5"/>
      <c r="B234" s="8" t="s">
        <v>189</v>
      </c>
      <c r="C234" s="11">
        <v>0</v>
      </c>
      <c r="D234" s="9">
        <v>2.3578553546128003</v>
      </c>
      <c r="E234" s="9">
        <v>0</v>
      </c>
      <c r="F234" s="9">
        <v>0</v>
      </c>
      <c r="G234" s="10">
        <v>0</v>
      </c>
      <c r="H234" s="11">
        <v>16.38228254031911</v>
      </c>
      <c r="I234" s="9">
        <v>16.9339218114833</v>
      </c>
      <c r="J234" s="9">
        <v>0.3556227965161</v>
      </c>
      <c r="K234" s="9">
        <v>0</v>
      </c>
      <c r="L234" s="10">
        <v>24.687712204899906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12.179902848414399</v>
      </c>
      <c r="S234" s="9">
        <v>1.1849737629026997</v>
      </c>
      <c r="T234" s="9">
        <v>2.4714316790321997</v>
      </c>
      <c r="U234" s="9">
        <v>0</v>
      </c>
      <c r="V234" s="10">
        <v>11.6983059127711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6.114314961385296</v>
      </c>
      <c r="AC234" s="9">
        <v>0.1898854609354</v>
      </c>
      <c r="AD234" s="9">
        <v>0</v>
      </c>
      <c r="AE234" s="9">
        <v>0</v>
      </c>
      <c r="AF234" s="10">
        <v>4.6259850641282005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12.070640400836302</v>
      </c>
      <c r="AM234" s="9">
        <v>0.46035086129020003</v>
      </c>
      <c r="AN234" s="9">
        <v>0</v>
      </c>
      <c r="AO234" s="9">
        <v>0</v>
      </c>
      <c r="AP234" s="10">
        <v>2.5331787439666003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567.5353075776783</v>
      </c>
      <c r="AW234" s="9">
        <v>193.6008522125002</v>
      </c>
      <c r="AX234" s="9">
        <v>0.20473752641930001</v>
      </c>
      <c r="AY234" s="9">
        <v>0</v>
      </c>
      <c r="AZ234" s="10">
        <v>673.0213325643917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447.33346365463</v>
      </c>
      <c r="BG234" s="9">
        <v>48.8145240229904</v>
      </c>
      <c r="BH234" s="9">
        <v>0</v>
      </c>
      <c r="BI234" s="9">
        <v>0</v>
      </c>
      <c r="BJ234" s="10">
        <v>214.32354733339142</v>
      </c>
      <c r="BK234" s="16">
        <f t="shared" si="14"/>
        <v>2259.0801292954948</v>
      </c>
      <c r="BL234" s="15"/>
      <c r="BM234" s="55"/>
    </row>
    <row r="235" spans="1:65" s="12" customFormat="1" ht="15">
      <c r="A235" s="5"/>
      <c r="B235" s="8" t="s">
        <v>173</v>
      </c>
      <c r="C235" s="11">
        <v>0</v>
      </c>
      <c r="D235" s="9">
        <v>2.013730714516</v>
      </c>
      <c r="E235" s="9">
        <v>0</v>
      </c>
      <c r="F235" s="9">
        <v>0</v>
      </c>
      <c r="G235" s="10">
        <v>0</v>
      </c>
      <c r="H235" s="11">
        <v>1.3094710400621001</v>
      </c>
      <c r="I235" s="9">
        <v>0.0657314092256</v>
      </c>
      <c r="J235" s="9">
        <v>0</v>
      </c>
      <c r="K235" s="9">
        <v>0</v>
      </c>
      <c r="L235" s="10">
        <v>3.2331066172234006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0.5377447135135</v>
      </c>
      <c r="S235" s="9">
        <v>0.0798224986773</v>
      </c>
      <c r="T235" s="9">
        <v>0</v>
      </c>
      <c r="U235" s="9">
        <v>0</v>
      </c>
      <c r="V235" s="10">
        <v>0.6093072042884999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0.0965213153545</v>
      </c>
      <c r="AC235" s="9">
        <v>0</v>
      </c>
      <c r="AD235" s="9">
        <v>0</v>
      </c>
      <c r="AE235" s="9">
        <v>0</v>
      </c>
      <c r="AF235" s="10">
        <v>0.0790449603869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0.10362925290200001</v>
      </c>
      <c r="AM235" s="9">
        <v>0.0007005666451</v>
      </c>
      <c r="AN235" s="9">
        <v>0</v>
      </c>
      <c r="AO235" s="9">
        <v>0</v>
      </c>
      <c r="AP235" s="10">
        <v>0.0636267095477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21.922620718539484</v>
      </c>
      <c r="AW235" s="9">
        <v>5.644430646111621</v>
      </c>
      <c r="AX235" s="9">
        <v>0</v>
      </c>
      <c r="AY235" s="9">
        <v>0</v>
      </c>
      <c r="AZ235" s="10">
        <v>39.49047252162557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8.143670963161492</v>
      </c>
      <c r="BG235" s="9">
        <v>0.19336182793499998</v>
      </c>
      <c r="BH235" s="9">
        <v>0</v>
      </c>
      <c r="BI235" s="9">
        <v>0</v>
      </c>
      <c r="BJ235" s="10">
        <v>8.355651923292106</v>
      </c>
      <c r="BK235" s="16">
        <f t="shared" si="14"/>
        <v>91.94264560300788</v>
      </c>
      <c r="BL235" s="15"/>
      <c r="BM235" s="55"/>
    </row>
    <row r="236" spans="1:65" s="12" customFormat="1" ht="15">
      <c r="A236" s="5"/>
      <c r="B236" s="8" t="s">
        <v>174</v>
      </c>
      <c r="C236" s="11">
        <v>0</v>
      </c>
      <c r="D236" s="9">
        <v>0.5467099178709001</v>
      </c>
      <c r="E236" s="9">
        <v>0</v>
      </c>
      <c r="F236" s="9">
        <v>0</v>
      </c>
      <c r="G236" s="10">
        <v>0</v>
      </c>
      <c r="H236" s="11">
        <v>0.14183472596700003</v>
      </c>
      <c r="I236" s="9">
        <v>0</v>
      </c>
      <c r="J236" s="9">
        <v>0</v>
      </c>
      <c r="K236" s="9">
        <v>0</v>
      </c>
      <c r="L236" s="10">
        <v>4.516798022611601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0.007795192129</v>
      </c>
      <c r="S236" s="9">
        <v>0</v>
      </c>
      <c r="T236" s="9">
        <v>0</v>
      </c>
      <c r="U236" s="9">
        <v>0</v>
      </c>
      <c r="V236" s="10">
        <v>0.1517664158709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0.0119072994193</v>
      </c>
      <c r="AC236" s="9">
        <v>0</v>
      </c>
      <c r="AD236" s="9">
        <v>0</v>
      </c>
      <c r="AE236" s="9">
        <v>0</v>
      </c>
      <c r="AF236" s="10">
        <v>0.039589623612799996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</v>
      </c>
      <c r="AM236" s="9">
        <v>0</v>
      </c>
      <c r="AN236" s="9">
        <v>0</v>
      </c>
      <c r="AO236" s="9">
        <v>0</v>
      </c>
      <c r="AP236" s="10">
        <v>0.0244649764192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3.281932195154671</v>
      </c>
      <c r="AW236" s="9">
        <v>0</v>
      </c>
      <c r="AX236" s="9">
        <v>0</v>
      </c>
      <c r="AY236" s="9">
        <v>0</v>
      </c>
      <c r="AZ236" s="10">
        <v>74.00273734087895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0.1330347542898</v>
      </c>
      <c r="BG236" s="9">
        <v>0</v>
      </c>
      <c r="BH236" s="9">
        <v>0</v>
      </c>
      <c r="BI236" s="9">
        <v>0</v>
      </c>
      <c r="BJ236" s="10">
        <v>1.3878283854506996</v>
      </c>
      <c r="BK236" s="16">
        <f t="shared" si="14"/>
        <v>84.24639884967482</v>
      </c>
      <c r="BL236" s="15"/>
      <c r="BM236" s="55"/>
    </row>
    <row r="237" spans="1:65" s="12" customFormat="1" ht="15">
      <c r="A237" s="5"/>
      <c r="B237" s="8" t="s">
        <v>175</v>
      </c>
      <c r="C237" s="11">
        <v>0</v>
      </c>
      <c r="D237" s="9">
        <v>1.4996371046451</v>
      </c>
      <c r="E237" s="9">
        <v>0</v>
      </c>
      <c r="F237" s="9">
        <v>0</v>
      </c>
      <c r="G237" s="10">
        <v>0</v>
      </c>
      <c r="H237" s="11">
        <v>0.9603095080626</v>
      </c>
      <c r="I237" s="9">
        <v>28.287596988645</v>
      </c>
      <c r="J237" s="9">
        <v>0</v>
      </c>
      <c r="K237" s="9">
        <v>0</v>
      </c>
      <c r="L237" s="10">
        <v>2.2869753199339002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0.6272696284166001</v>
      </c>
      <c r="S237" s="9">
        <v>4.5672691288709</v>
      </c>
      <c r="T237" s="9">
        <v>0</v>
      </c>
      <c r="U237" s="9">
        <v>0</v>
      </c>
      <c r="V237" s="10">
        <v>0.5440127063527002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0.0043529237739</v>
      </c>
      <c r="AC237" s="9">
        <v>0</v>
      </c>
      <c r="AD237" s="9">
        <v>0</v>
      </c>
      <c r="AE237" s="9">
        <v>0</v>
      </c>
      <c r="AF237" s="10">
        <v>0.0040271307419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0.1055138756449</v>
      </c>
      <c r="AM237" s="9">
        <v>0</v>
      </c>
      <c r="AN237" s="9">
        <v>0</v>
      </c>
      <c r="AO237" s="9">
        <v>0</v>
      </c>
      <c r="AP237" s="10">
        <v>0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6.458987860413996</v>
      </c>
      <c r="AW237" s="9">
        <v>0.1009720058121884</v>
      </c>
      <c r="AX237" s="9">
        <v>0</v>
      </c>
      <c r="AY237" s="9">
        <v>0</v>
      </c>
      <c r="AZ237" s="10">
        <v>9.588835603045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5.943724977168696</v>
      </c>
      <c r="BG237" s="9">
        <v>1.8662192093865</v>
      </c>
      <c r="BH237" s="9">
        <v>0</v>
      </c>
      <c r="BI237" s="9">
        <v>0</v>
      </c>
      <c r="BJ237" s="10">
        <v>4.4770092837543</v>
      </c>
      <c r="BK237" s="16">
        <f t="shared" si="14"/>
        <v>67.32271325466819</v>
      </c>
      <c r="BL237" s="15"/>
      <c r="BM237" s="55"/>
    </row>
    <row r="238" spans="1:65" s="12" customFormat="1" ht="15">
      <c r="A238" s="5"/>
      <c r="B238" s="8" t="s">
        <v>176</v>
      </c>
      <c r="C238" s="11">
        <v>0</v>
      </c>
      <c r="D238" s="9">
        <v>2.2641109691934003</v>
      </c>
      <c r="E238" s="9">
        <v>0</v>
      </c>
      <c r="F238" s="9">
        <v>0</v>
      </c>
      <c r="G238" s="10">
        <v>0</v>
      </c>
      <c r="H238" s="11">
        <v>31.567292503188412</v>
      </c>
      <c r="I238" s="9">
        <v>7.3051896315797</v>
      </c>
      <c r="J238" s="9">
        <v>0</v>
      </c>
      <c r="K238" s="9">
        <v>0</v>
      </c>
      <c r="L238" s="10">
        <v>81.18708331351218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18.0116139775426</v>
      </c>
      <c r="S238" s="9">
        <v>0.0467135127738</v>
      </c>
      <c r="T238" s="9">
        <v>0</v>
      </c>
      <c r="U238" s="9">
        <v>0</v>
      </c>
      <c r="V238" s="10">
        <v>19.960157523867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0.5269620461605</v>
      </c>
      <c r="AC238" s="9">
        <v>0.1206033108063</v>
      </c>
      <c r="AD238" s="9">
        <v>0</v>
      </c>
      <c r="AE238" s="9">
        <v>0</v>
      </c>
      <c r="AF238" s="10">
        <v>1.5443870902252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0.5229883550312999</v>
      </c>
      <c r="AM238" s="9">
        <v>0</v>
      </c>
      <c r="AN238" s="9">
        <v>0</v>
      </c>
      <c r="AO238" s="9">
        <v>0</v>
      </c>
      <c r="AP238" s="10">
        <v>0.25782108209599996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303.6124406782529</v>
      </c>
      <c r="AW238" s="9">
        <v>69.24847017598317</v>
      </c>
      <c r="AX238" s="9">
        <v>0.0024757752258</v>
      </c>
      <c r="AY238" s="9">
        <v>0</v>
      </c>
      <c r="AZ238" s="10">
        <v>638.2223644257647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167.65181023721155</v>
      </c>
      <c r="BG238" s="9">
        <v>28.76559678047719</v>
      </c>
      <c r="BH238" s="9">
        <v>0.0074455107419000004</v>
      </c>
      <c r="BI238" s="9">
        <v>0</v>
      </c>
      <c r="BJ238" s="10">
        <v>159.83589713186575</v>
      </c>
      <c r="BK238" s="16">
        <f t="shared" si="14"/>
        <v>1530.6614240314993</v>
      </c>
      <c r="BL238" s="15"/>
      <c r="BM238" s="55"/>
    </row>
    <row r="239" spans="1:65" s="12" customFormat="1" ht="15">
      <c r="A239" s="5"/>
      <c r="B239" s="8" t="s">
        <v>177</v>
      </c>
      <c r="C239" s="11">
        <v>0</v>
      </c>
      <c r="D239" s="9">
        <v>1.9036855853547</v>
      </c>
      <c r="E239" s="9">
        <v>0</v>
      </c>
      <c r="F239" s="9">
        <v>0</v>
      </c>
      <c r="G239" s="10">
        <v>0</v>
      </c>
      <c r="H239" s="11">
        <v>16.960979747638596</v>
      </c>
      <c r="I239" s="9">
        <v>22.7803041570308</v>
      </c>
      <c r="J239" s="9">
        <v>0</v>
      </c>
      <c r="K239" s="9">
        <v>0</v>
      </c>
      <c r="L239" s="10">
        <v>36.90334594089781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12.944364406443405</v>
      </c>
      <c r="S239" s="9">
        <v>0.44485814322530004</v>
      </c>
      <c r="T239" s="9">
        <v>0</v>
      </c>
      <c r="U239" s="9">
        <v>0</v>
      </c>
      <c r="V239" s="10">
        <v>13.292639682156699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3.468808904029899</v>
      </c>
      <c r="AC239" s="9">
        <v>0.005975538258</v>
      </c>
      <c r="AD239" s="9">
        <v>0</v>
      </c>
      <c r="AE239" s="9">
        <v>0</v>
      </c>
      <c r="AF239" s="10">
        <v>1.7996179096116998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5.3119193817383</v>
      </c>
      <c r="AM239" s="9">
        <v>0.0314418782901</v>
      </c>
      <c r="AN239" s="9">
        <v>0</v>
      </c>
      <c r="AO239" s="9">
        <v>0</v>
      </c>
      <c r="AP239" s="10">
        <v>2.1060577632566995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397.23700916864374</v>
      </c>
      <c r="AW239" s="9">
        <v>51.95759787778839</v>
      </c>
      <c r="AX239" s="9">
        <v>8.4588725375161</v>
      </c>
      <c r="AY239" s="9">
        <v>0</v>
      </c>
      <c r="AZ239" s="10">
        <v>591.5529091216061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330.0646751828079</v>
      </c>
      <c r="BG239" s="9">
        <v>14.026528207728898</v>
      </c>
      <c r="BH239" s="9">
        <v>0</v>
      </c>
      <c r="BI239" s="9">
        <v>0</v>
      </c>
      <c r="BJ239" s="10">
        <v>226.11410445810947</v>
      </c>
      <c r="BK239" s="16">
        <f t="shared" si="14"/>
        <v>1737.3656955921326</v>
      </c>
      <c r="BL239" s="15"/>
      <c r="BM239" s="55"/>
    </row>
    <row r="240" spans="1:65" s="12" customFormat="1" ht="15">
      <c r="A240" s="5"/>
      <c r="B240" s="8" t="s">
        <v>178</v>
      </c>
      <c r="C240" s="11">
        <v>0</v>
      </c>
      <c r="D240" s="9">
        <v>0.5065267169032</v>
      </c>
      <c r="E240" s="9">
        <v>0</v>
      </c>
      <c r="F240" s="9">
        <v>0</v>
      </c>
      <c r="G240" s="10">
        <v>0</v>
      </c>
      <c r="H240" s="11">
        <v>0.525390838773</v>
      </c>
      <c r="I240" s="9">
        <v>268.19718159912884</v>
      </c>
      <c r="J240" s="9">
        <v>0</v>
      </c>
      <c r="K240" s="9">
        <v>0</v>
      </c>
      <c r="L240" s="10">
        <v>5.406515166417699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1.0544278239651</v>
      </c>
      <c r="S240" s="9">
        <v>0.4848992650966</v>
      </c>
      <c r="T240" s="9">
        <v>0</v>
      </c>
      <c r="U240" s="9">
        <v>0</v>
      </c>
      <c r="V240" s="10">
        <v>1.0937882809983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0.0177442012899</v>
      </c>
      <c r="AC240" s="9">
        <v>0</v>
      </c>
      <c r="AD240" s="9">
        <v>0</v>
      </c>
      <c r="AE240" s="9">
        <v>0</v>
      </c>
      <c r="AF240" s="10">
        <v>0.0160361449031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0.035004954934699996</v>
      </c>
      <c r="AM240" s="9">
        <v>0</v>
      </c>
      <c r="AN240" s="9">
        <v>0</v>
      </c>
      <c r="AO240" s="9">
        <v>0</v>
      </c>
      <c r="AP240" s="10">
        <v>0.0266575674192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238.52272864458251</v>
      </c>
      <c r="AW240" s="9">
        <v>244.49984779195074</v>
      </c>
      <c r="AX240" s="9">
        <v>0</v>
      </c>
      <c r="AY240" s="9">
        <v>0</v>
      </c>
      <c r="AZ240" s="10">
        <v>26.225512925851305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8.255842783353502</v>
      </c>
      <c r="BG240" s="9">
        <v>8.3067353233219</v>
      </c>
      <c r="BH240" s="9">
        <v>0</v>
      </c>
      <c r="BI240" s="9">
        <v>0</v>
      </c>
      <c r="BJ240" s="10">
        <v>272.34718646227367</v>
      </c>
      <c r="BK240" s="16">
        <f t="shared" si="14"/>
        <v>1075.5220264911632</v>
      </c>
      <c r="BL240" s="15"/>
      <c r="BM240" s="55"/>
    </row>
    <row r="241" spans="1:65" s="12" customFormat="1" ht="15">
      <c r="A241" s="5"/>
      <c r="B241" s="8" t="s">
        <v>184</v>
      </c>
      <c r="C241" s="11">
        <v>0</v>
      </c>
      <c r="D241" s="9">
        <v>0.5060995161290001</v>
      </c>
      <c r="E241" s="9">
        <v>0</v>
      </c>
      <c r="F241" s="9">
        <v>0</v>
      </c>
      <c r="G241" s="10">
        <v>0</v>
      </c>
      <c r="H241" s="11">
        <v>4.044236115676301</v>
      </c>
      <c r="I241" s="9">
        <v>0</v>
      </c>
      <c r="J241" s="9">
        <v>0</v>
      </c>
      <c r="K241" s="9">
        <v>0</v>
      </c>
      <c r="L241" s="10">
        <v>0.9486392768377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2.6399617939016005</v>
      </c>
      <c r="S241" s="9">
        <v>0</v>
      </c>
      <c r="T241" s="9">
        <v>0</v>
      </c>
      <c r="U241" s="9">
        <v>0</v>
      </c>
      <c r="V241" s="10">
        <v>0.574157304354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0.1749397053543</v>
      </c>
      <c r="AC241" s="9">
        <v>0</v>
      </c>
      <c r="AD241" s="9">
        <v>0</v>
      </c>
      <c r="AE241" s="9">
        <v>0</v>
      </c>
      <c r="AF241" s="10">
        <v>0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0.13186072045079997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138.0322915947271</v>
      </c>
      <c r="AW241" s="9">
        <v>0.0019122054191000003</v>
      </c>
      <c r="AX241" s="9">
        <v>0</v>
      </c>
      <c r="AY241" s="9">
        <v>0</v>
      </c>
      <c r="AZ241" s="10">
        <v>35.5727427142325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89.75925494396971</v>
      </c>
      <c r="BG241" s="9">
        <v>0.0007500436129</v>
      </c>
      <c r="BH241" s="9">
        <v>0</v>
      </c>
      <c r="BI241" s="9">
        <v>0</v>
      </c>
      <c r="BJ241" s="10">
        <v>7.016742425589298</v>
      </c>
      <c r="BK241" s="16">
        <f t="shared" si="14"/>
        <v>279.40358836025433</v>
      </c>
      <c r="BL241" s="15"/>
      <c r="BM241" s="55"/>
    </row>
    <row r="242" spans="1:65" s="12" customFormat="1" ht="15">
      <c r="A242" s="5"/>
      <c r="B242" s="8" t="s">
        <v>179</v>
      </c>
      <c r="C242" s="11">
        <v>0</v>
      </c>
      <c r="D242" s="9">
        <v>0.5713751078386999</v>
      </c>
      <c r="E242" s="9">
        <v>0</v>
      </c>
      <c r="F242" s="9">
        <v>0</v>
      </c>
      <c r="G242" s="10">
        <v>0</v>
      </c>
      <c r="H242" s="11">
        <v>58.58110178254279</v>
      </c>
      <c r="I242" s="9">
        <v>8.637362436450799</v>
      </c>
      <c r="J242" s="9">
        <v>0.0572140668709</v>
      </c>
      <c r="K242" s="9">
        <v>0</v>
      </c>
      <c r="L242" s="10">
        <v>59.155931807060185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37.55067887796061</v>
      </c>
      <c r="S242" s="9">
        <v>0.39400855161250004</v>
      </c>
      <c r="T242" s="9">
        <v>0</v>
      </c>
      <c r="U242" s="9">
        <v>0</v>
      </c>
      <c r="V242" s="10">
        <v>26.735342345061298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2.4419388722569</v>
      </c>
      <c r="AC242" s="9">
        <v>0.1681971974515</v>
      </c>
      <c r="AD242" s="9">
        <v>0</v>
      </c>
      <c r="AE242" s="9">
        <v>0</v>
      </c>
      <c r="AF242" s="10">
        <v>1.5541071989996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0.8590559086112999</v>
      </c>
      <c r="AM242" s="9">
        <v>0</v>
      </c>
      <c r="AN242" s="9">
        <v>0</v>
      </c>
      <c r="AO242" s="9">
        <v>0</v>
      </c>
      <c r="AP242" s="10">
        <v>0.2705268849672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584.9755045504136</v>
      </c>
      <c r="AW242" s="9">
        <v>89.82142231294691</v>
      </c>
      <c r="AX242" s="9">
        <v>0.0588808909032</v>
      </c>
      <c r="AY242" s="9">
        <v>0</v>
      </c>
      <c r="AZ242" s="10">
        <v>442.2405970374165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371.4575480886484</v>
      </c>
      <c r="BG242" s="9">
        <v>59.054546601700345</v>
      </c>
      <c r="BH242" s="9">
        <v>0.0070256718708999995</v>
      </c>
      <c r="BI242" s="9">
        <v>0</v>
      </c>
      <c r="BJ242" s="10">
        <v>205.8314998297958</v>
      </c>
      <c r="BK242" s="16">
        <f t="shared" si="14"/>
        <v>1950.42386602138</v>
      </c>
      <c r="BL242" s="15"/>
      <c r="BM242" s="55"/>
    </row>
    <row r="243" spans="1:65" s="12" customFormat="1" ht="15">
      <c r="A243" s="5"/>
      <c r="B243" s="8" t="s">
        <v>207</v>
      </c>
      <c r="C243" s="11">
        <v>0</v>
      </c>
      <c r="D243" s="9">
        <v>13.836184681064498</v>
      </c>
      <c r="E243" s="9">
        <v>0</v>
      </c>
      <c r="F243" s="9">
        <v>0</v>
      </c>
      <c r="G243" s="10">
        <v>0</v>
      </c>
      <c r="H243" s="11">
        <v>25.452791007185898</v>
      </c>
      <c r="I243" s="9">
        <v>5.7094638767734</v>
      </c>
      <c r="J243" s="9">
        <v>0</v>
      </c>
      <c r="K243" s="9">
        <v>0</v>
      </c>
      <c r="L243" s="10">
        <v>87.70381348099335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23.858860361829095</v>
      </c>
      <c r="S243" s="9">
        <v>8.6650369170964</v>
      </c>
      <c r="T243" s="9">
        <v>0</v>
      </c>
      <c r="U243" s="9">
        <v>0</v>
      </c>
      <c r="V243" s="10">
        <v>33.53258652170342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2.129405416933899</v>
      </c>
      <c r="AC243" s="9">
        <v>0</v>
      </c>
      <c r="AD243" s="9">
        <v>0</v>
      </c>
      <c r="AE243" s="9">
        <v>0</v>
      </c>
      <c r="AF243" s="10">
        <v>6.444460688192399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3.0311788126425996</v>
      </c>
      <c r="AM243" s="9">
        <v>0.00022775693540000002</v>
      </c>
      <c r="AN243" s="9">
        <v>0</v>
      </c>
      <c r="AO243" s="9">
        <v>0</v>
      </c>
      <c r="AP243" s="10">
        <v>1.3819150495797001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453.054702572079</v>
      </c>
      <c r="AW243" s="9">
        <v>58.79814800931141</v>
      </c>
      <c r="AX243" s="9">
        <v>0.3479226817419</v>
      </c>
      <c r="AY243" s="9">
        <v>0</v>
      </c>
      <c r="AZ243" s="10">
        <v>958.7674642527943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502.66154710147435</v>
      </c>
      <c r="BG243" s="9">
        <v>15.26791327286269</v>
      </c>
      <c r="BH243" s="9">
        <v>0</v>
      </c>
      <c r="BI243" s="9">
        <v>0</v>
      </c>
      <c r="BJ243" s="10">
        <v>569.6351341386651</v>
      </c>
      <c r="BK243" s="16">
        <f t="shared" si="14"/>
        <v>2770.2787565998588</v>
      </c>
      <c r="BL243" s="15"/>
      <c r="BM243" s="55"/>
    </row>
    <row r="244" spans="1:65" s="12" customFormat="1" ht="15">
      <c r="A244" s="5"/>
      <c r="B244" s="8" t="s">
        <v>180</v>
      </c>
      <c r="C244" s="11">
        <v>0</v>
      </c>
      <c r="D244" s="9">
        <v>0.0502031397096</v>
      </c>
      <c r="E244" s="9">
        <v>0</v>
      </c>
      <c r="F244" s="9">
        <v>0</v>
      </c>
      <c r="G244" s="10">
        <v>0</v>
      </c>
      <c r="H244" s="11">
        <v>0.46951893283750007</v>
      </c>
      <c r="I244" s="9">
        <v>0.0005072309676</v>
      </c>
      <c r="J244" s="9">
        <v>0</v>
      </c>
      <c r="K244" s="9">
        <v>0</v>
      </c>
      <c r="L244" s="10">
        <v>0.6538596384186001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0.1939676239337</v>
      </c>
      <c r="S244" s="9">
        <v>0.38246694090320005</v>
      </c>
      <c r="T244" s="9">
        <v>0</v>
      </c>
      <c r="U244" s="9">
        <v>0</v>
      </c>
      <c r="V244" s="10">
        <v>0.4987064564505999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0</v>
      </c>
      <c r="AC244" s="9">
        <v>0</v>
      </c>
      <c r="AD244" s="9">
        <v>0</v>
      </c>
      <c r="AE244" s="9">
        <v>0</v>
      </c>
      <c r="AF244" s="10">
        <v>0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0.0039279565483</v>
      </c>
      <c r="AM244" s="9">
        <v>0</v>
      </c>
      <c r="AN244" s="9">
        <v>0</v>
      </c>
      <c r="AO244" s="9">
        <v>0</v>
      </c>
      <c r="AP244" s="10">
        <v>0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0.8549140553831</v>
      </c>
      <c r="AW244" s="9">
        <v>0.1789204589284124</v>
      </c>
      <c r="AX244" s="9">
        <v>0</v>
      </c>
      <c r="AY244" s="9">
        <v>0</v>
      </c>
      <c r="AZ244" s="10">
        <v>1.5731232381263005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0.354498798122</v>
      </c>
      <c r="BG244" s="9">
        <v>0</v>
      </c>
      <c r="BH244" s="9">
        <v>0</v>
      </c>
      <c r="BI244" s="9">
        <v>0</v>
      </c>
      <c r="BJ244" s="10">
        <v>0.3530671757078001</v>
      </c>
      <c r="BK244" s="16">
        <f t="shared" si="14"/>
        <v>5.5676816460367125</v>
      </c>
      <c r="BL244" s="15"/>
      <c r="BM244" s="55"/>
    </row>
    <row r="245" spans="1:65" s="12" customFormat="1" ht="15">
      <c r="A245" s="5"/>
      <c r="B245" s="8" t="s">
        <v>218</v>
      </c>
      <c r="C245" s="11">
        <v>0</v>
      </c>
      <c r="D245" s="9">
        <v>1.476988548387</v>
      </c>
      <c r="E245" s="9">
        <v>0</v>
      </c>
      <c r="F245" s="9">
        <v>0</v>
      </c>
      <c r="G245" s="10">
        <v>0</v>
      </c>
      <c r="H245" s="11">
        <v>0.7885577927083002</v>
      </c>
      <c r="I245" s="9">
        <v>0.9851937461289</v>
      </c>
      <c r="J245" s="9">
        <v>0</v>
      </c>
      <c r="K245" s="9">
        <v>0</v>
      </c>
      <c r="L245" s="10">
        <v>1.2935263295156003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0.5120589980953001</v>
      </c>
      <c r="S245" s="9">
        <v>0</v>
      </c>
      <c r="T245" s="9">
        <v>0</v>
      </c>
      <c r="U245" s="9">
        <v>0</v>
      </c>
      <c r="V245" s="10">
        <v>0.3712315331924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0.0004902877419</v>
      </c>
      <c r="AC245" s="9">
        <v>0</v>
      </c>
      <c r="AD245" s="9">
        <v>0</v>
      </c>
      <c r="AE245" s="9">
        <v>0</v>
      </c>
      <c r="AF245" s="10">
        <v>0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4.923510582890897</v>
      </c>
      <c r="AW245" s="9">
        <v>0.24900816199645076</v>
      </c>
      <c r="AX245" s="9">
        <v>0</v>
      </c>
      <c r="AY245" s="9">
        <v>0</v>
      </c>
      <c r="AZ245" s="10">
        <v>1.655855292287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2.0636724101450006</v>
      </c>
      <c r="BG245" s="9">
        <v>4.7801935E-06</v>
      </c>
      <c r="BH245" s="9">
        <v>0</v>
      </c>
      <c r="BI245" s="9">
        <v>0</v>
      </c>
      <c r="BJ245" s="10">
        <v>0.8349930349647999</v>
      </c>
      <c r="BK245" s="16">
        <f t="shared" si="14"/>
        <v>15.155091498247048</v>
      </c>
      <c r="BL245" s="15"/>
      <c r="BM245" s="55"/>
    </row>
    <row r="246" spans="1:65" s="20" customFormat="1" ht="15">
      <c r="A246" s="5"/>
      <c r="B246" s="14" t="s">
        <v>14</v>
      </c>
      <c r="C246" s="19">
        <f aca="true" t="shared" si="15" ref="C246:AH246">SUM(C215:C245)</f>
        <v>0</v>
      </c>
      <c r="D246" s="17">
        <f t="shared" si="15"/>
        <v>145.8830897647402</v>
      </c>
      <c r="E246" s="17">
        <f t="shared" si="15"/>
        <v>0</v>
      </c>
      <c r="F246" s="17">
        <f t="shared" si="15"/>
        <v>0</v>
      </c>
      <c r="G246" s="18">
        <f t="shared" si="15"/>
        <v>0</v>
      </c>
      <c r="H246" s="19">
        <f t="shared" si="15"/>
        <v>1137.1268409101638</v>
      </c>
      <c r="I246" s="17">
        <f t="shared" si="15"/>
        <v>1796.995503727726</v>
      </c>
      <c r="J246" s="17">
        <f t="shared" si="15"/>
        <v>23.864686594386697</v>
      </c>
      <c r="K246" s="17">
        <f t="shared" si="15"/>
        <v>239.2814565918064</v>
      </c>
      <c r="L246" s="18">
        <f t="shared" si="15"/>
        <v>1039.7611486148585</v>
      </c>
      <c r="M246" s="19">
        <f t="shared" si="15"/>
        <v>0</v>
      </c>
      <c r="N246" s="17">
        <f t="shared" si="15"/>
        <v>0</v>
      </c>
      <c r="O246" s="17">
        <f t="shared" si="15"/>
        <v>0</v>
      </c>
      <c r="P246" s="17">
        <f t="shared" si="15"/>
        <v>0</v>
      </c>
      <c r="Q246" s="18">
        <f t="shared" si="15"/>
        <v>0</v>
      </c>
      <c r="R246" s="19">
        <f t="shared" si="15"/>
        <v>306.11429932759256</v>
      </c>
      <c r="S246" s="17">
        <f t="shared" si="15"/>
        <v>249.6478034073457</v>
      </c>
      <c r="T246" s="17">
        <f t="shared" si="15"/>
        <v>3.2620534531287997</v>
      </c>
      <c r="U246" s="17">
        <f t="shared" si="15"/>
        <v>0</v>
      </c>
      <c r="V246" s="18">
        <f t="shared" si="15"/>
        <v>353.4574509718955</v>
      </c>
      <c r="W246" s="19">
        <f t="shared" si="15"/>
        <v>0</v>
      </c>
      <c r="X246" s="17">
        <f t="shared" si="15"/>
        <v>0</v>
      </c>
      <c r="Y246" s="17">
        <f t="shared" si="15"/>
        <v>0</v>
      </c>
      <c r="Z246" s="17">
        <f t="shared" si="15"/>
        <v>0</v>
      </c>
      <c r="AA246" s="18">
        <f t="shared" si="15"/>
        <v>0</v>
      </c>
      <c r="AB246" s="19">
        <f t="shared" si="15"/>
        <v>53.598076216104296</v>
      </c>
      <c r="AC246" s="17">
        <f t="shared" si="15"/>
        <v>4.2101519518697</v>
      </c>
      <c r="AD246" s="17">
        <f t="shared" si="15"/>
        <v>0.0124088516129</v>
      </c>
      <c r="AE246" s="17">
        <f t="shared" si="15"/>
        <v>0</v>
      </c>
      <c r="AF246" s="18">
        <f t="shared" si="15"/>
        <v>50.481841640211904</v>
      </c>
      <c r="AG246" s="19">
        <f t="shared" si="15"/>
        <v>0</v>
      </c>
      <c r="AH246" s="17">
        <f t="shared" si="15"/>
        <v>0</v>
      </c>
      <c r="AI246" s="17">
        <f aca="true" t="shared" si="16" ref="AI246:BK246">SUM(AI215:AI245)</f>
        <v>0</v>
      </c>
      <c r="AJ246" s="17">
        <f t="shared" si="16"/>
        <v>0</v>
      </c>
      <c r="AK246" s="18">
        <f t="shared" si="16"/>
        <v>0</v>
      </c>
      <c r="AL246" s="19">
        <f t="shared" si="16"/>
        <v>57.92468973654872</v>
      </c>
      <c r="AM246" s="17">
        <f t="shared" si="16"/>
        <v>198.44994880838553</v>
      </c>
      <c r="AN246" s="17">
        <f t="shared" si="16"/>
        <v>0</v>
      </c>
      <c r="AO246" s="17">
        <f t="shared" si="16"/>
        <v>0</v>
      </c>
      <c r="AP246" s="18">
        <f t="shared" si="16"/>
        <v>17.0001683630512</v>
      </c>
      <c r="AQ246" s="19">
        <f t="shared" si="16"/>
        <v>0</v>
      </c>
      <c r="AR246" s="17">
        <f t="shared" si="16"/>
        <v>16.1934797451933</v>
      </c>
      <c r="AS246" s="17">
        <f t="shared" si="16"/>
        <v>0</v>
      </c>
      <c r="AT246" s="17">
        <f t="shared" si="16"/>
        <v>0</v>
      </c>
      <c r="AU246" s="18">
        <f t="shared" si="16"/>
        <v>0</v>
      </c>
      <c r="AV246" s="19">
        <f t="shared" si="16"/>
        <v>10695.19893832735</v>
      </c>
      <c r="AW246" s="17">
        <f t="shared" si="16"/>
        <v>3397.995234355704</v>
      </c>
      <c r="AX246" s="17">
        <f t="shared" si="16"/>
        <v>14.985616474611101</v>
      </c>
      <c r="AY246" s="17">
        <f t="shared" si="16"/>
        <v>20.298814506516003</v>
      </c>
      <c r="AZ246" s="18">
        <f t="shared" si="16"/>
        <v>13660.938507435898</v>
      </c>
      <c r="BA246" s="19">
        <f t="shared" si="16"/>
        <v>0</v>
      </c>
      <c r="BB246" s="17">
        <f t="shared" si="16"/>
        <v>0</v>
      </c>
      <c r="BC246" s="17">
        <f t="shared" si="16"/>
        <v>0</v>
      </c>
      <c r="BD246" s="17">
        <f t="shared" si="16"/>
        <v>0</v>
      </c>
      <c r="BE246" s="18">
        <f t="shared" si="16"/>
        <v>0</v>
      </c>
      <c r="BF246" s="19">
        <f t="shared" si="16"/>
        <v>6023.213850805475</v>
      </c>
      <c r="BG246" s="17">
        <f t="shared" si="16"/>
        <v>799.0668159875195</v>
      </c>
      <c r="BH246" s="17">
        <f t="shared" si="16"/>
        <v>15.5397584349662</v>
      </c>
      <c r="BI246" s="17">
        <f t="shared" si="16"/>
        <v>0</v>
      </c>
      <c r="BJ246" s="18">
        <f t="shared" si="16"/>
        <v>4511.570471372956</v>
      </c>
      <c r="BK246" s="31">
        <f t="shared" si="16"/>
        <v>44832.073106377604</v>
      </c>
      <c r="BL246" s="15"/>
      <c r="BM246" s="55"/>
    </row>
    <row r="247" spans="1:65" s="20" customFormat="1" ht="15">
      <c r="A247" s="5"/>
      <c r="B247" s="14" t="s">
        <v>25</v>
      </c>
      <c r="C247" s="19">
        <f aca="true" t="shared" si="17" ref="C247:AH247">C246+C212</f>
        <v>0</v>
      </c>
      <c r="D247" s="17">
        <f t="shared" si="17"/>
        <v>146.4245388441918</v>
      </c>
      <c r="E247" s="17">
        <f t="shared" si="17"/>
        <v>0</v>
      </c>
      <c r="F247" s="17">
        <f t="shared" si="17"/>
        <v>0</v>
      </c>
      <c r="G247" s="18">
        <f t="shared" si="17"/>
        <v>0</v>
      </c>
      <c r="H247" s="19">
        <f t="shared" si="17"/>
        <v>1236.638944202154</v>
      </c>
      <c r="I247" s="17">
        <f t="shared" si="17"/>
        <v>1797.3397679289835</v>
      </c>
      <c r="J247" s="17">
        <f t="shared" si="17"/>
        <v>23.866880159644698</v>
      </c>
      <c r="K247" s="17">
        <f t="shared" si="17"/>
        <v>239.2814565918064</v>
      </c>
      <c r="L247" s="18">
        <f t="shared" si="17"/>
        <v>1103.0809139314015</v>
      </c>
      <c r="M247" s="19">
        <f t="shared" si="17"/>
        <v>0</v>
      </c>
      <c r="N247" s="17">
        <f t="shared" si="17"/>
        <v>0</v>
      </c>
      <c r="O247" s="17">
        <f t="shared" si="17"/>
        <v>0</v>
      </c>
      <c r="P247" s="17">
        <f t="shared" si="17"/>
        <v>0</v>
      </c>
      <c r="Q247" s="18">
        <f t="shared" si="17"/>
        <v>0</v>
      </c>
      <c r="R247" s="19">
        <f t="shared" si="17"/>
        <v>378.8348918717107</v>
      </c>
      <c r="S247" s="17">
        <f t="shared" si="17"/>
        <v>249.8182548701842</v>
      </c>
      <c r="T247" s="17">
        <f t="shared" si="17"/>
        <v>3.2620534531287997</v>
      </c>
      <c r="U247" s="17">
        <f t="shared" si="17"/>
        <v>0</v>
      </c>
      <c r="V247" s="18">
        <f t="shared" si="17"/>
        <v>384.93128776401915</v>
      </c>
      <c r="W247" s="19">
        <f t="shared" si="17"/>
        <v>0</v>
      </c>
      <c r="X247" s="17">
        <f t="shared" si="17"/>
        <v>0</v>
      </c>
      <c r="Y247" s="17">
        <f t="shared" si="17"/>
        <v>0</v>
      </c>
      <c r="Z247" s="17">
        <f t="shared" si="17"/>
        <v>0</v>
      </c>
      <c r="AA247" s="18">
        <f t="shared" si="17"/>
        <v>0</v>
      </c>
      <c r="AB247" s="19">
        <f t="shared" si="17"/>
        <v>59.88748778855339</v>
      </c>
      <c r="AC247" s="17">
        <f t="shared" si="17"/>
        <v>4.2178316575148</v>
      </c>
      <c r="AD247" s="17">
        <f t="shared" si="17"/>
        <v>0.0124088516129</v>
      </c>
      <c r="AE247" s="17">
        <f t="shared" si="17"/>
        <v>0</v>
      </c>
      <c r="AF247" s="18">
        <f t="shared" si="17"/>
        <v>52.899488845662404</v>
      </c>
      <c r="AG247" s="19">
        <f t="shared" si="17"/>
        <v>0</v>
      </c>
      <c r="AH247" s="17">
        <f t="shared" si="17"/>
        <v>0</v>
      </c>
      <c r="AI247" s="17">
        <f aca="true" t="shared" si="18" ref="AI247:BK247">AI246+AI212</f>
        <v>0</v>
      </c>
      <c r="AJ247" s="17">
        <f t="shared" si="18"/>
        <v>0</v>
      </c>
      <c r="AK247" s="18">
        <f t="shared" si="18"/>
        <v>0</v>
      </c>
      <c r="AL247" s="19">
        <f t="shared" si="18"/>
        <v>63.61372329177062</v>
      </c>
      <c r="AM247" s="17">
        <f t="shared" si="18"/>
        <v>234.82556425180482</v>
      </c>
      <c r="AN247" s="17">
        <f t="shared" si="18"/>
        <v>0</v>
      </c>
      <c r="AO247" s="17">
        <f t="shared" si="18"/>
        <v>0</v>
      </c>
      <c r="AP247" s="18">
        <f t="shared" si="18"/>
        <v>18.760318643855896</v>
      </c>
      <c r="AQ247" s="19">
        <f t="shared" si="18"/>
        <v>0</v>
      </c>
      <c r="AR247" s="17">
        <f t="shared" si="18"/>
        <v>16.1934797451933</v>
      </c>
      <c r="AS247" s="17">
        <f t="shared" si="18"/>
        <v>0</v>
      </c>
      <c r="AT247" s="17">
        <f t="shared" si="18"/>
        <v>0</v>
      </c>
      <c r="AU247" s="18">
        <f t="shared" si="18"/>
        <v>0</v>
      </c>
      <c r="AV247" s="19">
        <f t="shared" si="18"/>
        <v>12229.640002617225</v>
      </c>
      <c r="AW247" s="17">
        <f t="shared" si="18"/>
        <v>3406.19314587327</v>
      </c>
      <c r="AX247" s="17">
        <f t="shared" si="18"/>
        <v>15.155294128578701</v>
      </c>
      <c r="AY247" s="17">
        <f t="shared" si="18"/>
        <v>20.319543406774002</v>
      </c>
      <c r="AZ247" s="18">
        <f t="shared" si="18"/>
        <v>14696.30850570334</v>
      </c>
      <c r="BA247" s="19">
        <f t="shared" si="18"/>
        <v>0</v>
      </c>
      <c r="BB247" s="17">
        <f t="shared" si="18"/>
        <v>0</v>
      </c>
      <c r="BC247" s="17">
        <f t="shared" si="18"/>
        <v>0</v>
      </c>
      <c r="BD247" s="17">
        <f t="shared" si="18"/>
        <v>0</v>
      </c>
      <c r="BE247" s="18">
        <f t="shared" si="18"/>
        <v>0</v>
      </c>
      <c r="BF247" s="19">
        <f t="shared" si="18"/>
        <v>7255.700880291815</v>
      </c>
      <c r="BG247" s="17">
        <f t="shared" si="18"/>
        <v>823.5199999980949</v>
      </c>
      <c r="BH247" s="17">
        <f t="shared" si="18"/>
        <v>15.5397584349662</v>
      </c>
      <c r="BI247" s="17">
        <f t="shared" si="18"/>
        <v>0</v>
      </c>
      <c r="BJ247" s="18">
        <f t="shared" si="18"/>
        <v>4980.519701753743</v>
      </c>
      <c r="BK247" s="18">
        <f t="shared" si="18"/>
        <v>49456.78612490099</v>
      </c>
      <c r="BL247" s="15"/>
      <c r="BM247" s="55"/>
    </row>
    <row r="248" spans="3:65" ht="15" customHeight="1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5"/>
      <c r="BM248" s="55"/>
    </row>
    <row r="249" spans="1:65" s="12" customFormat="1" ht="15">
      <c r="A249" s="5" t="s">
        <v>26</v>
      </c>
      <c r="B249" s="26" t="s">
        <v>27</v>
      </c>
      <c r="C249" s="11"/>
      <c r="D249" s="9"/>
      <c r="E249" s="9"/>
      <c r="F249" s="9"/>
      <c r="G249" s="10"/>
      <c r="H249" s="11"/>
      <c r="I249" s="9"/>
      <c r="J249" s="9"/>
      <c r="K249" s="9"/>
      <c r="L249" s="10"/>
      <c r="M249" s="11"/>
      <c r="N249" s="9"/>
      <c r="O249" s="9"/>
      <c r="P249" s="9"/>
      <c r="Q249" s="10"/>
      <c r="R249" s="11"/>
      <c r="S249" s="9"/>
      <c r="T249" s="9"/>
      <c r="U249" s="9"/>
      <c r="V249" s="10"/>
      <c r="W249" s="11"/>
      <c r="X249" s="9"/>
      <c r="Y249" s="9"/>
      <c r="Z249" s="9"/>
      <c r="AA249" s="10"/>
      <c r="AB249" s="11"/>
      <c r="AC249" s="9"/>
      <c r="AD249" s="9"/>
      <c r="AE249" s="9"/>
      <c r="AF249" s="10"/>
      <c r="AG249" s="11"/>
      <c r="AH249" s="9"/>
      <c r="AI249" s="9"/>
      <c r="AJ249" s="9"/>
      <c r="AK249" s="10"/>
      <c r="AL249" s="11"/>
      <c r="AM249" s="9"/>
      <c r="AN249" s="9"/>
      <c r="AO249" s="9"/>
      <c r="AP249" s="10"/>
      <c r="AQ249" s="11"/>
      <c r="AR249" s="9"/>
      <c r="AS249" s="9"/>
      <c r="AT249" s="9"/>
      <c r="AU249" s="10"/>
      <c r="AV249" s="11"/>
      <c r="AW249" s="9"/>
      <c r="AX249" s="9"/>
      <c r="AY249" s="9"/>
      <c r="AZ249" s="10"/>
      <c r="BA249" s="11"/>
      <c r="BB249" s="9"/>
      <c r="BC249" s="9"/>
      <c r="BD249" s="9"/>
      <c r="BE249" s="10"/>
      <c r="BF249" s="11"/>
      <c r="BG249" s="9"/>
      <c r="BH249" s="9"/>
      <c r="BI249" s="9"/>
      <c r="BJ249" s="10"/>
      <c r="BK249" s="16"/>
      <c r="BL249" s="15"/>
      <c r="BM249" s="55"/>
    </row>
    <row r="250" spans="1:65" s="12" customFormat="1" ht="15">
      <c r="A250" s="5" t="s">
        <v>9</v>
      </c>
      <c r="B250" s="14" t="s">
        <v>28</v>
      </c>
      <c r="C250" s="11"/>
      <c r="D250" s="9"/>
      <c r="E250" s="9"/>
      <c r="F250" s="9"/>
      <c r="G250" s="10"/>
      <c r="H250" s="11"/>
      <c r="I250" s="9"/>
      <c r="J250" s="9"/>
      <c r="K250" s="9"/>
      <c r="L250" s="10"/>
      <c r="M250" s="11"/>
      <c r="N250" s="9"/>
      <c r="O250" s="9"/>
      <c r="P250" s="9"/>
      <c r="Q250" s="10"/>
      <c r="R250" s="11"/>
      <c r="S250" s="9"/>
      <c r="T250" s="9"/>
      <c r="U250" s="9"/>
      <c r="V250" s="10"/>
      <c r="W250" s="11"/>
      <c r="X250" s="9"/>
      <c r="Y250" s="9"/>
      <c r="Z250" s="9"/>
      <c r="AA250" s="10"/>
      <c r="AB250" s="11"/>
      <c r="AC250" s="9"/>
      <c r="AD250" s="9"/>
      <c r="AE250" s="9"/>
      <c r="AF250" s="10"/>
      <c r="AG250" s="11"/>
      <c r="AH250" s="9"/>
      <c r="AI250" s="9"/>
      <c r="AJ250" s="9"/>
      <c r="AK250" s="10"/>
      <c r="AL250" s="11"/>
      <c r="AM250" s="9"/>
      <c r="AN250" s="9"/>
      <c r="AO250" s="9"/>
      <c r="AP250" s="10"/>
      <c r="AQ250" s="11"/>
      <c r="AR250" s="9"/>
      <c r="AS250" s="9"/>
      <c r="AT250" s="9"/>
      <c r="AU250" s="10"/>
      <c r="AV250" s="11"/>
      <c r="AW250" s="9"/>
      <c r="AX250" s="9"/>
      <c r="AY250" s="9"/>
      <c r="AZ250" s="10"/>
      <c r="BA250" s="11"/>
      <c r="BB250" s="9"/>
      <c r="BC250" s="9"/>
      <c r="BD250" s="9"/>
      <c r="BE250" s="10"/>
      <c r="BF250" s="11"/>
      <c r="BG250" s="9"/>
      <c r="BH250" s="9"/>
      <c r="BI250" s="9"/>
      <c r="BJ250" s="10"/>
      <c r="BK250" s="16"/>
      <c r="BL250" s="15"/>
      <c r="BM250" s="55"/>
    </row>
    <row r="251" spans="1:65" s="12" customFormat="1" ht="15">
      <c r="A251" s="5"/>
      <c r="B251" s="8" t="s">
        <v>219</v>
      </c>
      <c r="C251" s="11">
        <v>0</v>
      </c>
      <c r="D251" s="9">
        <v>1.9777671399353</v>
      </c>
      <c r="E251" s="9">
        <v>0</v>
      </c>
      <c r="F251" s="9">
        <v>0</v>
      </c>
      <c r="G251" s="10">
        <v>0</v>
      </c>
      <c r="H251" s="11">
        <v>10.929775223189996</v>
      </c>
      <c r="I251" s="9">
        <v>11.3511774537735</v>
      </c>
      <c r="J251" s="9">
        <v>0.5072746665161</v>
      </c>
      <c r="K251" s="9">
        <v>0</v>
      </c>
      <c r="L251" s="10">
        <v>24.038054505835994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5.281302039641601</v>
      </c>
      <c r="S251" s="9">
        <v>3.9689769488704996</v>
      </c>
      <c r="T251" s="9">
        <v>0</v>
      </c>
      <c r="U251" s="9">
        <v>0</v>
      </c>
      <c r="V251" s="10">
        <v>8.726542417513299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0.7022927796446</v>
      </c>
      <c r="AC251" s="9">
        <v>0</v>
      </c>
      <c r="AD251" s="9">
        <v>0</v>
      </c>
      <c r="AE251" s="9">
        <v>0</v>
      </c>
      <c r="AF251" s="10">
        <v>0.1978371004511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0.1533239225153</v>
      </c>
      <c r="AM251" s="9">
        <v>0</v>
      </c>
      <c r="AN251" s="9">
        <v>0</v>
      </c>
      <c r="AO251" s="9">
        <v>0</v>
      </c>
      <c r="AP251" s="10">
        <v>0.384253620838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383.76490702500064</v>
      </c>
      <c r="AW251" s="9">
        <v>223.37475163652655</v>
      </c>
      <c r="AX251" s="9">
        <v>0.0161681193225</v>
      </c>
      <c r="AY251" s="9">
        <v>0</v>
      </c>
      <c r="AZ251" s="10">
        <v>491.57947646938294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263.89780425573827</v>
      </c>
      <c r="BG251" s="9">
        <v>64.57139132983139</v>
      </c>
      <c r="BH251" s="9">
        <v>2.8818548441612</v>
      </c>
      <c r="BI251" s="9">
        <v>0</v>
      </c>
      <c r="BJ251" s="10">
        <v>225.59374033837858</v>
      </c>
      <c r="BK251" s="16">
        <f>SUM(C251:BJ251)</f>
        <v>1723.8986718370672</v>
      </c>
      <c r="BL251" s="15"/>
      <c r="BM251" s="55"/>
    </row>
    <row r="252" spans="1:65" s="20" customFormat="1" ht="15">
      <c r="A252" s="5"/>
      <c r="B252" s="14" t="s">
        <v>29</v>
      </c>
      <c r="C252" s="19">
        <f>SUM(C251)</f>
        <v>0</v>
      </c>
      <c r="D252" s="17">
        <f>SUM(D251)</f>
        <v>1.9777671399353</v>
      </c>
      <c r="E252" s="17">
        <f>SUM(E251)</f>
        <v>0</v>
      </c>
      <c r="F252" s="17">
        <f>SUM(F251)</f>
        <v>0</v>
      </c>
      <c r="G252" s="18">
        <f>SUM(G251)</f>
        <v>0</v>
      </c>
      <c r="H252" s="19">
        <f aca="true" t="shared" si="19" ref="H252:BJ252">SUM(H251)</f>
        <v>10.929775223189996</v>
      </c>
      <c r="I252" s="17">
        <f t="shared" si="19"/>
        <v>11.3511774537735</v>
      </c>
      <c r="J252" s="17">
        <f t="shared" si="19"/>
        <v>0.5072746665161</v>
      </c>
      <c r="K252" s="17">
        <f t="shared" si="19"/>
        <v>0</v>
      </c>
      <c r="L252" s="18">
        <f t="shared" si="19"/>
        <v>24.038054505835994</v>
      </c>
      <c r="M252" s="19">
        <f t="shared" si="19"/>
        <v>0</v>
      </c>
      <c r="N252" s="17">
        <f t="shared" si="19"/>
        <v>0</v>
      </c>
      <c r="O252" s="17">
        <f t="shared" si="19"/>
        <v>0</v>
      </c>
      <c r="P252" s="17">
        <f t="shared" si="19"/>
        <v>0</v>
      </c>
      <c r="Q252" s="18">
        <f t="shared" si="19"/>
        <v>0</v>
      </c>
      <c r="R252" s="19">
        <f t="shared" si="19"/>
        <v>5.281302039641601</v>
      </c>
      <c r="S252" s="17">
        <f t="shared" si="19"/>
        <v>3.9689769488704996</v>
      </c>
      <c r="T252" s="17">
        <f t="shared" si="19"/>
        <v>0</v>
      </c>
      <c r="U252" s="17">
        <f t="shared" si="19"/>
        <v>0</v>
      </c>
      <c r="V252" s="18">
        <f t="shared" si="19"/>
        <v>8.726542417513299</v>
      </c>
      <c r="W252" s="19">
        <f t="shared" si="19"/>
        <v>0</v>
      </c>
      <c r="X252" s="17">
        <f t="shared" si="19"/>
        <v>0</v>
      </c>
      <c r="Y252" s="17">
        <f t="shared" si="19"/>
        <v>0</v>
      </c>
      <c r="Z252" s="17">
        <f t="shared" si="19"/>
        <v>0</v>
      </c>
      <c r="AA252" s="18">
        <f t="shared" si="19"/>
        <v>0</v>
      </c>
      <c r="AB252" s="19">
        <f t="shared" si="19"/>
        <v>0.7022927796446</v>
      </c>
      <c r="AC252" s="17">
        <f t="shared" si="19"/>
        <v>0</v>
      </c>
      <c r="AD252" s="17">
        <f t="shared" si="19"/>
        <v>0</v>
      </c>
      <c r="AE252" s="17">
        <f t="shared" si="19"/>
        <v>0</v>
      </c>
      <c r="AF252" s="18">
        <f t="shared" si="19"/>
        <v>0.1978371004511</v>
      </c>
      <c r="AG252" s="19">
        <f t="shared" si="19"/>
        <v>0</v>
      </c>
      <c r="AH252" s="17">
        <f t="shared" si="19"/>
        <v>0</v>
      </c>
      <c r="AI252" s="17">
        <f t="shared" si="19"/>
        <v>0</v>
      </c>
      <c r="AJ252" s="17">
        <f t="shared" si="19"/>
        <v>0</v>
      </c>
      <c r="AK252" s="18">
        <f t="shared" si="19"/>
        <v>0</v>
      </c>
      <c r="AL252" s="19">
        <f t="shared" si="19"/>
        <v>0.1533239225153</v>
      </c>
      <c r="AM252" s="17">
        <f t="shared" si="19"/>
        <v>0</v>
      </c>
      <c r="AN252" s="17">
        <f t="shared" si="19"/>
        <v>0</v>
      </c>
      <c r="AO252" s="17">
        <f t="shared" si="19"/>
        <v>0</v>
      </c>
      <c r="AP252" s="18">
        <f t="shared" si="19"/>
        <v>0.384253620838</v>
      </c>
      <c r="AQ252" s="19">
        <f t="shared" si="19"/>
        <v>0</v>
      </c>
      <c r="AR252" s="17">
        <f t="shared" si="19"/>
        <v>0</v>
      </c>
      <c r="AS252" s="17">
        <f t="shared" si="19"/>
        <v>0</v>
      </c>
      <c r="AT252" s="17">
        <f t="shared" si="19"/>
        <v>0</v>
      </c>
      <c r="AU252" s="18">
        <f t="shared" si="19"/>
        <v>0</v>
      </c>
      <c r="AV252" s="19">
        <f t="shared" si="19"/>
        <v>383.76490702500064</v>
      </c>
      <c r="AW252" s="17">
        <f t="shared" si="19"/>
        <v>223.37475163652655</v>
      </c>
      <c r="AX252" s="17">
        <f t="shared" si="19"/>
        <v>0.0161681193225</v>
      </c>
      <c r="AY252" s="17">
        <f t="shared" si="19"/>
        <v>0</v>
      </c>
      <c r="AZ252" s="18">
        <f t="shared" si="19"/>
        <v>491.57947646938294</v>
      </c>
      <c r="BA252" s="19">
        <f t="shared" si="19"/>
        <v>0</v>
      </c>
      <c r="BB252" s="17">
        <f t="shared" si="19"/>
        <v>0</v>
      </c>
      <c r="BC252" s="17">
        <f t="shared" si="19"/>
        <v>0</v>
      </c>
      <c r="BD252" s="17">
        <f t="shared" si="19"/>
        <v>0</v>
      </c>
      <c r="BE252" s="18">
        <f t="shared" si="19"/>
        <v>0</v>
      </c>
      <c r="BF252" s="19">
        <f t="shared" si="19"/>
        <v>263.89780425573827</v>
      </c>
      <c r="BG252" s="17">
        <f t="shared" si="19"/>
        <v>64.57139132983139</v>
      </c>
      <c r="BH252" s="17">
        <f t="shared" si="19"/>
        <v>2.8818548441612</v>
      </c>
      <c r="BI252" s="17">
        <f t="shared" si="19"/>
        <v>0</v>
      </c>
      <c r="BJ252" s="18">
        <f t="shared" si="19"/>
        <v>225.59374033837858</v>
      </c>
      <c r="BK252" s="31">
        <f>SUM(BK251)</f>
        <v>1723.8986718370672</v>
      </c>
      <c r="BL252" s="15"/>
      <c r="BM252" s="55"/>
    </row>
    <row r="253" spans="3:65" ht="15" customHeight="1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5"/>
      <c r="BM253" s="55"/>
    </row>
    <row r="254" spans="1:65" s="12" customFormat="1" ht="15">
      <c r="A254" s="5" t="s">
        <v>43</v>
      </c>
      <c r="B254" s="23" t="s">
        <v>44</v>
      </c>
      <c r="C254" s="51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3"/>
      <c r="BL254" s="15"/>
      <c r="BM254" s="55"/>
    </row>
    <row r="255" spans="1:65" s="12" customFormat="1" ht="15">
      <c r="A255" s="5" t="s">
        <v>9</v>
      </c>
      <c r="B255" s="32" t="s">
        <v>45</v>
      </c>
      <c r="C255" s="51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3"/>
      <c r="BL255" s="15"/>
      <c r="BM255" s="55"/>
    </row>
    <row r="256" spans="1:65" s="12" customFormat="1" ht="15">
      <c r="A256" s="5"/>
      <c r="B256" s="8" t="s">
        <v>309</v>
      </c>
      <c r="C256" s="11">
        <v>0</v>
      </c>
      <c r="D256" s="9">
        <v>0.5142</v>
      </c>
      <c r="E256" s="9">
        <v>0</v>
      </c>
      <c r="F256" s="9">
        <v>0</v>
      </c>
      <c r="G256" s="10">
        <v>0</v>
      </c>
      <c r="H256" s="11">
        <v>120.7429</v>
      </c>
      <c r="I256" s="9">
        <v>978.6357</v>
      </c>
      <c r="J256" s="9">
        <v>0.0004</v>
      </c>
      <c r="K256" s="9">
        <v>0.6855</v>
      </c>
      <c r="L256" s="10">
        <v>86.782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60.0477</v>
      </c>
      <c r="S256" s="9">
        <v>2.0202</v>
      </c>
      <c r="T256" s="9">
        <v>0.003</v>
      </c>
      <c r="U256" s="9">
        <v>0</v>
      </c>
      <c r="V256" s="10">
        <v>12.9034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</v>
      </c>
      <c r="AC256" s="9">
        <v>0</v>
      </c>
      <c r="AD256" s="9">
        <v>0</v>
      </c>
      <c r="AE256" s="9">
        <v>0</v>
      </c>
      <c r="AF256" s="10">
        <v>0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</v>
      </c>
      <c r="AM256" s="9">
        <v>0</v>
      </c>
      <c r="AN256" s="9">
        <v>0</v>
      </c>
      <c r="AO256" s="9">
        <v>0</v>
      </c>
      <c r="AP256" s="10">
        <v>0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0</v>
      </c>
      <c r="AW256" s="9">
        <v>0</v>
      </c>
      <c r="AX256" s="9">
        <v>0</v>
      </c>
      <c r="AY256" s="9">
        <v>0</v>
      </c>
      <c r="AZ256" s="10">
        <v>0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0</v>
      </c>
      <c r="BG256" s="9">
        <v>0</v>
      </c>
      <c r="BH256" s="9">
        <v>0</v>
      </c>
      <c r="BI256" s="9">
        <v>0</v>
      </c>
      <c r="BJ256" s="10">
        <v>0</v>
      </c>
      <c r="BK256" s="16">
        <f>SUM(C256:BJ256)</f>
        <v>1262.3349999999998</v>
      </c>
      <c r="BL256" s="15"/>
      <c r="BM256" s="55"/>
    </row>
    <row r="257" spans="1:65" s="20" customFormat="1" ht="15">
      <c r="A257" s="5"/>
      <c r="B257" s="14" t="s">
        <v>11</v>
      </c>
      <c r="C257" s="19">
        <f>C256</f>
        <v>0</v>
      </c>
      <c r="D257" s="17">
        <f>D256</f>
        <v>0.5142</v>
      </c>
      <c r="E257" s="17">
        <f>E256</f>
        <v>0</v>
      </c>
      <c r="F257" s="17">
        <f>F256</f>
        <v>0</v>
      </c>
      <c r="G257" s="18">
        <f>G256</f>
        <v>0</v>
      </c>
      <c r="H257" s="19">
        <f aca="true" t="shared" si="20" ref="H257:BK257">H256</f>
        <v>120.7429</v>
      </c>
      <c r="I257" s="17">
        <f t="shared" si="20"/>
        <v>978.6357</v>
      </c>
      <c r="J257" s="17">
        <f t="shared" si="20"/>
        <v>0.0004</v>
      </c>
      <c r="K257" s="17">
        <f t="shared" si="20"/>
        <v>0.6855</v>
      </c>
      <c r="L257" s="18">
        <f t="shared" si="20"/>
        <v>86.782</v>
      </c>
      <c r="M257" s="19">
        <f t="shared" si="20"/>
        <v>0</v>
      </c>
      <c r="N257" s="17">
        <f t="shared" si="20"/>
        <v>0</v>
      </c>
      <c r="O257" s="17">
        <f t="shared" si="20"/>
        <v>0</v>
      </c>
      <c r="P257" s="17">
        <f t="shared" si="20"/>
        <v>0</v>
      </c>
      <c r="Q257" s="18">
        <f t="shared" si="20"/>
        <v>0</v>
      </c>
      <c r="R257" s="19">
        <f t="shared" si="20"/>
        <v>60.0477</v>
      </c>
      <c r="S257" s="17">
        <f t="shared" si="20"/>
        <v>2.0202</v>
      </c>
      <c r="T257" s="17">
        <f t="shared" si="20"/>
        <v>0.003</v>
      </c>
      <c r="U257" s="17">
        <f t="shared" si="20"/>
        <v>0</v>
      </c>
      <c r="V257" s="18">
        <f t="shared" si="20"/>
        <v>12.9034</v>
      </c>
      <c r="W257" s="19">
        <f t="shared" si="20"/>
        <v>0</v>
      </c>
      <c r="X257" s="17">
        <f t="shared" si="20"/>
        <v>0</v>
      </c>
      <c r="Y257" s="17">
        <f t="shared" si="20"/>
        <v>0</v>
      </c>
      <c r="Z257" s="17">
        <f t="shared" si="20"/>
        <v>0</v>
      </c>
      <c r="AA257" s="18">
        <f t="shared" si="20"/>
        <v>0</v>
      </c>
      <c r="AB257" s="19">
        <f t="shared" si="20"/>
        <v>0</v>
      </c>
      <c r="AC257" s="17">
        <f t="shared" si="20"/>
        <v>0</v>
      </c>
      <c r="AD257" s="17">
        <f t="shared" si="20"/>
        <v>0</v>
      </c>
      <c r="AE257" s="17">
        <f t="shared" si="20"/>
        <v>0</v>
      </c>
      <c r="AF257" s="18">
        <f t="shared" si="20"/>
        <v>0</v>
      </c>
      <c r="AG257" s="19">
        <f t="shared" si="20"/>
        <v>0</v>
      </c>
      <c r="AH257" s="17">
        <f t="shared" si="20"/>
        <v>0</v>
      </c>
      <c r="AI257" s="17">
        <f t="shared" si="20"/>
        <v>0</v>
      </c>
      <c r="AJ257" s="17">
        <f t="shared" si="20"/>
        <v>0</v>
      </c>
      <c r="AK257" s="18">
        <f t="shared" si="20"/>
        <v>0</v>
      </c>
      <c r="AL257" s="19">
        <f t="shared" si="20"/>
        <v>0</v>
      </c>
      <c r="AM257" s="17">
        <f t="shared" si="20"/>
        <v>0</v>
      </c>
      <c r="AN257" s="17">
        <f t="shared" si="20"/>
        <v>0</v>
      </c>
      <c r="AO257" s="17">
        <f t="shared" si="20"/>
        <v>0</v>
      </c>
      <c r="AP257" s="18">
        <f t="shared" si="20"/>
        <v>0</v>
      </c>
      <c r="AQ257" s="19">
        <f t="shared" si="20"/>
        <v>0</v>
      </c>
      <c r="AR257" s="17">
        <f t="shared" si="20"/>
        <v>0</v>
      </c>
      <c r="AS257" s="17">
        <f t="shared" si="20"/>
        <v>0</v>
      </c>
      <c r="AT257" s="17">
        <f t="shared" si="20"/>
        <v>0</v>
      </c>
      <c r="AU257" s="18">
        <f t="shared" si="20"/>
        <v>0</v>
      </c>
      <c r="AV257" s="19">
        <f t="shared" si="20"/>
        <v>0</v>
      </c>
      <c r="AW257" s="17">
        <f t="shared" si="20"/>
        <v>0</v>
      </c>
      <c r="AX257" s="17">
        <f t="shared" si="20"/>
        <v>0</v>
      </c>
      <c r="AY257" s="17">
        <f t="shared" si="20"/>
        <v>0</v>
      </c>
      <c r="AZ257" s="18">
        <f t="shared" si="20"/>
        <v>0</v>
      </c>
      <c r="BA257" s="19">
        <f t="shared" si="20"/>
        <v>0</v>
      </c>
      <c r="BB257" s="17">
        <f t="shared" si="20"/>
        <v>0</v>
      </c>
      <c r="BC257" s="17">
        <f t="shared" si="20"/>
        <v>0</v>
      </c>
      <c r="BD257" s="17">
        <f t="shared" si="20"/>
        <v>0</v>
      </c>
      <c r="BE257" s="18">
        <f t="shared" si="20"/>
        <v>0</v>
      </c>
      <c r="BF257" s="19">
        <f t="shared" si="20"/>
        <v>0</v>
      </c>
      <c r="BG257" s="17">
        <f t="shared" si="20"/>
        <v>0</v>
      </c>
      <c r="BH257" s="17">
        <f t="shared" si="20"/>
        <v>0</v>
      </c>
      <c r="BI257" s="17">
        <f t="shared" si="20"/>
        <v>0</v>
      </c>
      <c r="BJ257" s="18">
        <f t="shared" si="20"/>
        <v>0</v>
      </c>
      <c r="BK257" s="18">
        <f t="shared" si="20"/>
        <v>1262.3349999999998</v>
      </c>
      <c r="BL257" s="15"/>
      <c r="BM257" s="55"/>
    </row>
    <row r="258" spans="1:65" s="12" customFormat="1" ht="15">
      <c r="A258" s="5" t="s">
        <v>12</v>
      </c>
      <c r="B258" s="6" t="s">
        <v>46</v>
      </c>
      <c r="C258" s="51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3"/>
      <c r="BL258" s="15"/>
      <c r="BM258" s="55"/>
    </row>
    <row r="259" spans="1:65" s="12" customFormat="1" ht="15">
      <c r="A259" s="5"/>
      <c r="B259" s="8" t="s">
        <v>310</v>
      </c>
      <c r="C259" s="11">
        <v>0</v>
      </c>
      <c r="D259" s="9">
        <v>1.8307</v>
      </c>
      <c r="E259" s="9">
        <v>0</v>
      </c>
      <c r="F259" s="9">
        <v>0</v>
      </c>
      <c r="G259" s="10">
        <v>0</v>
      </c>
      <c r="H259" s="11">
        <v>4.9631</v>
      </c>
      <c r="I259" s="9">
        <v>288.3863</v>
      </c>
      <c r="J259" s="9">
        <v>10.0325</v>
      </c>
      <c r="K259" s="9">
        <v>0</v>
      </c>
      <c r="L259" s="10">
        <v>1.2211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3.867</v>
      </c>
      <c r="S259" s="9">
        <v>0.0037</v>
      </c>
      <c r="T259" s="9">
        <v>0</v>
      </c>
      <c r="U259" s="9">
        <v>0</v>
      </c>
      <c r="V259" s="10">
        <v>0.5192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0</v>
      </c>
      <c r="AC259" s="9">
        <v>0</v>
      </c>
      <c r="AD259" s="9">
        <v>0</v>
      </c>
      <c r="AE259" s="9">
        <v>0</v>
      </c>
      <c r="AF259" s="10">
        <v>0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0</v>
      </c>
      <c r="AM259" s="9">
        <v>0</v>
      </c>
      <c r="AN259" s="9">
        <v>0</v>
      </c>
      <c r="AO259" s="9">
        <v>0</v>
      </c>
      <c r="AP259" s="10">
        <v>0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0</v>
      </c>
      <c r="AW259" s="9">
        <v>0</v>
      </c>
      <c r="AX259" s="9">
        <v>0</v>
      </c>
      <c r="AY259" s="9">
        <v>0</v>
      </c>
      <c r="AZ259" s="10">
        <v>0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0</v>
      </c>
      <c r="BG259" s="9">
        <v>0</v>
      </c>
      <c r="BH259" s="9">
        <v>0</v>
      </c>
      <c r="BI259" s="9">
        <v>0</v>
      </c>
      <c r="BJ259" s="10">
        <v>0</v>
      </c>
      <c r="BK259" s="16">
        <f aca="true" t="shared" si="21" ref="BK259:BK265">SUM(C259:BJ259)</f>
        <v>310.8236</v>
      </c>
      <c r="BL259" s="15"/>
      <c r="BM259" s="55"/>
    </row>
    <row r="260" spans="1:65" s="12" customFormat="1" ht="15">
      <c r="A260" s="5"/>
      <c r="B260" s="8" t="s">
        <v>311</v>
      </c>
      <c r="C260" s="11">
        <v>0</v>
      </c>
      <c r="D260" s="9">
        <v>2.9031</v>
      </c>
      <c r="E260" s="9">
        <v>0</v>
      </c>
      <c r="F260" s="9">
        <v>0</v>
      </c>
      <c r="G260" s="10">
        <v>0</v>
      </c>
      <c r="H260" s="11">
        <v>1.3674</v>
      </c>
      <c r="I260" s="9">
        <v>0.5923</v>
      </c>
      <c r="J260" s="9">
        <v>0</v>
      </c>
      <c r="K260" s="9">
        <v>0</v>
      </c>
      <c r="L260" s="10">
        <v>0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1.4975</v>
      </c>
      <c r="S260" s="9">
        <v>0</v>
      </c>
      <c r="T260" s="9">
        <v>0</v>
      </c>
      <c r="U260" s="9">
        <v>0</v>
      </c>
      <c r="V260" s="10">
        <v>0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</v>
      </c>
      <c r="AC260" s="9">
        <v>0</v>
      </c>
      <c r="AD260" s="9">
        <v>0</v>
      </c>
      <c r="AE260" s="9">
        <v>0</v>
      </c>
      <c r="AF260" s="10">
        <v>0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</v>
      </c>
      <c r="AM260" s="9">
        <v>0</v>
      </c>
      <c r="AN260" s="9">
        <v>0</v>
      </c>
      <c r="AO260" s="9">
        <v>0</v>
      </c>
      <c r="AP260" s="10">
        <v>0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0</v>
      </c>
      <c r="AW260" s="9">
        <v>0</v>
      </c>
      <c r="AX260" s="9">
        <v>0</v>
      </c>
      <c r="AY260" s="9">
        <v>0</v>
      </c>
      <c r="AZ260" s="10">
        <v>0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0</v>
      </c>
      <c r="BG260" s="9">
        <v>0</v>
      </c>
      <c r="BH260" s="9">
        <v>0</v>
      </c>
      <c r="BI260" s="9">
        <v>0</v>
      </c>
      <c r="BJ260" s="10">
        <v>0</v>
      </c>
      <c r="BK260" s="16">
        <f t="shared" si="21"/>
        <v>6.3603000000000005</v>
      </c>
      <c r="BL260" s="15"/>
      <c r="BM260" s="55"/>
    </row>
    <row r="261" spans="1:65" s="12" customFormat="1" ht="15">
      <c r="A261" s="5"/>
      <c r="B261" s="29" t="s">
        <v>312</v>
      </c>
      <c r="C261" s="11">
        <v>0</v>
      </c>
      <c r="D261" s="9">
        <v>19.6237</v>
      </c>
      <c r="E261" s="9">
        <v>0</v>
      </c>
      <c r="F261" s="9">
        <v>0</v>
      </c>
      <c r="G261" s="10">
        <v>0</v>
      </c>
      <c r="H261" s="11">
        <v>0.467</v>
      </c>
      <c r="I261" s="9">
        <v>4.3673</v>
      </c>
      <c r="J261" s="9">
        <v>0.4005</v>
      </c>
      <c r="K261" s="9">
        <v>0</v>
      </c>
      <c r="L261" s="10">
        <v>1.1737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0.1535</v>
      </c>
      <c r="S261" s="9">
        <v>0.8055</v>
      </c>
      <c r="T261" s="9">
        <v>0</v>
      </c>
      <c r="U261" s="9">
        <v>0</v>
      </c>
      <c r="V261" s="10">
        <v>0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0</v>
      </c>
      <c r="AC261" s="9">
        <v>0</v>
      </c>
      <c r="AD261" s="9">
        <v>0</v>
      </c>
      <c r="AE261" s="9">
        <v>0</v>
      </c>
      <c r="AF261" s="10">
        <v>0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0</v>
      </c>
      <c r="AM261" s="9">
        <v>0</v>
      </c>
      <c r="AN261" s="9">
        <v>0</v>
      </c>
      <c r="AO261" s="9">
        <v>0</v>
      </c>
      <c r="AP261" s="10">
        <v>0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0</v>
      </c>
      <c r="AW261" s="9">
        <v>0</v>
      </c>
      <c r="AX261" s="9">
        <v>0</v>
      </c>
      <c r="AY261" s="9">
        <v>0</v>
      </c>
      <c r="AZ261" s="10">
        <v>0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0</v>
      </c>
      <c r="BG261" s="9">
        <v>0</v>
      </c>
      <c r="BH261" s="9">
        <v>0</v>
      </c>
      <c r="BI261" s="9">
        <v>0</v>
      </c>
      <c r="BJ261" s="10">
        <v>0</v>
      </c>
      <c r="BK261" s="16">
        <f t="shared" si="21"/>
        <v>26.9912</v>
      </c>
      <c r="BL261" s="15"/>
      <c r="BM261" s="55"/>
    </row>
    <row r="262" spans="1:65" s="12" customFormat="1" ht="15">
      <c r="A262" s="5"/>
      <c r="B262" s="29" t="s">
        <v>313</v>
      </c>
      <c r="C262" s="11">
        <v>0</v>
      </c>
      <c r="D262" s="9">
        <v>13.4664</v>
      </c>
      <c r="E262" s="9">
        <v>0</v>
      </c>
      <c r="F262" s="9">
        <v>0</v>
      </c>
      <c r="G262" s="10">
        <v>0</v>
      </c>
      <c r="H262" s="11">
        <v>0.4894</v>
      </c>
      <c r="I262" s="9">
        <v>0.2543</v>
      </c>
      <c r="J262" s="9">
        <v>0</v>
      </c>
      <c r="K262" s="9">
        <v>0</v>
      </c>
      <c r="L262" s="10">
        <v>0.202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0.1628</v>
      </c>
      <c r="S262" s="9">
        <v>0.0002</v>
      </c>
      <c r="T262" s="9">
        <v>0</v>
      </c>
      <c r="U262" s="9">
        <v>0</v>
      </c>
      <c r="V262" s="10">
        <v>0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0</v>
      </c>
      <c r="AC262" s="9">
        <v>0</v>
      </c>
      <c r="AD262" s="9">
        <v>0</v>
      </c>
      <c r="AE262" s="9">
        <v>0</v>
      </c>
      <c r="AF262" s="10">
        <v>0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0</v>
      </c>
      <c r="AM262" s="9">
        <v>0</v>
      </c>
      <c r="AN262" s="9">
        <v>0</v>
      </c>
      <c r="AO262" s="9">
        <v>0</v>
      </c>
      <c r="AP262" s="10">
        <v>0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0</v>
      </c>
      <c r="AW262" s="9">
        <v>0</v>
      </c>
      <c r="AX262" s="9">
        <v>0</v>
      </c>
      <c r="AY262" s="9">
        <v>0</v>
      </c>
      <c r="AZ262" s="10">
        <v>0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0</v>
      </c>
      <c r="BG262" s="9">
        <v>0</v>
      </c>
      <c r="BH262" s="9">
        <v>0</v>
      </c>
      <c r="BI262" s="9">
        <v>0</v>
      </c>
      <c r="BJ262" s="10">
        <v>0</v>
      </c>
      <c r="BK262" s="16">
        <f t="shared" si="21"/>
        <v>14.5751</v>
      </c>
      <c r="BL262" s="15"/>
      <c r="BM262" s="55"/>
    </row>
    <row r="263" spans="1:65" s="12" customFormat="1" ht="15">
      <c r="A263" s="5"/>
      <c r="B263" s="29" t="s">
        <v>314</v>
      </c>
      <c r="C263" s="11">
        <v>0</v>
      </c>
      <c r="D263" s="9">
        <v>11.3429</v>
      </c>
      <c r="E263" s="9">
        <v>0</v>
      </c>
      <c r="F263" s="9">
        <v>0</v>
      </c>
      <c r="G263" s="10">
        <v>0</v>
      </c>
      <c r="H263" s="11">
        <v>0.5737</v>
      </c>
      <c r="I263" s="9">
        <v>0.0446</v>
      </c>
      <c r="J263" s="9">
        <v>0</v>
      </c>
      <c r="K263" s="9">
        <v>0</v>
      </c>
      <c r="L263" s="10">
        <v>0.0561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0.139</v>
      </c>
      <c r="S263" s="9">
        <v>0.0006</v>
      </c>
      <c r="T263" s="9">
        <v>0</v>
      </c>
      <c r="U263" s="9">
        <v>0</v>
      </c>
      <c r="V263" s="10">
        <v>0.1097</v>
      </c>
      <c r="W263" s="11">
        <v>0</v>
      </c>
      <c r="X263" s="9">
        <v>0</v>
      </c>
      <c r="Y263" s="9">
        <v>0</v>
      </c>
      <c r="Z263" s="9">
        <v>0</v>
      </c>
      <c r="AA263" s="10">
        <v>0</v>
      </c>
      <c r="AB263" s="11">
        <v>0</v>
      </c>
      <c r="AC263" s="9">
        <v>0</v>
      </c>
      <c r="AD263" s="9">
        <v>0</v>
      </c>
      <c r="AE263" s="9">
        <v>0</v>
      </c>
      <c r="AF263" s="10">
        <v>0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0</v>
      </c>
      <c r="AM263" s="9">
        <v>0</v>
      </c>
      <c r="AN263" s="9">
        <v>0</v>
      </c>
      <c r="AO263" s="9">
        <v>0</v>
      </c>
      <c r="AP263" s="10">
        <v>0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0</v>
      </c>
      <c r="AW263" s="9">
        <v>0</v>
      </c>
      <c r="AX263" s="9">
        <v>0</v>
      </c>
      <c r="AY263" s="9">
        <v>0</v>
      </c>
      <c r="AZ263" s="10">
        <v>0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0</v>
      </c>
      <c r="BG263" s="9">
        <v>0</v>
      </c>
      <c r="BH263" s="9">
        <v>0</v>
      </c>
      <c r="BI263" s="9">
        <v>0</v>
      </c>
      <c r="BJ263" s="10">
        <v>0</v>
      </c>
      <c r="BK263" s="16">
        <f t="shared" si="21"/>
        <v>12.266600000000002</v>
      </c>
      <c r="BL263" s="15"/>
      <c r="BM263" s="55"/>
    </row>
    <row r="264" spans="1:65" s="12" customFormat="1" ht="15">
      <c r="A264" s="5"/>
      <c r="B264" s="29" t="s">
        <v>315</v>
      </c>
      <c r="C264" s="11">
        <v>0</v>
      </c>
      <c r="D264" s="9">
        <v>39.4024</v>
      </c>
      <c r="E264" s="9">
        <v>0</v>
      </c>
      <c r="F264" s="9">
        <v>0</v>
      </c>
      <c r="G264" s="10">
        <v>0</v>
      </c>
      <c r="H264" s="11">
        <v>0.3011</v>
      </c>
      <c r="I264" s="9">
        <v>0.3876</v>
      </c>
      <c r="J264" s="9">
        <v>0</v>
      </c>
      <c r="K264" s="9">
        <v>0</v>
      </c>
      <c r="L264" s="10">
        <v>0.0972</v>
      </c>
      <c r="M264" s="11">
        <v>0</v>
      </c>
      <c r="N264" s="9">
        <v>0</v>
      </c>
      <c r="O264" s="9">
        <v>0</v>
      </c>
      <c r="P264" s="9">
        <v>0</v>
      </c>
      <c r="Q264" s="10">
        <v>0</v>
      </c>
      <c r="R264" s="11">
        <v>0.0613</v>
      </c>
      <c r="S264" s="9">
        <v>0.6814</v>
      </c>
      <c r="T264" s="9">
        <v>0</v>
      </c>
      <c r="U264" s="9">
        <v>0</v>
      </c>
      <c r="V264" s="10">
        <v>0</v>
      </c>
      <c r="W264" s="11">
        <v>0</v>
      </c>
      <c r="X264" s="9">
        <v>0</v>
      </c>
      <c r="Y264" s="9">
        <v>0</v>
      </c>
      <c r="Z264" s="9">
        <v>0</v>
      </c>
      <c r="AA264" s="10">
        <v>0</v>
      </c>
      <c r="AB264" s="11">
        <v>0</v>
      </c>
      <c r="AC264" s="9">
        <v>0</v>
      </c>
      <c r="AD264" s="9">
        <v>0</v>
      </c>
      <c r="AE264" s="9">
        <v>0</v>
      </c>
      <c r="AF264" s="10">
        <v>0</v>
      </c>
      <c r="AG264" s="11">
        <v>0</v>
      </c>
      <c r="AH264" s="9">
        <v>0</v>
      </c>
      <c r="AI264" s="9">
        <v>0</v>
      </c>
      <c r="AJ264" s="9">
        <v>0</v>
      </c>
      <c r="AK264" s="10">
        <v>0</v>
      </c>
      <c r="AL264" s="11">
        <v>0</v>
      </c>
      <c r="AM264" s="9">
        <v>0</v>
      </c>
      <c r="AN264" s="9">
        <v>0</v>
      </c>
      <c r="AO264" s="9">
        <v>0</v>
      </c>
      <c r="AP264" s="10">
        <v>0</v>
      </c>
      <c r="AQ264" s="11">
        <v>0</v>
      </c>
      <c r="AR264" s="9">
        <v>0</v>
      </c>
      <c r="AS264" s="9">
        <v>0</v>
      </c>
      <c r="AT264" s="9">
        <v>0</v>
      </c>
      <c r="AU264" s="10">
        <v>0</v>
      </c>
      <c r="AV264" s="11">
        <v>0</v>
      </c>
      <c r="AW264" s="9">
        <v>0</v>
      </c>
      <c r="AX264" s="9">
        <v>0</v>
      </c>
      <c r="AY264" s="9">
        <v>0</v>
      </c>
      <c r="AZ264" s="10">
        <v>0</v>
      </c>
      <c r="BA264" s="11">
        <v>0</v>
      </c>
      <c r="BB264" s="9">
        <v>0</v>
      </c>
      <c r="BC264" s="9">
        <v>0</v>
      </c>
      <c r="BD264" s="9">
        <v>0</v>
      </c>
      <c r="BE264" s="10">
        <v>0</v>
      </c>
      <c r="BF264" s="11">
        <v>0</v>
      </c>
      <c r="BG264" s="9">
        <v>0</v>
      </c>
      <c r="BH264" s="9">
        <v>0</v>
      </c>
      <c r="BI264" s="9">
        <v>0</v>
      </c>
      <c r="BJ264" s="10">
        <v>0</v>
      </c>
      <c r="BK264" s="16">
        <f t="shared" si="21"/>
        <v>40.931</v>
      </c>
      <c r="BL264" s="15"/>
      <c r="BM264" s="55"/>
    </row>
    <row r="265" spans="1:65" s="12" customFormat="1" ht="15">
      <c r="A265" s="5"/>
      <c r="B265" s="29" t="s">
        <v>316</v>
      </c>
      <c r="C265" s="11">
        <v>0</v>
      </c>
      <c r="D265" s="9">
        <v>15.662</v>
      </c>
      <c r="E265" s="9">
        <v>0</v>
      </c>
      <c r="F265" s="9">
        <v>0</v>
      </c>
      <c r="G265" s="10">
        <v>0</v>
      </c>
      <c r="H265" s="11">
        <v>0.1678</v>
      </c>
      <c r="I265" s="9">
        <v>0.0034</v>
      </c>
      <c r="J265" s="9">
        <v>0</v>
      </c>
      <c r="K265" s="9">
        <v>0</v>
      </c>
      <c r="L265" s="10">
        <v>0.0948</v>
      </c>
      <c r="M265" s="11">
        <v>0</v>
      </c>
      <c r="N265" s="9">
        <v>0</v>
      </c>
      <c r="O265" s="9">
        <v>0</v>
      </c>
      <c r="P265" s="9">
        <v>0</v>
      </c>
      <c r="Q265" s="10">
        <v>0</v>
      </c>
      <c r="R265" s="11">
        <v>0.0261</v>
      </c>
      <c r="S265" s="9">
        <v>0</v>
      </c>
      <c r="T265" s="9">
        <v>0</v>
      </c>
      <c r="U265" s="9">
        <v>0</v>
      </c>
      <c r="V265" s="10">
        <v>0</v>
      </c>
      <c r="W265" s="11">
        <v>0</v>
      </c>
      <c r="X265" s="9">
        <v>0</v>
      </c>
      <c r="Y265" s="9">
        <v>0</v>
      </c>
      <c r="Z265" s="9">
        <v>0</v>
      </c>
      <c r="AA265" s="10">
        <v>0</v>
      </c>
      <c r="AB265" s="11">
        <v>0</v>
      </c>
      <c r="AC265" s="9">
        <v>0</v>
      </c>
      <c r="AD265" s="9">
        <v>0</v>
      </c>
      <c r="AE265" s="9">
        <v>0</v>
      </c>
      <c r="AF265" s="10">
        <v>0</v>
      </c>
      <c r="AG265" s="11">
        <v>0</v>
      </c>
      <c r="AH265" s="9">
        <v>0</v>
      </c>
      <c r="AI265" s="9">
        <v>0</v>
      </c>
      <c r="AJ265" s="9">
        <v>0</v>
      </c>
      <c r="AK265" s="10">
        <v>0</v>
      </c>
      <c r="AL265" s="11">
        <v>0</v>
      </c>
      <c r="AM265" s="9">
        <v>0</v>
      </c>
      <c r="AN265" s="9">
        <v>0</v>
      </c>
      <c r="AO265" s="9">
        <v>0</v>
      </c>
      <c r="AP265" s="10">
        <v>0</v>
      </c>
      <c r="AQ265" s="11">
        <v>0</v>
      </c>
      <c r="AR265" s="9">
        <v>0</v>
      </c>
      <c r="AS265" s="9">
        <v>0</v>
      </c>
      <c r="AT265" s="9">
        <v>0</v>
      </c>
      <c r="AU265" s="10">
        <v>0</v>
      </c>
      <c r="AV265" s="11">
        <v>0</v>
      </c>
      <c r="AW265" s="9">
        <v>0</v>
      </c>
      <c r="AX265" s="9">
        <v>0</v>
      </c>
      <c r="AY265" s="9">
        <v>0</v>
      </c>
      <c r="AZ265" s="10">
        <v>0</v>
      </c>
      <c r="BA265" s="11">
        <v>0</v>
      </c>
      <c r="BB265" s="9">
        <v>0</v>
      </c>
      <c r="BC265" s="9">
        <v>0</v>
      </c>
      <c r="BD265" s="9">
        <v>0</v>
      </c>
      <c r="BE265" s="10">
        <v>0</v>
      </c>
      <c r="BF265" s="11">
        <v>0</v>
      </c>
      <c r="BG265" s="9">
        <v>0</v>
      </c>
      <c r="BH265" s="9">
        <v>0</v>
      </c>
      <c r="BI265" s="9">
        <v>0</v>
      </c>
      <c r="BJ265" s="10">
        <v>0</v>
      </c>
      <c r="BK265" s="16">
        <f t="shared" si="21"/>
        <v>15.954099999999999</v>
      </c>
      <c r="BL265" s="15"/>
      <c r="BM265" s="55"/>
    </row>
    <row r="266" spans="1:65" s="20" customFormat="1" ht="15">
      <c r="A266" s="5"/>
      <c r="B266" s="14" t="s">
        <v>14</v>
      </c>
      <c r="C266" s="19">
        <f>SUM(C259:C265)</f>
        <v>0</v>
      </c>
      <c r="D266" s="17">
        <f>SUM(D259:D265)</f>
        <v>104.2312</v>
      </c>
      <c r="E266" s="17">
        <f>SUM(E259:E265)</f>
        <v>0</v>
      </c>
      <c r="F266" s="17">
        <f>SUM(F259:F265)</f>
        <v>0</v>
      </c>
      <c r="G266" s="18">
        <f>SUM(G259:G265)</f>
        <v>0</v>
      </c>
      <c r="H266" s="19">
        <f aca="true" t="shared" si="22" ref="H266:BJ266">SUM(H259:H265)</f>
        <v>8.3295</v>
      </c>
      <c r="I266" s="17">
        <f t="shared" si="22"/>
        <v>294.03580000000005</v>
      </c>
      <c r="J266" s="17">
        <f t="shared" si="22"/>
        <v>10.433</v>
      </c>
      <c r="K266" s="17">
        <f t="shared" si="22"/>
        <v>0</v>
      </c>
      <c r="L266" s="18">
        <f t="shared" si="22"/>
        <v>2.8449</v>
      </c>
      <c r="M266" s="19">
        <f t="shared" si="22"/>
        <v>0</v>
      </c>
      <c r="N266" s="17">
        <f t="shared" si="22"/>
        <v>0</v>
      </c>
      <c r="O266" s="17">
        <f t="shared" si="22"/>
        <v>0</v>
      </c>
      <c r="P266" s="17">
        <f t="shared" si="22"/>
        <v>0</v>
      </c>
      <c r="Q266" s="18">
        <f t="shared" si="22"/>
        <v>0</v>
      </c>
      <c r="R266" s="19">
        <f t="shared" si="22"/>
        <v>5.9072</v>
      </c>
      <c r="S266" s="17">
        <f t="shared" si="22"/>
        <v>1.4914</v>
      </c>
      <c r="T266" s="17">
        <f t="shared" si="22"/>
        <v>0</v>
      </c>
      <c r="U266" s="17">
        <f t="shared" si="22"/>
        <v>0</v>
      </c>
      <c r="V266" s="18">
        <f t="shared" si="22"/>
        <v>0.6289</v>
      </c>
      <c r="W266" s="19">
        <f t="shared" si="22"/>
        <v>0</v>
      </c>
      <c r="X266" s="17">
        <f t="shared" si="22"/>
        <v>0</v>
      </c>
      <c r="Y266" s="17">
        <f t="shared" si="22"/>
        <v>0</v>
      </c>
      <c r="Z266" s="17">
        <f t="shared" si="22"/>
        <v>0</v>
      </c>
      <c r="AA266" s="18">
        <f t="shared" si="22"/>
        <v>0</v>
      </c>
      <c r="AB266" s="19">
        <f t="shared" si="22"/>
        <v>0</v>
      </c>
      <c r="AC266" s="17">
        <f t="shared" si="22"/>
        <v>0</v>
      </c>
      <c r="AD266" s="17">
        <f t="shared" si="22"/>
        <v>0</v>
      </c>
      <c r="AE266" s="17">
        <f t="shared" si="22"/>
        <v>0</v>
      </c>
      <c r="AF266" s="18">
        <f t="shared" si="22"/>
        <v>0</v>
      </c>
      <c r="AG266" s="19">
        <f t="shared" si="22"/>
        <v>0</v>
      </c>
      <c r="AH266" s="17">
        <f t="shared" si="22"/>
        <v>0</v>
      </c>
      <c r="AI266" s="17">
        <f t="shared" si="22"/>
        <v>0</v>
      </c>
      <c r="AJ266" s="17">
        <f t="shared" si="22"/>
        <v>0</v>
      </c>
      <c r="AK266" s="18">
        <f t="shared" si="22"/>
        <v>0</v>
      </c>
      <c r="AL266" s="19">
        <f t="shared" si="22"/>
        <v>0</v>
      </c>
      <c r="AM266" s="17">
        <f t="shared" si="22"/>
        <v>0</v>
      </c>
      <c r="AN266" s="17">
        <f t="shared" si="22"/>
        <v>0</v>
      </c>
      <c r="AO266" s="17">
        <f t="shared" si="22"/>
        <v>0</v>
      </c>
      <c r="AP266" s="18">
        <f t="shared" si="22"/>
        <v>0</v>
      </c>
      <c r="AQ266" s="19">
        <f t="shared" si="22"/>
        <v>0</v>
      </c>
      <c r="AR266" s="17">
        <f t="shared" si="22"/>
        <v>0</v>
      </c>
      <c r="AS266" s="17">
        <f t="shared" si="22"/>
        <v>0</v>
      </c>
      <c r="AT266" s="17">
        <f t="shared" si="22"/>
        <v>0</v>
      </c>
      <c r="AU266" s="18">
        <f t="shared" si="22"/>
        <v>0</v>
      </c>
      <c r="AV266" s="19">
        <f t="shared" si="22"/>
        <v>0</v>
      </c>
      <c r="AW266" s="17">
        <f t="shared" si="22"/>
        <v>0</v>
      </c>
      <c r="AX266" s="17">
        <f t="shared" si="22"/>
        <v>0</v>
      </c>
      <c r="AY266" s="17">
        <f t="shared" si="22"/>
        <v>0</v>
      </c>
      <c r="AZ266" s="18">
        <f t="shared" si="22"/>
        <v>0</v>
      </c>
      <c r="BA266" s="19">
        <f t="shared" si="22"/>
        <v>0</v>
      </c>
      <c r="BB266" s="17">
        <f t="shared" si="22"/>
        <v>0</v>
      </c>
      <c r="BC266" s="17">
        <f t="shared" si="22"/>
        <v>0</v>
      </c>
      <c r="BD266" s="17">
        <f t="shared" si="22"/>
        <v>0</v>
      </c>
      <c r="BE266" s="18">
        <f t="shared" si="22"/>
        <v>0</v>
      </c>
      <c r="BF266" s="19">
        <f t="shared" si="22"/>
        <v>0</v>
      </c>
      <c r="BG266" s="17">
        <f t="shared" si="22"/>
        <v>0</v>
      </c>
      <c r="BH266" s="17">
        <f t="shared" si="22"/>
        <v>0</v>
      </c>
      <c r="BI266" s="17">
        <f t="shared" si="22"/>
        <v>0</v>
      </c>
      <c r="BJ266" s="18">
        <f t="shared" si="22"/>
        <v>0</v>
      </c>
      <c r="BK266" s="18">
        <f>SUM(BK259:BK265)</f>
        <v>427.90189999999996</v>
      </c>
      <c r="BL266" s="15"/>
      <c r="BM266" s="55"/>
    </row>
    <row r="267" spans="1:65" s="20" customFormat="1" ht="15">
      <c r="A267" s="5"/>
      <c r="B267" s="21" t="s">
        <v>25</v>
      </c>
      <c r="C267" s="19">
        <f>C266+C257</f>
        <v>0</v>
      </c>
      <c r="D267" s="17">
        <f>D266+D257</f>
        <v>104.7454</v>
      </c>
      <c r="E267" s="17">
        <f>E266+E257</f>
        <v>0</v>
      </c>
      <c r="F267" s="17">
        <f>F266+F257</f>
        <v>0</v>
      </c>
      <c r="G267" s="18">
        <f>G266+G257</f>
        <v>0</v>
      </c>
      <c r="H267" s="19">
        <f aca="true" t="shared" si="23" ref="H267:BJ267">H266+H257</f>
        <v>129.07240000000002</v>
      </c>
      <c r="I267" s="17">
        <f t="shared" si="23"/>
        <v>1272.6715000000002</v>
      </c>
      <c r="J267" s="17">
        <f t="shared" si="23"/>
        <v>10.4334</v>
      </c>
      <c r="K267" s="17">
        <f t="shared" si="23"/>
        <v>0.6855</v>
      </c>
      <c r="L267" s="18">
        <f t="shared" si="23"/>
        <v>89.62689999999999</v>
      </c>
      <c r="M267" s="19">
        <f t="shared" si="23"/>
        <v>0</v>
      </c>
      <c r="N267" s="17">
        <f t="shared" si="23"/>
        <v>0</v>
      </c>
      <c r="O267" s="17">
        <f t="shared" si="23"/>
        <v>0</v>
      </c>
      <c r="P267" s="17">
        <f t="shared" si="23"/>
        <v>0</v>
      </c>
      <c r="Q267" s="18">
        <f t="shared" si="23"/>
        <v>0</v>
      </c>
      <c r="R267" s="19">
        <f t="shared" si="23"/>
        <v>65.9549</v>
      </c>
      <c r="S267" s="17">
        <f t="shared" si="23"/>
        <v>3.5116</v>
      </c>
      <c r="T267" s="17">
        <f t="shared" si="23"/>
        <v>0.003</v>
      </c>
      <c r="U267" s="17">
        <f t="shared" si="23"/>
        <v>0</v>
      </c>
      <c r="V267" s="18">
        <f t="shared" si="23"/>
        <v>13.5323</v>
      </c>
      <c r="W267" s="19">
        <f t="shared" si="23"/>
        <v>0</v>
      </c>
      <c r="X267" s="17">
        <f t="shared" si="23"/>
        <v>0</v>
      </c>
      <c r="Y267" s="17">
        <f t="shared" si="23"/>
        <v>0</v>
      </c>
      <c r="Z267" s="17">
        <f t="shared" si="23"/>
        <v>0</v>
      </c>
      <c r="AA267" s="18">
        <f t="shared" si="23"/>
        <v>0</v>
      </c>
      <c r="AB267" s="19">
        <f t="shared" si="23"/>
        <v>0</v>
      </c>
      <c r="AC267" s="17">
        <f t="shared" si="23"/>
        <v>0</v>
      </c>
      <c r="AD267" s="17">
        <f t="shared" si="23"/>
        <v>0</v>
      </c>
      <c r="AE267" s="17">
        <f t="shared" si="23"/>
        <v>0</v>
      </c>
      <c r="AF267" s="18">
        <f t="shared" si="23"/>
        <v>0</v>
      </c>
      <c r="AG267" s="19">
        <f t="shared" si="23"/>
        <v>0</v>
      </c>
      <c r="AH267" s="17">
        <f t="shared" si="23"/>
        <v>0</v>
      </c>
      <c r="AI267" s="17">
        <f t="shared" si="23"/>
        <v>0</v>
      </c>
      <c r="AJ267" s="17">
        <f t="shared" si="23"/>
        <v>0</v>
      </c>
      <c r="AK267" s="18">
        <f t="shared" si="23"/>
        <v>0</v>
      </c>
      <c r="AL267" s="19">
        <f t="shared" si="23"/>
        <v>0</v>
      </c>
      <c r="AM267" s="17">
        <f t="shared" si="23"/>
        <v>0</v>
      </c>
      <c r="AN267" s="17">
        <f t="shared" si="23"/>
        <v>0</v>
      </c>
      <c r="AO267" s="17">
        <f t="shared" si="23"/>
        <v>0</v>
      </c>
      <c r="AP267" s="18">
        <f t="shared" si="23"/>
        <v>0</v>
      </c>
      <c r="AQ267" s="19">
        <f t="shared" si="23"/>
        <v>0</v>
      </c>
      <c r="AR267" s="17">
        <f t="shared" si="23"/>
        <v>0</v>
      </c>
      <c r="AS267" s="17">
        <f t="shared" si="23"/>
        <v>0</v>
      </c>
      <c r="AT267" s="17">
        <f t="shared" si="23"/>
        <v>0</v>
      </c>
      <c r="AU267" s="18">
        <f t="shared" si="23"/>
        <v>0</v>
      </c>
      <c r="AV267" s="19">
        <f t="shared" si="23"/>
        <v>0</v>
      </c>
      <c r="AW267" s="17">
        <f t="shared" si="23"/>
        <v>0</v>
      </c>
      <c r="AX267" s="17">
        <f t="shared" si="23"/>
        <v>0</v>
      </c>
      <c r="AY267" s="17">
        <f t="shared" si="23"/>
        <v>0</v>
      </c>
      <c r="AZ267" s="18">
        <f t="shared" si="23"/>
        <v>0</v>
      </c>
      <c r="BA267" s="19">
        <f t="shared" si="23"/>
        <v>0</v>
      </c>
      <c r="BB267" s="17">
        <f t="shared" si="23"/>
        <v>0</v>
      </c>
      <c r="BC267" s="17">
        <f t="shared" si="23"/>
        <v>0</v>
      </c>
      <c r="BD267" s="17">
        <f t="shared" si="23"/>
        <v>0</v>
      </c>
      <c r="BE267" s="18">
        <f t="shared" si="23"/>
        <v>0</v>
      </c>
      <c r="BF267" s="19">
        <f t="shared" si="23"/>
        <v>0</v>
      </c>
      <c r="BG267" s="17">
        <f t="shared" si="23"/>
        <v>0</v>
      </c>
      <c r="BH267" s="17">
        <f t="shared" si="23"/>
        <v>0</v>
      </c>
      <c r="BI267" s="17">
        <f t="shared" si="23"/>
        <v>0</v>
      </c>
      <c r="BJ267" s="18">
        <f t="shared" si="23"/>
        <v>0</v>
      </c>
      <c r="BK267" s="18">
        <f>BK266+BK257</f>
        <v>1690.2368999999999</v>
      </c>
      <c r="BL267" s="15"/>
      <c r="BM267" s="55"/>
    </row>
    <row r="268" spans="1:65" s="12" customFormat="1" ht="15">
      <c r="A268" s="5"/>
      <c r="B268" s="21"/>
      <c r="C268" s="43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5"/>
      <c r="BL268" s="15"/>
      <c r="BM268" s="55"/>
    </row>
    <row r="269" spans="1:65" s="12" customFormat="1" ht="15">
      <c r="A269" s="5" t="s">
        <v>47</v>
      </c>
      <c r="B269" s="23" t="s">
        <v>48</v>
      </c>
      <c r="C269" s="51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3"/>
      <c r="BL269" s="15"/>
      <c r="BM269" s="55"/>
    </row>
    <row r="270" spans="1:65" s="12" customFormat="1" ht="15">
      <c r="A270" s="5" t="s">
        <v>9</v>
      </c>
      <c r="B270" s="32" t="s">
        <v>49</v>
      </c>
      <c r="C270" s="51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3"/>
      <c r="BL270" s="15"/>
      <c r="BM270" s="55"/>
    </row>
    <row r="271" spans="1:65" s="30" customFormat="1" ht="15">
      <c r="A271" s="28"/>
      <c r="B271" s="29" t="s">
        <v>38</v>
      </c>
      <c r="C271" s="46">
        <v>0</v>
      </c>
      <c r="D271" s="47">
        <v>0</v>
      </c>
      <c r="E271" s="47">
        <v>0</v>
      </c>
      <c r="F271" s="47">
        <v>0</v>
      </c>
      <c r="G271" s="48">
        <v>0</v>
      </c>
      <c r="H271" s="46">
        <v>0</v>
      </c>
      <c r="I271" s="47">
        <v>0</v>
      </c>
      <c r="J271" s="47">
        <v>0</v>
      </c>
      <c r="K271" s="47">
        <v>0</v>
      </c>
      <c r="L271" s="48">
        <v>0</v>
      </c>
      <c r="M271" s="46">
        <v>0</v>
      </c>
      <c r="N271" s="47">
        <v>0</v>
      </c>
      <c r="O271" s="47">
        <v>0</v>
      </c>
      <c r="P271" s="47">
        <v>0</v>
      </c>
      <c r="Q271" s="48">
        <v>0</v>
      </c>
      <c r="R271" s="46">
        <v>0</v>
      </c>
      <c r="S271" s="47">
        <v>0</v>
      </c>
      <c r="T271" s="47">
        <v>0</v>
      </c>
      <c r="U271" s="47">
        <v>0</v>
      </c>
      <c r="V271" s="48">
        <v>0</v>
      </c>
      <c r="W271" s="46">
        <v>0</v>
      </c>
      <c r="X271" s="47">
        <v>0</v>
      </c>
      <c r="Y271" s="47">
        <v>0</v>
      </c>
      <c r="Z271" s="47">
        <v>0</v>
      </c>
      <c r="AA271" s="48">
        <v>0</v>
      </c>
      <c r="AB271" s="46">
        <v>0</v>
      </c>
      <c r="AC271" s="47">
        <v>0</v>
      </c>
      <c r="AD271" s="47">
        <v>0</v>
      </c>
      <c r="AE271" s="47">
        <v>0</v>
      </c>
      <c r="AF271" s="48">
        <v>0</v>
      </c>
      <c r="AG271" s="46">
        <v>0</v>
      </c>
      <c r="AH271" s="47">
        <v>0</v>
      </c>
      <c r="AI271" s="47">
        <v>0</v>
      </c>
      <c r="AJ271" s="47">
        <v>0</v>
      </c>
      <c r="AK271" s="48">
        <v>0</v>
      </c>
      <c r="AL271" s="46">
        <v>0</v>
      </c>
      <c r="AM271" s="47">
        <v>0</v>
      </c>
      <c r="AN271" s="47">
        <v>0</v>
      </c>
      <c r="AO271" s="47">
        <v>0</v>
      </c>
      <c r="AP271" s="48">
        <v>0</v>
      </c>
      <c r="AQ271" s="46">
        <v>0</v>
      </c>
      <c r="AR271" s="47">
        <v>0</v>
      </c>
      <c r="AS271" s="47">
        <v>0</v>
      </c>
      <c r="AT271" s="47">
        <v>0</v>
      </c>
      <c r="AU271" s="48">
        <v>0</v>
      </c>
      <c r="AV271" s="46">
        <v>0</v>
      </c>
      <c r="AW271" s="47">
        <v>0</v>
      </c>
      <c r="AX271" s="47">
        <v>0</v>
      </c>
      <c r="AY271" s="47">
        <v>0</v>
      </c>
      <c r="AZ271" s="48">
        <v>0</v>
      </c>
      <c r="BA271" s="46">
        <v>0</v>
      </c>
      <c r="BB271" s="47">
        <v>0</v>
      </c>
      <c r="BC271" s="47">
        <v>0</v>
      </c>
      <c r="BD271" s="47">
        <v>0</v>
      </c>
      <c r="BE271" s="48">
        <v>0</v>
      </c>
      <c r="BF271" s="46">
        <v>0</v>
      </c>
      <c r="BG271" s="47">
        <v>0</v>
      </c>
      <c r="BH271" s="47">
        <v>0</v>
      </c>
      <c r="BI271" s="47">
        <v>0</v>
      </c>
      <c r="BJ271" s="48">
        <v>0</v>
      </c>
      <c r="BK271" s="46">
        <v>0</v>
      </c>
      <c r="BL271" s="15"/>
      <c r="BM271" s="55"/>
    </row>
    <row r="272" spans="1:65" s="20" customFormat="1" ht="15">
      <c r="A272" s="5"/>
      <c r="B272" s="21" t="s">
        <v>29</v>
      </c>
      <c r="C272" s="19">
        <v>0</v>
      </c>
      <c r="D272" s="17">
        <v>0</v>
      </c>
      <c r="E272" s="17">
        <v>0</v>
      </c>
      <c r="F272" s="17">
        <v>0</v>
      </c>
      <c r="G272" s="18">
        <v>0</v>
      </c>
      <c r="H272" s="19">
        <v>0</v>
      </c>
      <c r="I272" s="17">
        <v>0</v>
      </c>
      <c r="J272" s="17">
        <v>0</v>
      </c>
      <c r="K272" s="17">
        <v>0</v>
      </c>
      <c r="L272" s="18">
        <v>0</v>
      </c>
      <c r="M272" s="19">
        <v>0</v>
      </c>
      <c r="N272" s="17">
        <v>0</v>
      </c>
      <c r="O272" s="17">
        <v>0</v>
      </c>
      <c r="P272" s="17">
        <v>0</v>
      </c>
      <c r="Q272" s="18">
        <v>0</v>
      </c>
      <c r="R272" s="19">
        <v>0</v>
      </c>
      <c r="S272" s="17">
        <v>0</v>
      </c>
      <c r="T272" s="17">
        <v>0</v>
      </c>
      <c r="U272" s="17">
        <v>0</v>
      </c>
      <c r="V272" s="18">
        <v>0</v>
      </c>
      <c r="W272" s="19">
        <v>0</v>
      </c>
      <c r="X272" s="17">
        <v>0</v>
      </c>
      <c r="Y272" s="17">
        <v>0</v>
      </c>
      <c r="Z272" s="17">
        <v>0</v>
      </c>
      <c r="AA272" s="18">
        <v>0</v>
      </c>
      <c r="AB272" s="19">
        <v>0</v>
      </c>
      <c r="AC272" s="17">
        <v>0</v>
      </c>
      <c r="AD272" s="17">
        <v>0</v>
      </c>
      <c r="AE272" s="17">
        <v>0</v>
      </c>
      <c r="AF272" s="18">
        <v>0</v>
      </c>
      <c r="AG272" s="19">
        <v>0</v>
      </c>
      <c r="AH272" s="17">
        <v>0</v>
      </c>
      <c r="AI272" s="17">
        <v>0</v>
      </c>
      <c r="AJ272" s="17">
        <v>0</v>
      </c>
      <c r="AK272" s="18">
        <v>0</v>
      </c>
      <c r="AL272" s="19">
        <v>0</v>
      </c>
      <c r="AM272" s="17">
        <v>0</v>
      </c>
      <c r="AN272" s="17">
        <v>0</v>
      </c>
      <c r="AO272" s="17">
        <v>0</v>
      </c>
      <c r="AP272" s="18">
        <v>0</v>
      </c>
      <c r="AQ272" s="19">
        <v>0</v>
      </c>
      <c r="AR272" s="17">
        <v>0</v>
      </c>
      <c r="AS272" s="17">
        <v>0</v>
      </c>
      <c r="AT272" s="17">
        <v>0</v>
      </c>
      <c r="AU272" s="18">
        <v>0</v>
      </c>
      <c r="AV272" s="19">
        <v>0</v>
      </c>
      <c r="AW272" s="17">
        <v>0</v>
      </c>
      <c r="AX272" s="17">
        <v>0</v>
      </c>
      <c r="AY272" s="17">
        <v>0</v>
      </c>
      <c r="AZ272" s="18">
        <v>0</v>
      </c>
      <c r="BA272" s="19">
        <v>0</v>
      </c>
      <c r="BB272" s="17">
        <v>0</v>
      </c>
      <c r="BC272" s="17">
        <v>0</v>
      </c>
      <c r="BD272" s="17">
        <v>0</v>
      </c>
      <c r="BE272" s="18">
        <v>0</v>
      </c>
      <c r="BF272" s="19">
        <v>0</v>
      </c>
      <c r="BG272" s="17">
        <v>0</v>
      </c>
      <c r="BH272" s="17">
        <v>0</v>
      </c>
      <c r="BI272" s="17">
        <v>0</v>
      </c>
      <c r="BJ272" s="18">
        <v>0</v>
      </c>
      <c r="BK272" s="31">
        <v>0</v>
      </c>
      <c r="BL272" s="15"/>
      <c r="BM272" s="55"/>
    </row>
    <row r="273" spans="1:65" s="12" customFormat="1" ht="12" customHeight="1">
      <c r="A273" s="5"/>
      <c r="B273" s="25"/>
      <c r="C273" s="51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3"/>
      <c r="BL273" s="15"/>
      <c r="BM273" s="55"/>
    </row>
    <row r="274" spans="1:65" s="20" customFormat="1" ht="15">
      <c r="A274" s="5"/>
      <c r="B274" s="33" t="s">
        <v>50</v>
      </c>
      <c r="C274" s="34">
        <f aca="true" t="shared" si="24" ref="C274:AH274">C272+C267+C252+C247+C206</f>
        <v>0</v>
      </c>
      <c r="D274" s="34">
        <f t="shared" si="24"/>
        <v>4441.243518787092</v>
      </c>
      <c r="E274" s="34">
        <f t="shared" si="24"/>
        <v>0</v>
      </c>
      <c r="F274" s="34">
        <f t="shared" si="24"/>
        <v>0</v>
      </c>
      <c r="G274" s="34">
        <f t="shared" si="24"/>
        <v>223.8594407438707</v>
      </c>
      <c r="H274" s="34">
        <f t="shared" si="24"/>
        <v>2962.6003177327298</v>
      </c>
      <c r="I274" s="34">
        <f t="shared" si="24"/>
        <v>39272.74019610676</v>
      </c>
      <c r="J274" s="34">
        <f t="shared" si="24"/>
        <v>3738.1785382958356</v>
      </c>
      <c r="K274" s="34">
        <f t="shared" si="24"/>
        <v>360.9075563959998</v>
      </c>
      <c r="L274" s="34">
        <f t="shared" si="24"/>
        <v>2557.9930219143334</v>
      </c>
      <c r="M274" s="34">
        <f t="shared" si="24"/>
        <v>0</v>
      </c>
      <c r="N274" s="34">
        <f t="shared" si="24"/>
        <v>0</v>
      </c>
      <c r="O274" s="34">
        <f t="shared" si="24"/>
        <v>0</v>
      </c>
      <c r="P274" s="34">
        <f t="shared" si="24"/>
        <v>0</v>
      </c>
      <c r="Q274" s="34">
        <f t="shared" si="24"/>
        <v>0</v>
      </c>
      <c r="R274" s="34">
        <f t="shared" si="24"/>
        <v>696.5690769829267</v>
      </c>
      <c r="S274" s="34">
        <f t="shared" si="24"/>
        <v>5457.889968853682</v>
      </c>
      <c r="T274" s="34">
        <f t="shared" si="24"/>
        <v>496.22018760422213</v>
      </c>
      <c r="U274" s="34">
        <f t="shared" si="24"/>
        <v>0</v>
      </c>
      <c r="V274" s="34">
        <f t="shared" si="24"/>
        <v>805.7748001134437</v>
      </c>
      <c r="W274" s="34">
        <f t="shared" si="24"/>
        <v>0</v>
      </c>
      <c r="X274" s="34">
        <f t="shared" si="24"/>
        <v>10.963910815677401</v>
      </c>
      <c r="Y274" s="34">
        <f t="shared" si="24"/>
        <v>0</v>
      </c>
      <c r="Z274" s="34">
        <f t="shared" si="24"/>
        <v>0</v>
      </c>
      <c r="AA274" s="34">
        <f t="shared" si="24"/>
        <v>0</v>
      </c>
      <c r="AB274" s="34">
        <f t="shared" si="24"/>
        <v>77.3645895564472</v>
      </c>
      <c r="AC274" s="34">
        <f t="shared" si="24"/>
        <v>41.9556850609333</v>
      </c>
      <c r="AD274" s="34">
        <f t="shared" si="24"/>
        <v>1.5192701771935</v>
      </c>
      <c r="AE274" s="34">
        <f t="shared" si="24"/>
        <v>0</v>
      </c>
      <c r="AF274" s="34">
        <f t="shared" si="24"/>
        <v>71.80297386704491</v>
      </c>
      <c r="AG274" s="34">
        <f t="shared" si="24"/>
        <v>0</v>
      </c>
      <c r="AH274" s="34">
        <f t="shared" si="24"/>
        <v>0</v>
      </c>
      <c r="AI274" s="34">
        <f aca="true" t="shared" si="25" ref="AI274:BK274">AI272+AI267+AI252+AI247+AI206</f>
        <v>0</v>
      </c>
      <c r="AJ274" s="34">
        <f t="shared" si="25"/>
        <v>0</v>
      </c>
      <c r="AK274" s="34">
        <f t="shared" si="25"/>
        <v>0</v>
      </c>
      <c r="AL274" s="34">
        <f t="shared" si="25"/>
        <v>64.75257745566712</v>
      </c>
      <c r="AM274" s="34">
        <f t="shared" si="25"/>
        <v>235.08794920151442</v>
      </c>
      <c r="AN274" s="34">
        <f t="shared" si="25"/>
        <v>0</v>
      </c>
      <c r="AO274" s="34">
        <f t="shared" si="25"/>
        <v>0</v>
      </c>
      <c r="AP274" s="34">
        <f t="shared" si="25"/>
        <v>19.650696151918396</v>
      </c>
      <c r="AQ274" s="34">
        <f t="shared" si="25"/>
        <v>0</v>
      </c>
      <c r="AR274" s="34">
        <f t="shared" si="25"/>
        <v>909.312047854741</v>
      </c>
      <c r="AS274" s="34">
        <f t="shared" si="25"/>
        <v>0</v>
      </c>
      <c r="AT274" s="34">
        <f t="shared" si="25"/>
        <v>0</v>
      </c>
      <c r="AU274" s="34">
        <f t="shared" si="25"/>
        <v>0</v>
      </c>
      <c r="AV274" s="34">
        <f t="shared" si="25"/>
        <v>20426.491981980795</v>
      </c>
      <c r="AW274" s="34">
        <f t="shared" si="25"/>
        <v>25284.13284056344</v>
      </c>
      <c r="AX274" s="34">
        <f t="shared" si="25"/>
        <v>2167.9955713609315</v>
      </c>
      <c r="AY274" s="34">
        <f t="shared" si="25"/>
        <v>807.2459514316772</v>
      </c>
      <c r="AZ274" s="34">
        <f t="shared" si="25"/>
        <v>23885.438470750458</v>
      </c>
      <c r="BA274" s="34">
        <f t="shared" si="25"/>
        <v>0</v>
      </c>
      <c r="BB274" s="34">
        <f t="shared" si="25"/>
        <v>0</v>
      </c>
      <c r="BC274" s="34">
        <f t="shared" si="25"/>
        <v>0</v>
      </c>
      <c r="BD274" s="34">
        <f t="shared" si="25"/>
        <v>0</v>
      </c>
      <c r="BE274" s="34">
        <f t="shared" si="25"/>
        <v>0</v>
      </c>
      <c r="BF274" s="34">
        <f t="shared" si="25"/>
        <v>9623.44405562709</v>
      </c>
      <c r="BG274" s="34">
        <f t="shared" si="25"/>
        <v>5834.165077537825</v>
      </c>
      <c r="BH274" s="34">
        <f t="shared" si="25"/>
        <v>259.1707637156687</v>
      </c>
      <c r="BI274" s="34">
        <f t="shared" si="25"/>
        <v>0</v>
      </c>
      <c r="BJ274" s="34">
        <f t="shared" si="25"/>
        <v>7147.827986848186</v>
      </c>
      <c r="BK274" s="34">
        <f t="shared" si="25"/>
        <v>157882.29902348807</v>
      </c>
      <c r="BL274" s="15"/>
      <c r="BM274" s="55"/>
    </row>
    <row r="275" spans="1:65" s="12" customFormat="1" ht="15">
      <c r="A275" s="5"/>
      <c r="B275" s="21"/>
      <c r="C275" s="11"/>
      <c r="D275" s="9"/>
      <c r="E275" s="9"/>
      <c r="F275" s="9"/>
      <c r="G275" s="10"/>
      <c r="H275" s="11"/>
      <c r="I275" s="9"/>
      <c r="J275" s="9"/>
      <c r="K275" s="9"/>
      <c r="L275" s="10"/>
      <c r="M275" s="11"/>
      <c r="N275" s="9"/>
      <c r="O275" s="9"/>
      <c r="P275" s="9"/>
      <c r="Q275" s="10"/>
      <c r="R275" s="11"/>
      <c r="S275" s="9"/>
      <c r="T275" s="9"/>
      <c r="U275" s="9"/>
      <c r="V275" s="10"/>
      <c r="W275" s="11"/>
      <c r="X275" s="9"/>
      <c r="Y275" s="9"/>
      <c r="Z275" s="9"/>
      <c r="AA275" s="10"/>
      <c r="AB275" s="11"/>
      <c r="AC275" s="9"/>
      <c r="AD275" s="9"/>
      <c r="AE275" s="9"/>
      <c r="AF275" s="10"/>
      <c r="AG275" s="11"/>
      <c r="AH275" s="9"/>
      <c r="AI275" s="9"/>
      <c r="AJ275" s="9"/>
      <c r="AK275" s="10"/>
      <c r="AL275" s="11"/>
      <c r="AM275" s="9"/>
      <c r="AN275" s="9"/>
      <c r="AO275" s="9"/>
      <c r="AP275" s="10"/>
      <c r="AQ275" s="11"/>
      <c r="AR275" s="9"/>
      <c r="AS275" s="9"/>
      <c r="AT275" s="9"/>
      <c r="AU275" s="10"/>
      <c r="AV275" s="11"/>
      <c r="AW275" s="9"/>
      <c r="AX275" s="9"/>
      <c r="AY275" s="9"/>
      <c r="AZ275" s="10"/>
      <c r="BA275" s="11"/>
      <c r="BB275" s="9"/>
      <c r="BC275" s="9"/>
      <c r="BD275" s="9"/>
      <c r="BE275" s="10"/>
      <c r="BF275" s="11"/>
      <c r="BG275" s="9"/>
      <c r="BH275" s="9"/>
      <c r="BI275" s="9"/>
      <c r="BJ275" s="10"/>
      <c r="BK275" s="16"/>
      <c r="BL275" s="15"/>
      <c r="BM275" s="55"/>
    </row>
    <row r="276" spans="1:65" s="12" customFormat="1" ht="15">
      <c r="A276" s="5" t="s">
        <v>30</v>
      </c>
      <c r="B276" s="14" t="s">
        <v>31</v>
      </c>
      <c r="C276" s="11"/>
      <c r="D276" s="9"/>
      <c r="E276" s="9"/>
      <c r="F276" s="9"/>
      <c r="G276" s="10"/>
      <c r="H276" s="11"/>
      <c r="I276" s="9"/>
      <c r="J276" s="9"/>
      <c r="K276" s="9"/>
      <c r="L276" s="10"/>
      <c r="M276" s="11"/>
      <c r="N276" s="9"/>
      <c r="O276" s="9"/>
      <c r="P276" s="9"/>
      <c r="Q276" s="10"/>
      <c r="R276" s="11"/>
      <c r="S276" s="9"/>
      <c r="T276" s="9"/>
      <c r="U276" s="9"/>
      <c r="V276" s="10"/>
      <c r="W276" s="11"/>
      <c r="X276" s="9"/>
      <c r="Y276" s="9"/>
      <c r="Z276" s="9"/>
      <c r="AA276" s="10"/>
      <c r="AB276" s="11"/>
      <c r="AC276" s="9"/>
      <c r="AD276" s="9"/>
      <c r="AE276" s="9"/>
      <c r="AF276" s="10"/>
      <c r="AG276" s="11"/>
      <c r="AH276" s="9"/>
      <c r="AI276" s="9"/>
      <c r="AJ276" s="9"/>
      <c r="AK276" s="10"/>
      <c r="AL276" s="11"/>
      <c r="AM276" s="9"/>
      <c r="AN276" s="9"/>
      <c r="AO276" s="9"/>
      <c r="AP276" s="10"/>
      <c r="AQ276" s="11"/>
      <c r="AR276" s="9"/>
      <c r="AS276" s="9"/>
      <c r="AT276" s="9"/>
      <c r="AU276" s="10"/>
      <c r="AV276" s="11"/>
      <c r="AW276" s="9"/>
      <c r="AX276" s="9"/>
      <c r="AY276" s="9"/>
      <c r="AZ276" s="10"/>
      <c r="BA276" s="11"/>
      <c r="BB276" s="9"/>
      <c r="BC276" s="9"/>
      <c r="BD276" s="9"/>
      <c r="BE276" s="10"/>
      <c r="BF276" s="11"/>
      <c r="BG276" s="9"/>
      <c r="BH276" s="9"/>
      <c r="BI276" s="9"/>
      <c r="BJ276" s="10"/>
      <c r="BK276" s="16"/>
      <c r="BL276" s="15"/>
      <c r="BM276" s="55"/>
    </row>
    <row r="277" spans="1:65" s="12" customFormat="1" ht="15">
      <c r="A277" s="5"/>
      <c r="B277" s="8" t="s">
        <v>34</v>
      </c>
      <c r="C277" s="11">
        <v>0</v>
      </c>
      <c r="D277" s="9">
        <v>5.3187769231935</v>
      </c>
      <c r="E277" s="9">
        <v>0</v>
      </c>
      <c r="F277" s="9">
        <v>0</v>
      </c>
      <c r="G277" s="10">
        <v>0</v>
      </c>
      <c r="H277" s="11">
        <v>10.194803091054794</v>
      </c>
      <c r="I277" s="9">
        <v>0.09050048441869998</v>
      </c>
      <c r="J277" s="9">
        <v>0</v>
      </c>
      <c r="K277" s="9">
        <v>0</v>
      </c>
      <c r="L277" s="10">
        <v>12.580304097415004</v>
      </c>
      <c r="M277" s="11">
        <v>0</v>
      </c>
      <c r="N277" s="9">
        <v>0</v>
      </c>
      <c r="O277" s="9">
        <v>0</v>
      </c>
      <c r="P277" s="9">
        <v>0</v>
      </c>
      <c r="Q277" s="10">
        <v>0</v>
      </c>
      <c r="R277" s="11">
        <v>10.426530261888503</v>
      </c>
      <c r="S277" s="9">
        <v>0.00046104858059999997</v>
      </c>
      <c r="T277" s="9">
        <v>0</v>
      </c>
      <c r="U277" s="9">
        <v>0</v>
      </c>
      <c r="V277" s="10">
        <v>6.297342023382401</v>
      </c>
      <c r="W277" s="11">
        <v>0</v>
      </c>
      <c r="X277" s="9">
        <v>0</v>
      </c>
      <c r="Y277" s="9">
        <v>0</v>
      </c>
      <c r="Z277" s="9">
        <v>0</v>
      </c>
      <c r="AA277" s="10">
        <v>0</v>
      </c>
      <c r="AB277" s="11">
        <v>0.8242619714824999</v>
      </c>
      <c r="AC277" s="9">
        <v>0</v>
      </c>
      <c r="AD277" s="9">
        <v>0</v>
      </c>
      <c r="AE277" s="9">
        <v>0</v>
      </c>
      <c r="AF277" s="10">
        <v>0.8144436172898</v>
      </c>
      <c r="AG277" s="11">
        <v>0</v>
      </c>
      <c r="AH277" s="9">
        <v>0</v>
      </c>
      <c r="AI277" s="9">
        <v>0</v>
      </c>
      <c r="AJ277" s="9">
        <v>0</v>
      </c>
      <c r="AK277" s="10">
        <v>0</v>
      </c>
      <c r="AL277" s="11">
        <v>1.4538272133847</v>
      </c>
      <c r="AM277" s="9">
        <v>0</v>
      </c>
      <c r="AN277" s="9">
        <v>0</v>
      </c>
      <c r="AO277" s="9">
        <v>0</v>
      </c>
      <c r="AP277" s="10">
        <v>0.31016807512840006</v>
      </c>
      <c r="AQ277" s="11">
        <v>0</v>
      </c>
      <c r="AR277" s="9">
        <v>0</v>
      </c>
      <c r="AS277" s="9">
        <v>0</v>
      </c>
      <c r="AT277" s="9">
        <v>0</v>
      </c>
      <c r="AU277" s="10">
        <v>0</v>
      </c>
      <c r="AV277" s="11">
        <v>206.42606010667336</v>
      </c>
      <c r="AW277" s="9">
        <v>13.105249978505942</v>
      </c>
      <c r="AX277" s="9">
        <v>0</v>
      </c>
      <c r="AY277" s="9">
        <v>0</v>
      </c>
      <c r="AZ277" s="10">
        <v>286.4202497911592</v>
      </c>
      <c r="BA277" s="11">
        <v>0</v>
      </c>
      <c r="BB277" s="9">
        <v>0</v>
      </c>
      <c r="BC277" s="9">
        <v>0</v>
      </c>
      <c r="BD277" s="9">
        <v>0</v>
      </c>
      <c r="BE277" s="10">
        <v>0</v>
      </c>
      <c r="BF277" s="11">
        <v>223.32241790510713</v>
      </c>
      <c r="BG277" s="9">
        <v>13.3635243274164</v>
      </c>
      <c r="BH277" s="9">
        <v>0</v>
      </c>
      <c r="BI277" s="9">
        <v>0</v>
      </c>
      <c r="BJ277" s="10">
        <v>110.65080547629309</v>
      </c>
      <c r="BK277" s="16">
        <f>SUM(C277:BJ277)</f>
        <v>901.599726392374</v>
      </c>
      <c r="BL277" s="15"/>
      <c r="BM277" s="55"/>
    </row>
    <row r="278" spans="1:65" s="20" customFormat="1" ht="15">
      <c r="A278" s="5"/>
      <c r="B278" s="14" t="s">
        <v>29</v>
      </c>
      <c r="C278" s="19">
        <f>SUM(C277)</f>
        <v>0</v>
      </c>
      <c r="D278" s="17">
        <f>SUM(D277)</f>
        <v>5.3187769231935</v>
      </c>
      <c r="E278" s="17">
        <f>SUM(E277)</f>
        <v>0</v>
      </c>
      <c r="F278" s="17">
        <f>SUM(F277)</f>
        <v>0</v>
      </c>
      <c r="G278" s="18">
        <f>SUM(G277)</f>
        <v>0</v>
      </c>
      <c r="H278" s="19">
        <f aca="true" t="shared" si="26" ref="H278:BK278">SUM(H277)</f>
        <v>10.194803091054794</v>
      </c>
      <c r="I278" s="17">
        <f t="shared" si="26"/>
        <v>0.09050048441869998</v>
      </c>
      <c r="J278" s="17">
        <f t="shared" si="26"/>
        <v>0</v>
      </c>
      <c r="K278" s="17">
        <f t="shared" si="26"/>
        <v>0</v>
      </c>
      <c r="L278" s="18">
        <f t="shared" si="26"/>
        <v>12.580304097415004</v>
      </c>
      <c r="M278" s="19">
        <f t="shared" si="26"/>
        <v>0</v>
      </c>
      <c r="N278" s="17">
        <f t="shared" si="26"/>
        <v>0</v>
      </c>
      <c r="O278" s="17">
        <f t="shared" si="26"/>
        <v>0</v>
      </c>
      <c r="P278" s="17">
        <f t="shared" si="26"/>
        <v>0</v>
      </c>
      <c r="Q278" s="18">
        <f t="shared" si="26"/>
        <v>0</v>
      </c>
      <c r="R278" s="19">
        <f t="shared" si="26"/>
        <v>10.426530261888503</v>
      </c>
      <c r="S278" s="17">
        <f t="shared" si="26"/>
        <v>0.00046104858059999997</v>
      </c>
      <c r="T278" s="17">
        <f t="shared" si="26"/>
        <v>0</v>
      </c>
      <c r="U278" s="17">
        <f t="shared" si="26"/>
        <v>0</v>
      </c>
      <c r="V278" s="18">
        <f t="shared" si="26"/>
        <v>6.297342023382401</v>
      </c>
      <c r="W278" s="19">
        <f t="shared" si="26"/>
        <v>0</v>
      </c>
      <c r="X278" s="17">
        <f t="shared" si="26"/>
        <v>0</v>
      </c>
      <c r="Y278" s="17">
        <f t="shared" si="26"/>
        <v>0</v>
      </c>
      <c r="Z278" s="17">
        <f t="shared" si="26"/>
        <v>0</v>
      </c>
      <c r="AA278" s="18">
        <f t="shared" si="26"/>
        <v>0</v>
      </c>
      <c r="AB278" s="19">
        <f t="shared" si="26"/>
        <v>0.8242619714824999</v>
      </c>
      <c r="AC278" s="17">
        <f t="shared" si="26"/>
        <v>0</v>
      </c>
      <c r="AD278" s="17">
        <f t="shared" si="26"/>
        <v>0</v>
      </c>
      <c r="AE278" s="17">
        <f t="shared" si="26"/>
        <v>0</v>
      </c>
      <c r="AF278" s="18">
        <f t="shared" si="26"/>
        <v>0.8144436172898</v>
      </c>
      <c r="AG278" s="19">
        <f t="shared" si="26"/>
        <v>0</v>
      </c>
      <c r="AH278" s="17">
        <f t="shared" si="26"/>
        <v>0</v>
      </c>
      <c r="AI278" s="17">
        <f t="shared" si="26"/>
        <v>0</v>
      </c>
      <c r="AJ278" s="17">
        <f t="shared" si="26"/>
        <v>0</v>
      </c>
      <c r="AK278" s="18">
        <f t="shared" si="26"/>
        <v>0</v>
      </c>
      <c r="AL278" s="19">
        <f t="shared" si="26"/>
        <v>1.4538272133847</v>
      </c>
      <c r="AM278" s="17">
        <f t="shared" si="26"/>
        <v>0</v>
      </c>
      <c r="AN278" s="17">
        <f t="shared" si="26"/>
        <v>0</v>
      </c>
      <c r="AO278" s="17">
        <f t="shared" si="26"/>
        <v>0</v>
      </c>
      <c r="AP278" s="18">
        <f t="shared" si="26"/>
        <v>0.31016807512840006</v>
      </c>
      <c r="AQ278" s="19">
        <f t="shared" si="26"/>
        <v>0</v>
      </c>
      <c r="AR278" s="17">
        <f t="shared" si="26"/>
        <v>0</v>
      </c>
      <c r="AS278" s="17">
        <f t="shared" si="26"/>
        <v>0</v>
      </c>
      <c r="AT278" s="17">
        <f t="shared" si="26"/>
        <v>0</v>
      </c>
      <c r="AU278" s="18">
        <f t="shared" si="26"/>
        <v>0</v>
      </c>
      <c r="AV278" s="19">
        <f t="shared" si="26"/>
        <v>206.42606010667336</v>
      </c>
      <c r="AW278" s="17">
        <f t="shared" si="26"/>
        <v>13.105249978505942</v>
      </c>
      <c r="AX278" s="17">
        <f t="shared" si="26"/>
        <v>0</v>
      </c>
      <c r="AY278" s="17">
        <f t="shared" si="26"/>
        <v>0</v>
      </c>
      <c r="AZ278" s="18">
        <f t="shared" si="26"/>
        <v>286.4202497911592</v>
      </c>
      <c r="BA278" s="19">
        <f t="shared" si="26"/>
        <v>0</v>
      </c>
      <c r="BB278" s="17">
        <f t="shared" si="26"/>
        <v>0</v>
      </c>
      <c r="BC278" s="17">
        <f t="shared" si="26"/>
        <v>0</v>
      </c>
      <c r="BD278" s="17">
        <f t="shared" si="26"/>
        <v>0</v>
      </c>
      <c r="BE278" s="18">
        <f t="shared" si="26"/>
        <v>0</v>
      </c>
      <c r="BF278" s="19">
        <f t="shared" si="26"/>
        <v>223.32241790510713</v>
      </c>
      <c r="BG278" s="17">
        <f t="shared" si="26"/>
        <v>13.3635243274164</v>
      </c>
      <c r="BH278" s="17">
        <f t="shared" si="26"/>
        <v>0</v>
      </c>
      <c r="BI278" s="17">
        <f t="shared" si="26"/>
        <v>0</v>
      </c>
      <c r="BJ278" s="18">
        <f t="shared" si="26"/>
        <v>110.65080547629309</v>
      </c>
      <c r="BK278" s="18">
        <f t="shared" si="26"/>
        <v>901.599726392374</v>
      </c>
      <c r="BL278" s="15"/>
      <c r="BM278" s="55"/>
    </row>
    <row r="279" spans="3:64" ht="15">
      <c r="C279" s="13"/>
      <c r="D279" s="13"/>
      <c r="E279" s="13"/>
      <c r="F279" s="13"/>
      <c r="G279" s="13"/>
      <c r="H279" s="13"/>
      <c r="I279" s="13"/>
      <c r="J279" s="13"/>
      <c r="K279" s="13"/>
      <c r="Q279" s="24"/>
      <c r="Y279" s="24"/>
      <c r="AA279" s="24"/>
      <c r="AK279" s="24"/>
      <c r="AU279" s="24"/>
      <c r="BE279" s="24"/>
      <c r="BK279" s="13"/>
      <c r="BL279" s="24"/>
    </row>
    <row r="280" spans="1:64" ht="15">
      <c r="A280" s="87" t="s">
        <v>320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88" t="s">
        <v>321</v>
      </c>
      <c r="AP280" s="24"/>
      <c r="BL280" s="24"/>
    </row>
    <row r="281" spans="1:11" ht="15">
      <c r="A281" s="87" t="s">
        <v>322</v>
      </c>
      <c r="B281" s="12"/>
      <c r="C281" s="12"/>
      <c r="D281" s="12"/>
      <c r="E281" s="12"/>
      <c r="F281" s="12"/>
      <c r="G281" s="12"/>
      <c r="H281" s="12"/>
      <c r="I281" s="12"/>
      <c r="J281" s="12"/>
      <c r="K281" s="87" t="s">
        <v>323</v>
      </c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87" t="s">
        <v>324</v>
      </c>
    </row>
    <row r="283" spans="1:11" ht="15">
      <c r="A283" s="87" t="s">
        <v>325</v>
      </c>
      <c r="B283" s="12"/>
      <c r="C283" s="12"/>
      <c r="D283" s="12"/>
      <c r="E283" s="12"/>
      <c r="F283" s="12"/>
      <c r="G283" s="12"/>
      <c r="H283" s="12"/>
      <c r="I283" s="12"/>
      <c r="J283" s="12"/>
      <c r="K283" s="87" t="s">
        <v>326</v>
      </c>
    </row>
    <row r="284" spans="1:11" ht="15">
      <c r="A284" s="87" t="s">
        <v>327</v>
      </c>
      <c r="B284" s="12"/>
      <c r="C284" s="12"/>
      <c r="D284" s="12"/>
      <c r="E284" s="12"/>
      <c r="F284" s="12"/>
      <c r="G284" s="12"/>
      <c r="H284" s="12"/>
      <c r="I284" s="12"/>
      <c r="J284" s="12"/>
      <c r="K284" s="87" t="s">
        <v>328</v>
      </c>
    </row>
    <row r="285" spans="1:11" ht="15">
      <c r="A285" s="87"/>
      <c r="B285" s="12"/>
      <c r="C285" s="12"/>
      <c r="D285" s="12"/>
      <c r="E285" s="12"/>
      <c r="F285" s="12"/>
      <c r="G285" s="12"/>
      <c r="H285" s="12"/>
      <c r="I285" s="12"/>
      <c r="J285" s="12"/>
      <c r="K285" s="87" t="s">
        <v>329</v>
      </c>
    </row>
  </sheetData>
  <sheetProtection password="DB60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19.8515625" style="0" customWidth="1"/>
  </cols>
  <sheetData>
    <row r="2" spans="2:12" ht="15">
      <c r="B2" s="81" t="s">
        <v>331</v>
      </c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2:12" ht="15">
      <c r="B3" s="81" t="s">
        <v>330</v>
      </c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2:12" ht="30">
      <c r="B4" s="22" t="s">
        <v>0</v>
      </c>
      <c r="C4" s="35" t="s">
        <v>51</v>
      </c>
      <c r="D4" s="35" t="s">
        <v>52</v>
      </c>
      <c r="E4" s="35" t="s">
        <v>53</v>
      </c>
      <c r="F4" s="35" t="s">
        <v>23</v>
      </c>
      <c r="G4" s="35" t="s">
        <v>27</v>
      </c>
      <c r="H4" s="35" t="s">
        <v>48</v>
      </c>
      <c r="I4" s="35" t="s">
        <v>54</v>
      </c>
      <c r="J4" s="35" t="s">
        <v>55</v>
      </c>
      <c r="K4" s="35" t="s">
        <v>56</v>
      </c>
      <c r="L4" s="35" t="s">
        <v>57</v>
      </c>
    </row>
    <row r="5" spans="2:12" ht="15">
      <c r="B5" s="36">
        <v>1</v>
      </c>
      <c r="C5" s="37" t="s">
        <v>58</v>
      </c>
      <c r="D5" s="39">
        <v>0</v>
      </c>
      <c r="E5" s="39">
        <v>0.0468524552254</v>
      </c>
      <c r="F5" s="39">
        <v>2.253067845571</v>
      </c>
      <c r="G5" s="39">
        <v>0</v>
      </c>
      <c r="H5" s="39">
        <v>0</v>
      </c>
      <c r="I5" s="40">
        <v>0</v>
      </c>
      <c r="J5" s="40">
        <v>0</v>
      </c>
      <c r="K5" s="40">
        <f>D5+E5+F5+G5+H5+I5+J5</f>
        <v>2.2999203007964</v>
      </c>
      <c r="L5" s="39">
        <v>0.1048321866445</v>
      </c>
    </row>
    <row r="6" spans="2:12" ht="15">
      <c r="B6" s="36">
        <v>2</v>
      </c>
      <c r="C6" s="38" t="s">
        <v>59</v>
      </c>
      <c r="D6" s="39">
        <v>87.81908429179401</v>
      </c>
      <c r="E6" s="39">
        <v>120.15063525066407</v>
      </c>
      <c r="F6" s="39">
        <v>383.6432621770013</v>
      </c>
      <c r="G6" s="39">
        <v>10.124656952437403</v>
      </c>
      <c r="H6" s="39">
        <v>0</v>
      </c>
      <c r="I6" s="40">
        <v>3.9233</v>
      </c>
      <c r="J6" s="40">
        <v>0.19649999999999998</v>
      </c>
      <c r="K6" s="40">
        <f aca="true" t="shared" si="0" ref="K6:K41">D6+E6+F6+G6+H6+I6+J6</f>
        <v>605.8574386718968</v>
      </c>
      <c r="L6" s="39">
        <v>13.857704255087706</v>
      </c>
    </row>
    <row r="7" spans="2:12" ht="15">
      <c r="B7" s="36">
        <v>3</v>
      </c>
      <c r="C7" s="37" t="s">
        <v>60</v>
      </c>
      <c r="D7" s="39">
        <v>0.0212587869999</v>
      </c>
      <c r="E7" s="39">
        <v>0.25412904690250004</v>
      </c>
      <c r="F7" s="39">
        <v>3.1618484677310006</v>
      </c>
      <c r="G7" s="39">
        <v>0.0609711866774</v>
      </c>
      <c r="H7" s="39">
        <v>0</v>
      </c>
      <c r="I7" s="40">
        <v>0.0042</v>
      </c>
      <c r="J7" s="40">
        <v>0</v>
      </c>
      <c r="K7" s="40">
        <f t="shared" si="0"/>
        <v>3.5024074883108005</v>
      </c>
      <c r="L7" s="39">
        <v>0.20386329264459999</v>
      </c>
    </row>
    <row r="8" spans="2:12" ht="15">
      <c r="B8" s="36">
        <v>4</v>
      </c>
      <c r="C8" s="38" t="s">
        <v>61</v>
      </c>
      <c r="D8" s="39">
        <v>24.301128464732695</v>
      </c>
      <c r="E8" s="39">
        <v>41.8835718480931</v>
      </c>
      <c r="F8" s="39">
        <v>179.80983479116748</v>
      </c>
      <c r="G8" s="39">
        <v>7.817398399251699</v>
      </c>
      <c r="H8" s="39">
        <v>0</v>
      </c>
      <c r="I8" s="40">
        <v>1.2062</v>
      </c>
      <c r="J8" s="40">
        <v>0.06040000000000001</v>
      </c>
      <c r="K8" s="40">
        <f t="shared" si="0"/>
        <v>255.07853350324493</v>
      </c>
      <c r="L8" s="39">
        <v>6.987007246948503</v>
      </c>
    </row>
    <row r="9" spans="2:12" ht="15">
      <c r="B9" s="36">
        <v>5</v>
      </c>
      <c r="C9" s="38" t="s">
        <v>62</v>
      </c>
      <c r="D9" s="39">
        <v>22.025188420555804</v>
      </c>
      <c r="E9" s="39">
        <v>187.3308213849172</v>
      </c>
      <c r="F9" s="39">
        <v>495.2787004289963</v>
      </c>
      <c r="G9" s="39">
        <v>15.103360162013898</v>
      </c>
      <c r="H9" s="39">
        <v>0</v>
      </c>
      <c r="I9" s="40">
        <v>5.8805</v>
      </c>
      <c r="J9" s="40">
        <v>0.2504</v>
      </c>
      <c r="K9" s="40">
        <f t="shared" si="0"/>
        <v>725.8689703964832</v>
      </c>
      <c r="L9" s="39">
        <v>30.016848384339195</v>
      </c>
    </row>
    <row r="10" spans="2:12" ht="15">
      <c r="B10" s="36">
        <v>6</v>
      </c>
      <c r="C10" s="38" t="s">
        <v>63</v>
      </c>
      <c r="D10" s="39">
        <v>85.5834371811527</v>
      </c>
      <c r="E10" s="39">
        <v>200.90332628138972</v>
      </c>
      <c r="F10" s="39">
        <v>296.2367542174386</v>
      </c>
      <c r="G10" s="39">
        <v>31.844499080085694</v>
      </c>
      <c r="H10" s="39">
        <v>0</v>
      </c>
      <c r="I10" s="40">
        <v>1.614</v>
      </c>
      <c r="J10" s="40">
        <v>0.06810000000000001</v>
      </c>
      <c r="K10" s="40">
        <f t="shared" si="0"/>
        <v>616.2501167600667</v>
      </c>
      <c r="L10" s="39">
        <v>7.386462883979201</v>
      </c>
    </row>
    <row r="11" spans="2:12" ht="15">
      <c r="B11" s="36">
        <v>7</v>
      </c>
      <c r="C11" s="38" t="s">
        <v>64</v>
      </c>
      <c r="D11" s="39">
        <v>54.5159217497577</v>
      </c>
      <c r="E11" s="39">
        <v>226.77890226895667</v>
      </c>
      <c r="F11" s="39">
        <v>341.0369701336899</v>
      </c>
      <c r="G11" s="39">
        <v>11.7063589962146</v>
      </c>
      <c r="H11" s="39">
        <v>0</v>
      </c>
      <c r="I11" s="40">
        <v>0</v>
      </c>
      <c r="J11" s="40">
        <v>0</v>
      </c>
      <c r="K11" s="40">
        <f t="shared" si="0"/>
        <v>634.0381531486189</v>
      </c>
      <c r="L11" s="39">
        <v>8.808716825364002</v>
      </c>
    </row>
    <row r="12" spans="2:12" ht="15">
      <c r="B12" s="36">
        <v>8</v>
      </c>
      <c r="C12" s="37" t="s">
        <v>65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v>0</v>
      </c>
      <c r="J12" s="40">
        <v>0</v>
      </c>
      <c r="K12" s="40">
        <f t="shared" si="0"/>
        <v>0</v>
      </c>
      <c r="L12" s="39">
        <v>0</v>
      </c>
    </row>
    <row r="13" spans="2:12" ht="15">
      <c r="B13" s="36">
        <v>9</v>
      </c>
      <c r="C13" s="37" t="s">
        <v>66</v>
      </c>
      <c r="D13" s="39">
        <v>0</v>
      </c>
      <c r="E13" s="39">
        <v>0</v>
      </c>
      <c r="F13" s="39">
        <v>0.0005570175483</v>
      </c>
      <c r="G13" s="39">
        <v>0</v>
      </c>
      <c r="H13" s="39">
        <v>0</v>
      </c>
      <c r="I13" s="40">
        <v>0</v>
      </c>
      <c r="J13" s="40">
        <v>0</v>
      </c>
      <c r="K13" s="40">
        <f t="shared" si="0"/>
        <v>0.0005570175483</v>
      </c>
      <c r="L13" s="39">
        <v>0</v>
      </c>
    </row>
    <row r="14" spans="2:12" ht="15">
      <c r="B14" s="36">
        <v>10</v>
      </c>
      <c r="C14" s="38" t="s">
        <v>67</v>
      </c>
      <c r="D14" s="39">
        <v>240.2041244136051</v>
      </c>
      <c r="E14" s="39">
        <v>749.134880340061</v>
      </c>
      <c r="F14" s="39">
        <v>917.9933820323391</v>
      </c>
      <c r="G14" s="39">
        <v>48.80364961634319</v>
      </c>
      <c r="H14" s="39">
        <v>0</v>
      </c>
      <c r="I14" s="40">
        <v>44.161500000000004</v>
      </c>
      <c r="J14" s="40">
        <v>0.5013</v>
      </c>
      <c r="K14" s="40">
        <f t="shared" si="0"/>
        <v>2000.7988364023483</v>
      </c>
      <c r="L14" s="39">
        <v>6.8031221257876</v>
      </c>
    </row>
    <row r="15" spans="2:12" ht="15">
      <c r="B15" s="36">
        <v>11</v>
      </c>
      <c r="C15" s="38" t="s">
        <v>68</v>
      </c>
      <c r="D15" s="39">
        <v>680.7496567519783</v>
      </c>
      <c r="E15" s="39">
        <v>7864.198949102881</v>
      </c>
      <c r="F15" s="39">
        <v>5132.854635940419</v>
      </c>
      <c r="G15" s="39">
        <v>264.9027140622151</v>
      </c>
      <c r="H15" s="39">
        <v>0</v>
      </c>
      <c r="I15" s="40">
        <v>30.969400000000004</v>
      </c>
      <c r="J15" s="40">
        <v>1.6006000000000002</v>
      </c>
      <c r="K15" s="40">
        <f t="shared" si="0"/>
        <v>13975.275955857493</v>
      </c>
      <c r="L15" s="39">
        <v>92.67919835514397</v>
      </c>
    </row>
    <row r="16" spans="2:12" ht="15">
      <c r="B16" s="36">
        <v>12</v>
      </c>
      <c r="C16" s="38" t="s">
        <v>69</v>
      </c>
      <c r="D16" s="39">
        <v>1351.222638445743</v>
      </c>
      <c r="E16" s="39">
        <v>6545.567942038004</v>
      </c>
      <c r="F16" s="39">
        <v>1673.2169890986052</v>
      </c>
      <c r="G16" s="39">
        <v>40.0130411025196</v>
      </c>
      <c r="H16" s="39">
        <v>0</v>
      </c>
      <c r="I16" s="40">
        <v>6.518499999999999</v>
      </c>
      <c r="J16" s="40">
        <v>0.2102</v>
      </c>
      <c r="K16" s="40">
        <f t="shared" si="0"/>
        <v>9616.74931068487</v>
      </c>
      <c r="L16" s="39">
        <v>24.349809365554105</v>
      </c>
    </row>
    <row r="17" spans="2:12" ht="15">
      <c r="B17" s="36">
        <v>13</v>
      </c>
      <c r="C17" s="38" t="s">
        <v>70</v>
      </c>
      <c r="D17" s="39">
        <v>7.9524874485423</v>
      </c>
      <c r="E17" s="39">
        <v>56.48367465725249</v>
      </c>
      <c r="F17" s="39">
        <v>103.72975046152392</v>
      </c>
      <c r="G17" s="39">
        <v>5.1077862744782</v>
      </c>
      <c r="H17" s="39">
        <v>0</v>
      </c>
      <c r="I17" s="40">
        <v>0.3214</v>
      </c>
      <c r="J17" s="40">
        <v>0.0333</v>
      </c>
      <c r="K17" s="40">
        <f t="shared" si="0"/>
        <v>173.62839884179692</v>
      </c>
      <c r="L17" s="39">
        <v>3.9229682692755006</v>
      </c>
    </row>
    <row r="18" spans="2:12" ht="15">
      <c r="B18" s="36">
        <v>14</v>
      </c>
      <c r="C18" s="38" t="s">
        <v>71</v>
      </c>
      <c r="D18" s="39">
        <v>0.7211891956744998</v>
      </c>
      <c r="E18" s="39">
        <v>21.157187676756195</v>
      </c>
      <c r="F18" s="39">
        <v>100.03938255548428</v>
      </c>
      <c r="G18" s="39">
        <v>2.4697673233514</v>
      </c>
      <c r="H18" s="39">
        <v>0</v>
      </c>
      <c r="I18" s="40">
        <v>0.23620000000000002</v>
      </c>
      <c r="J18" s="40">
        <v>0.0467</v>
      </c>
      <c r="K18" s="40">
        <f t="shared" si="0"/>
        <v>124.67042675126638</v>
      </c>
      <c r="L18" s="39">
        <v>2.7962403037301002</v>
      </c>
    </row>
    <row r="19" spans="2:12" ht="15">
      <c r="B19" s="36">
        <v>15</v>
      </c>
      <c r="C19" s="38" t="s">
        <v>72</v>
      </c>
      <c r="D19" s="39">
        <v>31.7496579643026</v>
      </c>
      <c r="E19" s="39">
        <v>134.53394920035274</v>
      </c>
      <c r="F19" s="39">
        <v>416.540319188833</v>
      </c>
      <c r="G19" s="39">
        <v>21.205921900820613</v>
      </c>
      <c r="H19" s="39">
        <v>0</v>
      </c>
      <c r="I19" s="40">
        <v>0.1303</v>
      </c>
      <c r="J19" s="40">
        <v>0.0245</v>
      </c>
      <c r="K19" s="40">
        <f t="shared" si="0"/>
        <v>604.184648254309</v>
      </c>
      <c r="L19" s="39">
        <v>11.1916292298324</v>
      </c>
    </row>
    <row r="20" spans="2:12" ht="15">
      <c r="B20" s="36">
        <v>16</v>
      </c>
      <c r="C20" s="38" t="s">
        <v>73</v>
      </c>
      <c r="D20" s="39">
        <v>2329.5808371127837</v>
      </c>
      <c r="E20" s="39">
        <v>3781.4989910785675</v>
      </c>
      <c r="F20" s="39">
        <v>3395.5314546375266</v>
      </c>
      <c r="G20" s="39">
        <v>96.95007605647515</v>
      </c>
      <c r="H20" s="39">
        <v>0</v>
      </c>
      <c r="I20" s="40">
        <v>20.511699999999998</v>
      </c>
      <c r="J20" s="40">
        <v>1.6267000000000003</v>
      </c>
      <c r="K20" s="40">
        <f t="shared" si="0"/>
        <v>9625.699758885354</v>
      </c>
      <c r="L20" s="39">
        <v>53.03359998322969</v>
      </c>
    </row>
    <row r="21" spans="2:12" ht="15">
      <c r="B21" s="36">
        <v>17</v>
      </c>
      <c r="C21" s="38" t="s">
        <v>74</v>
      </c>
      <c r="D21" s="39">
        <v>265.88566825743266</v>
      </c>
      <c r="E21" s="39">
        <v>280.03225560843407</v>
      </c>
      <c r="F21" s="39">
        <v>693.1993644204932</v>
      </c>
      <c r="G21" s="39">
        <v>17.345038652310905</v>
      </c>
      <c r="H21" s="39">
        <v>0</v>
      </c>
      <c r="I21" s="40">
        <v>4.8648</v>
      </c>
      <c r="J21" s="40">
        <v>0.413</v>
      </c>
      <c r="K21" s="40">
        <f t="shared" si="0"/>
        <v>1261.7401269386708</v>
      </c>
      <c r="L21" s="39">
        <v>22.804193890469403</v>
      </c>
    </row>
    <row r="22" spans="2:12" ht="15">
      <c r="B22" s="36">
        <v>18</v>
      </c>
      <c r="C22" s="37" t="s">
        <v>75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v>0</v>
      </c>
      <c r="J22" s="40">
        <v>0</v>
      </c>
      <c r="K22" s="40">
        <f t="shared" si="0"/>
        <v>0</v>
      </c>
      <c r="L22" s="39">
        <v>0</v>
      </c>
    </row>
    <row r="23" spans="2:12" ht="15">
      <c r="B23" s="36">
        <v>19</v>
      </c>
      <c r="C23" s="38" t="s">
        <v>76</v>
      </c>
      <c r="D23" s="39">
        <v>80.72953488206252</v>
      </c>
      <c r="E23" s="39">
        <v>274.2824324531713</v>
      </c>
      <c r="F23" s="39">
        <v>956.7041233770353</v>
      </c>
      <c r="G23" s="39">
        <v>47.40283794687028</v>
      </c>
      <c r="H23" s="39">
        <v>0</v>
      </c>
      <c r="I23" s="40">
        <v>7.2676</v>
      </c>
      <c r="J23" s="40">
        <v>0.7023999999999998</v>
      </c>
      <c r="K23" s="40">
        <f t="shared" si="0"/>
        <v>1367.0889286591391</v>
      </c>
      <c r="L23" s="39">
        <v>23.50072102410949</v>
      </c>
    </row>
    <row r="24" spans="2:12" ht="15">
      <c r="B24" s="36">
        <v>20</v>
      </c>
      <c r="C24" s="38" t="s">
        <v>77</v>
      </c>
      <c r="D24" s="39">
        <v>18419.7808028392</v>
      </c>
      <c r="E24" s="39">
        <v>26537.691712905198</v>
      </c>
      <c r="F24" s="39">
        <v>17991.795410031682</v>
      </c>
      <c r="G24" s="39">
        <v>491.7867502501091</v>
      </c>
      <c r="H24" s="39">
        <v>0</v>
      </c>
      <c r="I24" s="40">
        <v>1025.726</v>
      </c>
      <c r="J24" s="40">
        <v>412.44280000000003</v>
      </c>
      <c r="K24" s="40">
        <f t="shared" si="0"/>
        <v>64879.223476026185</v>
      </c>
      <c r="L24" s="39">
        <v>251.17985415742908</v>
      </c>
    </row>
    <row r="25" spans="2:12" ht="15">
      <c r="B25" s="36">
        <v>21</v>
      </c>
      <c r="C25" s="37" t="s">
        <v>78</v>
      </c>
      <c r="D25" s="39">
        <v>0.0010226638386</v>
      </c>
      <c r="E25" s="39">
        <v>7.3272118375471</v>
      </c>
      <c r="F25" s="39">
        <v>8.712431376307304</v>
      </c>
      <c r="G25" s="39">
        <v>0.8285725355801999</v>
      </c>
      <c r="H25" s="39">
        <v>0</v>
      </c>
      <c r="I25" s="40">
        <v>0.0195</v>
      </c>
      <c r="J25" s="40">
        <v>0</v>
      </c>
      <c r="K25" s="40">
        <f t="shared" si="0"/>
        <v>16.888738413273206</v>
      </c>
      <c r="L25" s="39">
        <v>0.09982835296709999</v>
      </c>
    </row>
    <row r="26" spans="2:12" ht="15">
      <c r="B26" s="36">
        <v>22</v>
      </c>
      <c r="C26" s="38" t="s">
        <v>79</v>
      </c>
      <c r="D26" s="39">
        <v>1.6819149582879</v>
      </c>
      <c r="E26" s="39">
        <v>58.8480449190898</v>
      </c>
      <c r="F26" s="39">
        <v>41.913842851049914</v>
      </c>
      <c r="G26" s="39">
        <v>1.6949700210310001</v>
      </c>
      <c r="H26" s="39">
        <v>0</v>
      </c>
      <c r="I26" s="40">
        <v>0.1725</v>
      </c>
      <c r="J26" s="40">
        <v>0.009</v>
      </c>
      <c r="K26" s="40">
        <f t="shared" si="0"/>
        <v>104.32027274945861</v>
      </c>
      <c r="L26" s="39">
        <v>0.5955446240616</v>
      </c>
    </row>
    <row r="27" spans="2:12" ht="15">
      <c r="B27" s="36">
        <v>23</v>
      </c>
      <c r="C27" s="37" t="s">
        <v>80</v>
      </c>
      <c r="D27" s="39">
        <v>0</v>
      </c>
      <c r="E27" s="39">
        <v>0.0004026923547</v>
      </c>
      <c r="F27" s="39">
        <v>0.07229435164420002</v>
      </c>
      <c r="G27" s="39">
        <v>0.0001458814193</v>
      </c>
      <c r="H27" s="39">
        <v>0</v>
      </c>
      <c r="I27" s="40">
        <v>0</v>
      </c>
      <c r="J27" s="40">
        <v>0</v>
      </c>
      <c r="K27" s="40">
        <f t="shared" si="0"/>
        <v>0.07284292541820002</v>
      </c>
      <c r="L27" s="39">
        <v>9.08964838E-05</v>
      </c>
    </row>
    <row r="28" spans="2:12" ht="15">
      <c r="B28" s="36">
        <v>24</v>
      </c>
      <c r="C28" s="37" t="s">
        <v>81</v>
      </c>
      <c r="D28" s="39">
        <v>4.6947449122251</v>
      </c>
      <c r="E28" s="39">
        <v>11.322739953319902</v>
      </c>
      <c r="F28" s="39">
        <v>19.062047650983995</v>
      </c>
      <c r="G28" s="39">
        <v>2.5838908543867</v>
      </c>
      <c r="H28" s="39">
        <v>0</v>
      </c>
      <c r="I28" s="40">
        <v>0.0251</v>
      </c>
      <c r="J28" s="40">
        <v>0</v>
      </c>
      <c r="K28" s="40">
        <f t="shared" si="0"/>
        <v>37.6885233709157</v>
      </c>
      <c r="L28" s="39">
        <v>0.17922782696700001</v>
      </c>
    </row>
    <row r="29" spans="2:12" ht="15">
      <c r="B29" s="36">
        <v>25</v>
      </c>
      <c r="C29" s="38" t="s">
        <v>82</v>
      </c>
      <c r="D29" s="39">
        <v>2456.9610376187866</v>
      </c>
      <c r="E29" s="39">
        <v>8417.539202304966</v>
      </c>
      <c r="F29" s="39">
        <v>4146.954455187206</v>
      </c>
      <c r="G29" s="39">
        <v>126.25890933186011</v>
      </c>
      <c r="H29" s="39">
        <v>0</v>
      </c>
      <c r="I29" s="40">
        <v>21.7746</v>
      </c>
      <c r="J29" s="40">
        <v>0.8712999999999999</v>
      </c>
      <c r="K29" s="40">
        <f t="shared" si="0"/>
        <v>15170.35950444282</v>
      </c>
      <c r="L29" s="39">
        <v>61.03981720781406</v>
      </c>
    </row>
    <row r="30" spans="2:12" ht="15">
      <c r="B30" s="36">
        <v>26</v>
      </c>
      <c r="C30" s="38" t="s">
        <v>83</v>
      </c>
      <c r="D30" s="39">
        <v>203.89054568152724</v>
      </c>
      <c r="E30" s="39">
        <v>443.3714957216067</v>
      </c>
      <c r="F30" s="39">
        <v>467.15291408022665</v>
      </c>
      <c r="G30" s="39">
        <v>33.67776280082331</v>
      </c>
      <c r="H30" s="39">
        <v>0</v>
      </c>
      <c r="I30" s="40">
        <v>1.7326000000000001</v>
      </c>
      <c r="J30" s="40">
        <v>0.12</v>
      </c>
      <c r="K30" s="40">
        <f t="shared" si="0"/>
        <v>1149.945318284184</v>
      </c>
      <c r="L30" s="39">
        <v>10.780621900933607</v>
      </c>
    </row>
    <row r="31" spans="2:12" ht="15">
      <c r="B31" s="36">
        <v>27</v>
      </c>
      <c r="C31" s="38" t="s">
        <v>24</v>
      </c>
      <c r="D31" s="39">
        <v>3.396934373256299</v>
      </c>
      <c r="E31" s="39">
        <v>172.12840055004406</v>
      </c>
      <c r="F31" s="39">
        <v>135.6087727128104</v>
      </c>
      <c r="G31" s="39">
        <v>5.5652459177401</v>
      </c>
      <c r="H31" s="39">
        <v>0</v>
      </c>
      <c r="I31" s="40">
        <v>10.378400000000001</v>
      </c>
      <c r="J31" s="40">
        <v>1.0986999999999998</v>
      </c>
      <c r="K31" s="40">
        <f t="shared" si="0"/>
        <v>328.1764535538509</v>
      </c>
      <c r="L31" s="39">
        <v>2.0736461613781</v>
      </c>
    </row>
    <row r="32" spans="2:12" ht="15">
      <c r="B32" s="36">
        <v>28</v>
      </c>
      <c r="C32" s="38" t="s">
        <v>84</v>
      </c>
      <c r="D32" s="39">
        <v>3.1500394917396</v>
      </c>
      <c r="E32" s="39">
        <v>13.4831864432472</v>
      </c>
      <c r="F32" s="39">
        <v>48.30319762988237</v>
      </c>
      <c r="G32" s="39">
        <v>1.6097790390616002</v>
      </c>
      <c r="H32" s="39">
        <v>0</v>
      </c>
      <c r="I32" s="40">
        <v>0</v>
      </c>
      <c r="J32" s="40">
        <v>0</v>
      </c>
      <c r="K32" s="40">
        <f t="shared" si="0"/>
        <v>66.54620260393078</v>
      </c>
      <c r="L32" s="39">
        <v>1.0616658927041</v>
      </c>
    </row>
    <row r="33" spans="2:12" ht="15">
      <c r="B33" s="36">
        <v>29</v>
      </c>
      <c r="C33" s="38" t="s">
        <v>85</v>
      </c>
      <c r="D33" s="39">
        <v>170.7911870442884</v>
      </c>
      <c r="E33" s="39">
        <v>774.300178089283</v>
      </c>
      <c r="F33" s="39">
        <v>772.1835550618257</v>
      </c>
      <c r="G33" s="39">
        <v>28.79456405039179</v>
      </c>
      <c r="H33" s="39">
        <v>0</v>
      </c>
      <c r="I33" s="40">
        <v>2.0452000000000004</v>
      </c>
      <c r="J33" s="40">
        <v>0.3232</v>
      </c>
      <c r="K33" s="40">
        <f t="shared" si="0"/>
        <v>1748.4378842457888</v>
      </c>
      <c r="L33" s="39">
        <v>16.561141648916006</v>
      </c>
    </row>
    <row r="34" spans="2:12" ht="15">
      <c r="B34" s="36">
        <v>30</v>
      </c>
      <c r="C34" s="38" t="s">
        <v>86</v>
      </c>
      <c r="D34" s="39">
        <v>228.34357722733867</v>
      </c>
      <c r="E34" s="39">
        <v>6553.595546404647</v>
      </c>
      <c r="F34" s="39">
        <v>1008.5594959968544</v>
      </c>
      <c r="G34" s="39">
        <v>39.9561579413895</v>
      </c>
      <c r="H34" s="39">
        <v>0</v>
      </c>
      <c r="I34" s="40">
        <v>4.170299999999999</v>
      </c>
      <c r="J34" s="40">
        <v>0.6909999999999998</v>
      </c>
      <c r="K34" s="40">
        <f t="shared" si="0"/>
        <v>7835.31607757023</v>
      </c>
      <c r="L34" s="39">
        <v>20.789161583481505</v>
      </c>
    </row>
    <row r="35" spans="2:12" ht="15">
      <c r="B35" s="36">
        <v>31</v>
      </c>
      <c r="C35" s="37" t="s">
        <v>87</v>
      </c>
      <c r="D35" s="39">
        <v>4.9013236956441</v>
      </c>
      <c r="E35" s="39">
        <v>3.5565760104158994</v>
      </c>
      <c r="F35" s="39">
        <v>15.003653219300501</v>
      </c>
      <c r="G35" s="39">
        <v>1.8095569704185999</v>
      </c>
      <c r="H35" s="39">
        <v>0</v>
      </c>
      <c r="I35" s="40">
        <v>0</v>
      </c>
      <c r="J35" s="40">
        <v>0</v>
      </c>
      <c r="K35" s="40">
        <f t="shared" si="0"/>
        <v>25.2711098957791</v>
      </c>
      <c r="L35" s="39">
        <v>0.8945886394815002</v>
      </c>
    </row>
    <row r="36" spans="2:12" ht="15">
      <c r="B36" s="36">
        <v>32</v>
      </c>
      <c r="C36" s="38" t="s">
        <v>88</v>
      </c>
      <c r="D36" s="39">
        <v>2631.475478916526</v>
      </c>
      <c r="E36" s="39">
        <v>2129.1696925838974</v>
      </c>
      <c r="F36" s="39">
        <v>2266.012357842024</v>
      </c>
      <c r="G36" s="39">
        <v>78.7725259863764</v>
      </c>
      <c r="H36" s="39">
        <v>0</v>
      </c>
      <c r="I36" s="40">
        <v>27.0416</v>
      </c>
      <c r="J36" s="40">
        <v>1.3883</v>
      </c>
      <c r="K36" s="40">
        <f t="shared" si="0"/>
        <v>7133.859955328822</v>
      </c>
      <c r="L36" s="39">
        <v>54.90245260365731</v>
      </c>
    </row>
    <row r="37" spans="2:12" ht="15">
      <c r="B37" s="36">
        <v>33</v>
      </c>
      <c r="C37" s="38" t="s">
        <v>95</v>
      </c>
      <c r="D37" s="39">
        <v>375.4684125443653</v>
      </c>
      <c r="E37" s="39">
        <v>909.0308021414246</v>
      </c>
      <c r="F37" s="39">
        <v>1200.257361204261</v>
      </c>
      <c r="G37" s="39">
        <v>66.46905092791458</v>
      </c>
      <c r="H37" s="39">
        <v>0</v>
      </c>
      <c r="I37" s="40">
        <v>8.317499999999999</v>
      </c>
      <c r="J37" s="40">
        <v>0.5343</v>
      </c>
      <c r="K37" s="40">
        <f t="shared" si="0"/>
        <v>2560.0774268179653</v>
      </c>
      <c r="L37" s="39">
        <v>23.232437970694306</v>
      </c>
    </row>
    <row r="38" spans="2:12" ht="15">
      <c r="B38" s="36">
        <v>34</v>
      </c>
      <c r="C38" s="38" t="s">
        <v>89</v>
      </c>
      <c r="D38" s="39">
        <v>9.0151633821277</v>
      </c>
      <c r="E38" s="39">
        <v>10.016725084318898</v>
      </c>
      <c r="F38" s="39">
        <v>12.181459440969999</v>
      </c>
      <c r="G38" s="39">
        <v>0.21459311625730002</v>
      </c>
      <c r="H38" s="39">
        <v>0</v>
      </c>
      <c r="I38" s="40">
        <v>0.0155</v>
      </c>
      <c r="J38" s="40">
        <v>0.0104</v>
      </c>
      <c r="K38" s="40">
        <f t="shared" si="0"/>
        <v>31.453841023673895</v>
      </c>
      <c r="L38" s="39">
        <v>0.7866702054808998</v>
      </c>
    </row>
    <row r="39" spans="2:12" ht="15">
      <c r="B39" s="36">
        <v>35</v>
      </c>
      <c r="C39" s="38" t="s">
        <v>90</v>
      </c>
      <c r="D39" s="39">
        <v>491.0123042670259</v>
      </c>
      <c r="E39" s="39">
        <v>2120.7217439223905</v>
      </c>
      <c r="F39" s="39">
        <v>2833.921399178973</v>
      </c>
      <c r="G39" s="39">
        <v>95.53938242652018</v>
      </c>
      <c r="H39" s="39">
        <v>0</v>
      </c>
      <c r="I39" s="40">
        <v>20.846</v>
      </c>
      <c r="J39" s="40">
        <v>1.5324999999999998</v>
      </c>
      <c r="K39" s="40">
        <f t="shared" si="0"/>
        <v>5563.573329794909</v>
      </c>
      <c r="L39" s="39">
        <v>65.72245559145875</v>
      </c>
    </row>
    <row r="40" spans="2:12" ht="15">
      <c r="B40" s="36">
        <v>36</v>
      </c>
      <c r="C40" s="38" t="s">
        <v>91</v>
      </c>
      <c r="D40" s="39">
        <v>5.272613441798801</v>
      </c>
      <c r="E40" s="39">
        <v>76.98157076624723</v>
      </c>
      <c r="F40" s="39">
        <v>173.06127737140247</v>
      </c>
      <c r="G40" s="39">
        <v>8.891309223605402</v>
      </c>
      <c r="H40" s="39">
        <v>0</v>
      </c>
      <c r="I40" s="40">
        <v>0</v>
      </c>
      <c r="J40" s="40">
        <v>0</v>
      </c>
      <c r="K40" s="40">
        <f t="shared" si="0"/>
        <v>264.20677080305387</v>
      </c>
      <c r="L40" s="39">
        <v>4.443463592467703</v>
      </c>
    </row>
    <row r="41" spans="2:12" ht="15">
      <c r="B41" s="36">
        <v>37</v>
      </c>
      <c r="C41" s="38" t="s">
        <v>92</v>
      </c>
      <c r="D41" s="39">
        <v>1866.291825953269</v>
      </c>
      <c r="E41" s="39">
        <v>4148.862851350079</v>
      </c>
      <c r="F41" s="39">
        <v>3224.7998029222163</v>
      </c>
      <c r="G41" s="39">
        <v>118.5874268501176</v>
      </c>
      <c r="H41" s="39">
        <v>0</v>
      </c>
      <c r="I41" s="40">
        <v>12.460600000000001</v>
      </c>
      <c r="J41" s="40">
        <v>3.1463000000000005</v>
      </c>
      <c r="K41" s="40">
        <f t="shared" si="0"/>
        <v>9374.148807075682</v>
      </c>
      <c r="L41" s="39">
        <v>78.81013991385785</v>
      </c>
    </row>
    <row r="42" spans="2:12" s="42" customFormat="1" ht="15">
      <c r="B42" s="35" t="s">
        <v>93</v>
      </c>
      <c r="C42" s="27"/>
      <c r="D42" s="41">
        <f aca="true" t="shared" si="1" ref="D42:L42">SUM(D5:D41)</f>
        <v>32139.19074237835</v>
      </c>
      <c r="E42" s="41">
        <f t="shared" si="1"/>
        <v>72872.18658437171</v>
      </c>
      <c r="F42" s="41">
        <f t="shared" si="1"/>
        <v>49456.78612490102</v>
      </c>
      <c r="G42" s="41">
        <f>SUM(G5:G41)</f>
        <v>1723.8986718370675</v>
      </c>
      <c r="H42" s="41">
        <f t="shared" si="1"/>
        <v>0</v>
      </c>
      <c r="I42" s="41">
        <f t="shared" si="1"/>
        <v>1262.3350000000005</v>
      </c>
      <c r="J42" s="41">
        <f t="shared" si="1"/>
        <v>427.90190000000007</v>
      </c>
      <c r="K42" s="41">
        <f t="shared" si="1"/>
        <v>157882.29902348816</v>
      </c>
      <c r="L42" s="41">
        <f t="shared" si="1"/>
        <v>901.599726392374</v>
      </c>
    </row>
    <row r="43" ht="15">
      <c r="B43" t="s">
        <v>94</v>
      </c>
    </row>
    <row r="44" s="60" customFormat="1" ht="15"/>
    <row r="45" spans="4:7" ht="15">
      <c r="D45" s="50"/>
      <c r="E45" s="50"/>
      <c r="F45" s="50"/>
      <c r="G45" s="50"/>
    </row>
    <row r="46" ht="15">
      <c r="E46" s="50"/>
    </row>
    <row r="47" spans="4:12" ht="15">
      <c r="D47" s="24"/>
      <c r="E47" s="24"/>
      <c r="F47" s="24"/>
      <c r="G47" s="24"/>
      <c r="H47" s="24"/>
      <c r="I47" s="24"/>
      <c r="J47" s="24"/>
      <c r="K47" s="24"/>
      <c r="L47" s="24"/>
    </row>
    <row r="48" spans="4:12" ht="15">
      <c r="D48" s="50"/>
      <c r="E48" s="50"/>
      <c r="F48" s="50"/>
      <c r="G48" s="50"/>
      <c r="H48" s="50"/>
      <c r="I48" s="24"/>
      <c r="J48" s="24"/>
      <c r="K48" s="50"/>
      <c r="L48" s="50"/>
    </row>
  </sheetData>
  <sheetProtection password="DB6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70009574</cp:lastModifiedBy>
  <dcterms:created xsi:type="dcterms:W3CDTF">2014-04-10T12:10:22Z</dcterms:created>
  <dcterms:modified xsi:type="dcterms:W3CDTF">2016-01-08T07:07:43Z</dcterms:modified>
  <cp:category/>
  <cp:version/>
  <cp:contentType/>
  <cp:contentStatus/>
</cp:coreProperties>
</file>