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<sst xmlns="http://schemas.openxmlformats.org/spreadsheetml/2006/main" count="241" uniqueCount="207">
  <si>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</si>
  <si>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</si>
  <si>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</si>
  <si>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</si>
  <si>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</si>
  <si>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</si>
  <si>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</si>
  <si>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</si>
  <si>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</si>
  <si>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</si>
  <si>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</si>
  <si>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</si>
  <si>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</si>
  <si>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</si>
  <si>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</si>
  <si>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</si>
  <si>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</si>
  <si>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</si>
  <si>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</si>
  <si>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</si>
  <si>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</si>
  <si>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</si>
  <si>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</si>
  <si>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</si>
  <si>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</si>
  <si>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</si>
  <si>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</si>
  <si>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</si>
  <si>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</si>
  <si>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</si>
  <si>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</si>
  <si>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</si>
  <si>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</si>
  <si>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</si>
  <si>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</si>
  <si>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</si>
  <si>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</si>
  <si>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</si>
  <si>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</si>
  <si>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</si>
  <si>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</si>
  <si>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</si>
  <si>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</si>
  <si>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</si>
  <si>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</si>
  <si>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</si>
  <si>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</si>
  <si>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</si>
  <si>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</si>
  <si>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</si>
  <si>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</si>
  <si>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</si>
  <si>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</si>
  <si>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</si>
  <si>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</si>
  <si>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</si>
  <si>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</si>
  <si>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</si>
  <si>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</si>
  <si>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</si>
  <si>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</si>
  <si>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</si>
  <si>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</si>
  <si>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</si>
  <si>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</si>
  <si>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</si>
  <si>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</si>
  <si>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</si>
  <si>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</si>
  <si>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</si>
  <si>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</si>
  <si>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</si>
  <si>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</si>
  <si>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</si>
  <si>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</si>
  <si>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</si>
  <si>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</si>
  <si>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</si>
  <si>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</si>
  <si>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</si>
  <si>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</si>
  <si>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</si>
  <si>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</si>
  <si>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</si>
  <si>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</si>
  <si>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</si>
  <si>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</si>
  <si>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</si>
  <si>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</si>
  <si>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</si>
  <si>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</si>
  <si>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</si>
  <si>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</si>
  <si>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</si>
  <si>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</si>
  <si>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</si>
  <si>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</si>
  <si>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</si>
  <si>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</si>
  <si>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</si>
  <si>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</si>
  <si>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</si>
  <si>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</si>
  <si>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</si>
  <si>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</si>
  <si>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</si>
  <si>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</si>
  <si>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</si>
  <si>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</si>
  <si>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</si>
  <si>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</si>
  <si>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</si>
  <si>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</si>
  <si>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</si>
  <si>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</si>
  <si>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</si>
  <si>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</si>
  <si>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</si>
  <si>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</si>
  <si>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</si>
  <si>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</si>
  <si>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</si>
  <si>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</si>
  <si>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</si>
  <si>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</si>
  <si>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</si>
  <si>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</si>
  <si>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</si>
  <si>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</si>
  <si>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</si>
  <si>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</si>
  <si>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</si>
  <si>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</si>
  <si>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</si>
  <si>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</si>
  <si>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</si>
  <si>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</si>
  <si>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</si>
  <si>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</si>
  <si>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</si>
  <si>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</si>
  <si>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</si>
  <si>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</si>
  <si>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</si>
  <si>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</si>
  <si>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</si>
  <si>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</si>
  <si>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</si>
  <si>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</si>
  <si>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</si>
  <si>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</si>
  <si>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</si>
  <si>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</si>
  <si>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</si>
  <si>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</si>
  <si>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</si>
  <si>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</si>
  <si>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</si>
  <si>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</si>
  <si>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</si>
  <si>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</si>
  <si>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</si>
  <si>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</si>
  <si>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</si>
  <si>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</si>
  <si>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</si>
  <si>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</si>
  <si>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</si>
  <si>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</si>
  <si>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</si>
  <si>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</si>
  <si>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</si>
  <si>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</si>
  <si>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</si>
  <si>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</si>
  <si>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</si>
  <si>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</si>
  <si>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</si>
  <si>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</si>
  <si>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</si>
  <si>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</si>
  <si>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</si>
  <si>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</si>
  <si>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</si>
  <si>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FIXED HORIZON FUND XLIV SERIES 2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</si>
  <si>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</si>
  <si>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</si>
  <si>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</si>
  <si>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</si>
  <si>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</si>
  <si>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</si>
  <si>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</si>
  <si>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</si>
  <si>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</si>
  <si>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</si>
  <si>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Mutual Fund: Average Net Assets Under Management (AAUM) as on JAN 2023 (All figures in Rs. Crore)</t>
  </si>
  <si>
    <t>Table showing State wise /Union Territory wise contribution to AAUM of category of schemes as on Jan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</si>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</sst>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6.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6.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5.7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4.25">
      <c r="A9" s="19"/>
      <c r="B9" s="7" t="s">
        <v>97</v>
      </c>
      <c r="C9" s="20">
        <v>0</v>
      </c>
      <c r="D9" s="21">
        <v>57.07011258554837</v>
      </c>
      <c r="E9" s="21">
        <v>0</v>
      </c>
      <c r="F9" s="21">
        <v>0</v>
      </c>
      <c r="G9" s="22">
        <v>0</v>
      </c>
      <c r="H9" s="20">
        <v>235.83077298809675</v>
      </c>
      <c r="I9" s="21">
        <v>16412.98053539484</v>
      </c>
      <c r="J9" s="21">
        <v>2334.926455334258</v>
      </c>
      <c r="K9" s="21">
        <v>0</v>
      </c>
      <c r="L9" s="22">
        <v>1693.297050224484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135.49665060929033</v>
      </c>
      <c r="S9" s="21">
        <v>840.3411409010322</v>
      </c>
      <c r="T9" s="21">
        <v>94.49507461412907</v>
      </c>
      <c r="U9" s="21">
        <v>0</v>
      </c>
      <c r="V9" s="22">
        <v>175.65093782658067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221.96674893754832</v>
      </c>
      <c r="AW9" s="21">
        <v>4395.278965761006</v>
      </c>
      <c r="AX9" s="21">
        <v>1.312072256451613</v>
      </c>
      <c r="AY9" s="21">
        <v>0</v>
      </c>
      <c r="AZ9" s="22">
        <v>1198.8651582190325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148.6215047720324</v>
      </c>
      <c r="BG9" s="21">
        <v>276.23359073977423</v>
      </c>
      <c r="BH9" s="21">
        <v>10.971638147548386</v>
      </c>
      <c r="BI9" s="21">
        <v>0</v>
      </c>
      <c r="BJ9" s="22">
        <v>201.15682463006445</v>
      </c>
      <c r="BK9" s="23">
        <f>SUM(C9:BJ9)</f>
        <v>28434.495233941718</v>
      </c>
    </row>
    <row r="10" spans="1:63" ht="14.25">
      <c r="A10" s="19"/>
      <c r="B10" s="7" t="s">
        <v>98</v>
      </c>
      <c r="C10" s="20">
        <v>0</v>
      </c>
      <c r="D10" s="21">
        <v>10.560224217451616</v>
      </c>
      <c r="E10" s="21">
        <v>0</v>
      </c>
      <c r="F10" s="21">
        <v>0</v>
      </c>
      <c r="G10" s="22">
        <v>0</v>
      </c>
      <c r="H10" s="20">
        <v>4.753639479838709</v>
      </c>
      <c r="I10" s="21">
        <v>6408.935583794322</v>
      </c>
      <c r="J10" s="21">
        <v>22.362791775096774</v>
      </c>
      <c r="K10" s="21">
        <v>0</v>
      </c>
      <c r="L10" s="22">
        <v>161.8359664373871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3.044955612806451</v>
      </c>
      <c r="S10" s="21">
        <v>242.0586622068387</v>
      </c>
      <c r="T10" s="21">
        <v>44.36074855738709</v>
      </c>
      <c r="U10" s="21">
        <v>0</v>
      </c>
      <c r="V10" s="22">
        <v>64.95798347099999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18.45885581680645</v>
      </c>
      <c r="AW10" s="21">
        <v>2528.0090202628903</v>
      </c>
      <c r="AX10" s="21">
        <v>1.1211794084516131</v>
      </c>
      <c r="AY10" s="21">
        <v>0</v>
      </c>
      <c r="AZ10" s="22">
        <v>189.36197848354843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24.65010561890323</v>
      </c>
      <c r="BG10" s="21">
        <v>114.80441805809677</v>
      </c>
      <c r="BH10" s="21">
        <v>4.6042427998064515</v>
      </c>
      <c r="BI10" s="21">
        <v>0</v>
      </c>
      <c r="BJ10" s="22">
        <v>66.389778846</v>
      </c>
      <c r="BK10" s="23">
        <f>SUM(C10:BJ10)</f>
        <v>9910.27013484663</v>
      </c>
    </row>
    <row r="11" spans="1:63" s="28" customFormat="1" ht="14.2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67.63033680299999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240.58441246793546</v>
      </c>
      <c r="I11" s="25">
        <f t="shared" si="0"/>
        <v>22821.91611918916</v>
      </c>
      <c r="J11" s="25">
        <f t="shared" si="0"/>
        <v>2357.289247109355</v>
      </c>
      <c r="K11" s="25">
        <f t="shared" si="0"/>
        <v>0</v>
      </c>
      <c r="L11" s="26">
        <f t="shared" si="0"/>
        <v>1855.1330166618711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138.5416062220968</v>
      </c>
      <c r="S11" s="25">
        <f t="shared" si="0"/>
        <v>1082.3998031078709</v>
      </c>
      <c r="T11" s="25">
        <f t="shared" si="0"/>
        <v>138.85582317151616</v>
      </c>
      <c r="U11" s="25">
        <f t="shared" si="0"/>
        <v>0</v>
      </c>
      <c r="V11" s="26">
        <f t="shared" si="0"/>
        <v>240.60892129758065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240.42560475435477</v>
      </c>
      <c r="AW11" s="25">
        <f t="shared" si="1"/>
        <v>6923.287986023895</v>
      </c>
      <c r="AX11" s="25">
        <f t="shared" si="1"/>
        <v>2.433251664903226</v>
      </c>
      <c r="AY11" s="25">
        <f t="shared" si="1"/>
        <v>0</v>
      </c>
      <c r="AZ11" s="26">
        <f t="shared" si="1"/>
        <v>1388.227136702581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173.27161039093565</v>
      </c>
      <c r="BG11" s="25">
        <f t="shared" si="1"/>
        <v>391.038008797871</v>
      </c>
      <c r="BH11" s="25">
        <f t="shared" si="1"/>
        <v>15.575880947354838</v>
      </c>
      <c r="BI11" s="25">
        <f t="shared" si="1"/>
        <v>0</v>
      </c>
      <c r="BJ11" s="26">
        <f t="shared" si="1"/>
        <v>267.54660347606443</v>
      </c>
      <c r="BK11" s="27">
        <f t="shared" si="1"/>
        <v>38344.76536878835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4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4.25">
      <c r="A14" s="19"/>
      <c r="B14" s="7" t="s">
        <v>99</v>
      </c>
      <c r="C14" s="20">
        <v>0</v>
      </c>
      <c r="D14" s="21">
        <v>47.49882170374193</v>
      </c>
      <c r="E14" s="21">
        <v>0</v>
      </c>
      <c r="F14" s="21">
        <v>0</v>
      </c>
      <c r="G14" s="22">
        <v>0</v>
      </c>
      <c r="H14" s="20">
        <v>71.3586754073871</v>
      </c>
      <c r="I14" s="21">
        <v>326.74603112206455</v>
      </c>
      <c r="J14" s="21">
        <v>1.6818694975483872</v>
      </c>
      <c r="K14" s="21">
        <v>0</v>
      </c>
      <c r="L14" s="22">
        <v>205.27737882799994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30.186079757516126</v>
      </c>
      <c r="S14" s="21">
        <v>87.55371615780645</v>
      </c>
      <c r="T14" s="21">
        <v>0</v>
      </c>
      <c r="U14" s="21">
        <v>0</v>
      </c>
      <c r="V14" s="22">
        <v>26.173819782580644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26.99217699377418</v>
      </c>
      <c r="AW14" s="21">
        <v>158.4014048691331</v>
      </c>
      <c r="AX14" s="21">
        <v>4.117554881580647</v>
      </c>
      <c r="AY14" s="21">
        <v>0</v>
      </c>
      <c r="AZ14" s="22">
        <v>116.46644743887096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9.080141874999999</v>
      </c>
      <c r="BG14" s="21">
        <v>12.919458684354838</v>
      </c>
      <c r="BH14" s="21">
        <v>3.3706486576451606</v>
      </c>
      <c r="BI14" s="21">
        <v>0</v>
      </c>
      <c r="BJ14" s="22">
        <v>23.414829342064518</v>
      </c>
      <c r="BK14" s="23">
        <f>SUM(C14:BJ14)</f>
        <v>1151.2390549990685</v>
      </c>
    </row>
    <row r="15" spans="1:63" s="28" customFormat="1" ht="14.25">
      <c r="A15" s="19"/>
      <c r="B15" s="8" t="s">
        <v>12</v>
      </c>
      <c r="C15" s="24">
        <f>SUM(C14)</f>
        <v>0</v>
      </c>
      <c r="D15" s="25">
        <f>SUM(D14)</f>
        <v>47.49882170374193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71.3586754073871</v>
      </c>
      <c r="I15" s="25">
        <f t="shared" si="2"/>
        <v>326.74603112206455</v>
      </c>
      <c r="J15" s="25">
        <f t="shared" si="2"/>
        <v>1.6818694975483872</v>
      </c>
      <c r="K15" s="25">
        <f t="shared" si="2"/>
        <v>0</v>
      </c>
      <c r="L15" s="26">
        <f t="shared" si="2"/>
        <v>205.27737882799994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30.186079757516126</v>
      </c>
      <c r="S15" s="25">
        <f t="shared" si="2"/>
        <v>87.55371615780645</v>
      </c>
      <c r="T15" s="25">
        <f t="shared" si="2"/>
        <v>0</v>
      </c>
      <c r="U15" s="25">
        <f t="shared" si="2"/>
        <v>0</v>
      </c>
      <c r="V15" s="26">
        <f t="shared" si="2"/>
        <v>26.173819782580644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26.99217699377418</v>
      </c>
      <c r="AW15" s="25">
        <f t="shared" si="2"/>
        <v>158.4014048691331</v>
      </c>
      <c r="AX15" s="25">
        <f t="shared" si="2"/>
        <v>4.117554881580647</v>
      </c>
      <c r="AY15" s="25">
        <f t="shared" si="2"/>
        <v>0</v>
      </c>
      <c r="AZ15" s="26">
        <f t="shared" si="2"/>
        <v>116.46644743887096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9.080141874999999</v>
      </c>
      <c r="BG15" s="25">
        <f t="shared" si="2"/>
        <v>12.919458684354838</v>
      </c>
      <c r="BH15" s="25">
        <f t="shared" si="2"/>
        <v>3.3706486576451606</v>
      </c>
      <c r="BI15" s="25">
        <f t="shared" si="2"/>
        <v>0</v>
      </c>
      <c r="BJ15" s="26">
        <f t="shared" si="2"/>
        <v>23.414829342064518</v>
      </c>
      <c r="BK15" s="26">
        <f t="shared" si="2"/>
        <v>1151.2390549990685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4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4.25">
      <c r="A18" s="19"/>
      <c r="B18" s="7" t="s">
        <v>100</v>
      </c>
      <c r="C18" s="20">
        <v>0</v>
      </c>
      <c r="D18" s="21">
        <v>0.5535499347419355</v>
      </c>
      <c r="E18" s="21">
        <v>0</v>
      </c>
      <c r="F18" s="21">
        <v>0</v>
      </c>
      <c r="G18" s="22">
        <v>0</v>
      </c>
      <c r="H18" s="20">
        <v>0.05136424416129032</v>
      </c>
      <c r="I18" s="21">
        <v>110.0495202837742</v>
      </c>
      <c r="J18" s="21">
        <v>2.7721707695483877</v>
      </c>
      <c r="K18" s="21">
        <v>0</v>
      </c>
      <c r="L18" s="22">
        <v>1.8978768707096774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0.034200080419354836</v>
      </c>
      <c r="S18" s="21">
        <v>1.4046324794516132</v>
      </c>
      <c r="T18" s="21">
        <v>5.038204975032259</v>
      </c>
      <c r="U18" s="21">
        <v>0</v>
      </c>
      <c r="V18" s="22">
        <v>0.08974063161290324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0.3957124862903226</v>
      </c>
      <c r="AW18" s="21">
        <v>11.295975141251091</v>
      </c>
      <c r="AX18" s="21">
        <v>0</v>
      </c>
      <c r="AY18" s="21">
        <v>0</v>
      </c>
      <c r="AZ18" s="22">
        <v>0.8158045045161292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0.3152762970645161</v>
      </c>
      <c r="BG18" s="21">
        <v>0.02615348258064516</v>
      </c>
      <c r="BH18" s="21">
        <v>0</v>
      </c>
      <c r="BI18" s="21">
        <v>0</v>
      </c>
      <c r="BJ18" s="22">
        <v>0.20198626125806446</v>
      </c>
      <c r="BK18" s="23">
        <f aca="true" t="shared" si="3" ref="BK18:BK31">SUM(C18:BJ18)</f>
        <v>134.94216844241237</v>
      </c>
    </row>
    <row r="19" spans="1:63" ht="14.25">
      <c r="A19" s="19"/>
      <c r="B19" s="7" t="s">
        <v>101</v>
      </c>
      <c r="C19" s="20">
        <v>0</v>
      </c>
      <c r="D19" s="21">
        <v>0.5488963325161289</v>
      </c>
      <c r="E19" s="21">
        <v>0</v>
      </c>
      <c r="F19" s="21">
        <v>0</v>
      </c>
      <c r="G19" s="22">
        <v>0</v>
      </c>
      <c r="H19" s="20">
        <v>0.06844117290322581</v>
      </c>
      <c r="I19" s="21">
        <v>0.15778401193548386</v>
      </c>
      <c r="J19" s="21">
        <v>0</v>
      </c>
      <c r="K19" s="21">
        <v>0</v>
      </c>
      <c r="L19" s="22">
        <v>0.13577658841935486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0.05276300309677419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0.2363960392903226</v>
      </c>
      <c r="AW19" s="21">
        <v>1.058246307908404</v>
      </c>
      <c r="AX19" s="21">
        <v>0</v>
      </c>
      <c r="AY19" s="21">
        <v>0</v>
      </c>
      <c r="AZ19" s="22">
        <v>0.9729556232903227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0.03508815716129032</v>
      </c>
      <c r="BG19" s="21">
        <v>0</v>
      </c>
      <c r="BH19" s="21">
        <v>0</v>
      </c>
      <c r="BI19" s="21">
        <v>0</v>
      </c>
      <c r="BJ19" s="22">
        <v>0.5426267355483871</v>
      </c>
      <c r="BK19" s="23">
        <f t="shared" si="3"/>
        <v>3.808973972069694</v>
      </c>
    </row>
    <row r="20" spans="1:63" ht="14.25">
      <c r="A20" s="19"/>
      <c r="B20" s="7" t="s">
        <v>138</v>
      </c>
      <c r="C20" s="20">
        <v>0</v>
      </c>
      <c r="D20" s="21">
        <v>0.6005337096774194</v>
      </c>
      <c r="E20" s="21">
        <v>0</v>
      </c>
      <c r="F20" s="21">
        <v>0</v>
      </c>
      <c r="G20" s="22">
        <v>0</v>
      </c>
      <c r="H20" s="20">
        <v>0.04564056193548387</v>
      </c>
      <c r="I20" s="21">
        <v>0</v>
      </c>
      <c r="J20" s="21">
        <v>0</v>
      </c>
      <c r="K20" s="21">
        <v>0</v>
      </c>
      <c r="L20" s="22">
        <v>210.41139799450988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0.001375452806451613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0.06502072329032259</v>
      </c>
      <c r="AW20" s="21">
        <v>0</v>
      </c>
      <c r="AX20" s="21">
        <v>0</v>
      </c>
      <c r="AY20" s="21">
        <v>0</v>
      </c>
      <c r="AZ20" s="22">
        <v>0.06127479741935484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0.002989950806451613</v>
      </c>
      <c r="BG20" s="21">
        <v>0</v>
      </c>
      <c r="BH20" s="21">
        <v>0</v>
      </c>
      <c r="BI20" s="21">
        <v>0</v>
      </c>
      <c r="BJ20" s="22">
        <v>0.04664323258064516</v>
      </c>
      <c r="BK20" s="23">
        <f t="shared" si="3"/>
        <v>211.23487642302598</v>
      </c>
    </row>
    <row r="21" spans="1:63" ht="14.2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0.06432857774193548</v>
      </c>
      <c r="I21" s="21">
        <v>10.157143548387097</v>
      </c>
      <c r="J21" s="21">
        <v>0</v>
      </c>
      <c r="K21" s="21">
        <v>0</v>
      </c>
      <c r="L21" s="22">
        <v>15.449982596548386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0.025742447419354848</v>
      </c>
      <c r="S21" s="21">
        <v>0</v>
      </c>
      <c r="T21" s="21">
        <v>0</v>
      </c>
      <c r="U21" s="21">
        <v>0</v>
      </c>
      <c r="V21" s="22">
        <v>0.006771429032258065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14.029087616258066</v>
      </c>
      <c r="AW21" s="21">
        <v>3.4727297031300903</v>
      </c>
      <c r="AX21" s="21">
        <v>0</v>
      </c>
      <c r="AY21" s="21">
        <v>0</v>
      </c>
      <c r="AZ21" s="22">
        <v>9.563639420290324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0.011383422096774194</v>
      </c>
      <c r="BG21" s="21">
        <v>0</v>
      </c>
      <c r="BH21" s="21">
        <v>0</v>
      </c>
      <c r="BI21" s="21">
        <v>0</v>
      </c>
      <c r="BJ21" s="22">
        <v>0.9642294206129034</v>
      </c>
      <c r="BK21" s="23">
        <f t="shared" si="3"/>
        <v>53.74503818151719</v>
      </c>
    </row>
    <row r="22" spans="1:63" ht="14.25">
      <c r="A22" s="19"/>
      <c r="B22" s="7" t="s">
        <v>153</v>
      </c>
      <c r="C22" s="20">
        <v>0</v>
      </c>
      <c r="D22" s="21">
        <v>4.204682669258063</v>
      </c>
      <c r="E22" s="21">
        <v>0</v>
      </c>
      <c r="F22" s="21">
        <v>0</v>
      </c>
      <c r="G22" s="22">
        <v>0</v>
      </c>
      <c r="H22" s="20">
        <v>0.10406590041935487</v>
      </c>
      <c r="I22" s="21">
        <v>170.15588662770963</v>
      </c>
      <c r="J22" s="21">
        <v>0</v>
      </c>
      <c r="K22" s="21">
        <v>0</v>
      </c>
      <c r="L22" s="22">
        <v>5.724675451032258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0.04320312122580645</v>
      </c>
      <c r="S22" s="21">
        <v>0</v>
      </c>
      <c r="T22" s="21">
        <v>0</v>
      </c>
      <c r="U22" s="21">
        <v>0</v>
      </c>
      <c r="V22" s="22">
        <v>2.1092790606129026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0.18236395229032257</v>
      </c>
      <c r="AW22" s="21">
        <v>5.970559936007376</v>
      </c>
      <c r="AX22" s="21">
        <v>0</v>
      </c>
      <c r="AY22" s="21">
        <v>0</v>
      </c>
      <c r="AZ22" s="22">
        <v>1.796394843870968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0.08653133164516127</v>
      </c>
      <c r="BG22" s="21">
        <v>0.2094933313548387</v>
      </c>
      <c r="BH22" s="21">
        <v>0</v>
      </c>
      <c r="BI22" s="21">
        <v>0</v>
      </c>
      <c r="BJ22" s="22">
        <v>0.0015711998387096767</v>
      </c>
      <c r="BK22" s="23">
        <f t="shared" si="3"/>
        <v>190.58870742526537</v>
      </c>
    </row>
    <row r="23" spans="1:63" ht="14.25">
      <c r="A23" s="19"/>
      <c r="B23" s="7" t="s">
        <v>160</v>
      </c>
      <c r="C23" s="20">
        <v>0</v>
      </c>
      <c r="D23" s="21">
        <v>0.5163454838709678</v>
      </c>
      <c r="E23" s="21">
        <v>0</v>
      </c>
      <c r="F23" s="21">
        <v>0</v>
      </c>
      <c r="G23" s="22">
        <v>0</v>
      </c>
      <c r="H23" s="20">
        <v>0.04750140790322582</v>
      </c>
      <c r="I23" s="21">
        <v>47.74160135374193</v>
      </c>
      <c r="J23" s="21">
        <v>0</v>
      </c>
      <c r="K23" s="21">
        <v>0</v>
      </c>
      <c r="L23" s="22">
        <v>2.204788245548387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0.027364942096774196</v>
      </c>
      <c r="S23" s="21">
        <v>0</v>
      </c>
      <c r="T23" s="21">
        <v>0</v>
      </c>
      <c r="U23" s="21">
        <v>0</v>
      </c>
      <c r="V23" s="22">
        <v>2.0652786713870963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0.06326673458064515</v>
      </c>
      <c r="AW23" s="21">
        <v>42.98572158908396</v>
      </c>
      <c r="AX23" s="21">
        <v>0</v>
      </c>
      <c r="AY23" s="21">
        <v>0</v>
      </c>
      <c r="AZ23" s="22">
        <v>49.933533653419346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0.008762076580645163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145.59416415821295</v>
      </c>
    </row>
    <row r="24" spans="1:63" ht="14.25">
      <c r="A24" s="19"/>
      <c r="B24" s="7" t="s">
        <v>103</v>
      </c>
      <c r="C24" s="20">
        <v>0</v>
      </c>
      <c r="D24" s="21">
        <v>0.5505371437096777</v>
      </c>
      <c r="E24" s="21">
        <v>0</v>
      </c>
      <c r="F24" s="21">
        <v>0</v>
      </c>
      <c r="G24" s="22">
        <v>0</v>
      </c>
      <c r="H24" s="20">
        <v>0.042728530935483865</v>
      </c>
      <c r="I24" s="21">
        <v>1.0000000000000003E-09</v>
      </c>
      <c r="J24" s="21">
        <v>0</v>
      </c>
      <c r="K24" s="21">
        <v>0</v>
      </c>
      <c r="L24" s="22">
        <v>0.04453194180645162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0.052478693516129014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1.29787335832258</v>
      </c>
      <c r="AW24" s="21">
        <v>0.13720676115133376</v>
      </c>
      <c r="AX24" s="21">
        <v>0</v>
      </c>
      <c r="AY24" s="21">
        <v>0</v>
      </c>
      <c r="AZ24" s="22">
        <v>1.1174838141290326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0.20271648887096777</v>
      </c>
      <c r="BG24" s="21">
        <v>0.2635964691290323</v>
      </c>
      <c r="BH24" s="21">
        <v>0</v>
      </c>
      <c r="BI24" s="21">
        <v>0</v>
      </c>
      <c r="BJ24" s="22">
        <v>0.4441918612580647</v>
      </c>
      <c r="BK24" s="23">
        <f t="shared" si="3"/>
        <v>4.153345063828754</v>
      </c>
    </row>
    <row r="25" spans="1:63" ht="14.25">
      <c r="A25" s="19"/>
      <c r="B25" s="7" t="s">
        <v>104</v>
      </c>
      <c r="C25" s="20">
        <v>0</v>
      </c>
      <c r="D25" s="21">
        <v>0.5536351216451614</v>
      </c>
      <c r="E25" s="21">
        <v>0</v>
      </c>
      <c r="F25" s="21">
        <v>0</v>
      </c>
      <c r="G25" s="22">
        <v>0</v>
      </c>
      <c r="H25" s="20">
        <v>0.028665960290322583</v>
      </c>
      <c r="I25" s="21">
        <v>0</v>
      </c>
      <c r="J25" s="21">
        <v>0</v>
      </c>
      <c r="K25" s="21">
        <v>0</v>
      </c>
      <c r="L25" s="22">
        <v>0.11003446835483874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0.0016270452258064516</v>
      </c>
      <c r="S25" s="21">
        <v>0</v>
      </c>
      <c r="T25" s="21">
        <v>0</v>
      </c>
      <c r="U25" s="21">
        <v>0</v>
      </c>
      <c r="V25" s="22">
        <v>0.005612378129032259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0.4764373397419355</v>
      </c>
      <c r="AW25" s="21">
        <v>0.1309704125833878</v>
      </c>
      <c r="AX25" s="21">
        <v>0</v>
      </c>
      <c r="AY25" s="21">
        <v>0</v>
      </c>
      <c r="AZ25" s="22">
        <v>2.0281610661612905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0.29204615145161295</v>
      </c>
      <c r="BG25" s="21">
        <v>0.8097166938387094</v>
      </c>
      <c r="BH25" s="21">
        <v>0</v>
      </c>
      <c r="BI25" s="21">
        <v>0</v>
      </c>
      <c r="BJ25" s="22">
        <v>0.17495282835483872</v>
      </c>
      <c r="BK25" s="23">
        <f t="shared" si="3"/>
        <v>4.611859465776936</v>
      </c>
    </row>
    <row r="26" spans="1:63" ht="14.25">
      <c r="A26" s="19"/>
      <c r="B26" s="7" t="s">
        <v>105</v>
      </c>
      <c r="C26" s="20">
        <v>0</v>
      </c>
      <c r="D26" s="21">
        <v>0.5523650959032257</v>
      </c>
      <c r="E26" s="21">
        <v>0</v>
      </c>
      <c r="F26" s="21">
        <v>0</v>
      </c>
      <c r="G26" s="22">
        <v>0</v>
      </c>
      <c r="H26" s="20">
        <v>0.1376717895483871</v>
      </c>
      <c r="I26" s="21">
        <v>50.51204150341933</v>
      </c>
      <c r="J26" s="21">
        <v>0</v>
      </c>
      <c r="K26" s="21">
        <v>0</v>
      </c>
      <c r="L26" s="22">
        <v>0.8025783362903225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0.037932575967741945</v>
      </c>
      <c r="S26" s="21">
        <v>22.80995211990323</v>
      </c>
      <c r="T26" s="21">
        <v>11.278604549870966</v>
      </c>
      <c r="U26" s="21">
        <v>0</v>
      </c>
      <c r="V26" s="22">
        <v>0.983264346387097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0.5895647470967743</v>
      </c>
      <c r="AW26" s="21">
        <v>62.74140762032419</v>
      </c>
      <c r="AX26" s="21">
        <v>0</v>
      </c>
      <c r="AY26" s="21">
        <v>0</v>
      </c>
      <c r="AZ26" s="22">
        <v>4.616835405193548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0.49829797525806463</v>
      </c>
      <c r="BG26" s="21">
        <v>0.520518989548387</v>
      </c>
      <c r="BH26" s="21">
        <v>0.12891283132258066</v>
      </c>
      <c r="BI26" s="21">
        <v>0</v>
      </c>
      <c r="BJ26" s="22">
        <v>0.17830301103225807</v>
      </c>
      <c r="BK26" s="23">
        <f t="shared" si="3"/>
        <v>156.3882508970661</v>
      </c>
    </row>
    <row r="27" spans="1:63" ht="14.25">
      <c r="A27" s="19"/>
      <c r="B27" s="7" t="s">
        <v>139</v>
      </c>
      <c r="C27" s="20">
        <v>0</v>
      </c>
      <c r="D27" s="21">
        <v>2.7496809677419356</v>
      </c>
      <c r="E27" s="21">
        <v>0</v>
      </c>
      <c r="F27" s="21">
        <v>0</v>
      </c>
      <c r="G27" s="22">
        <v>0</v>
      </c>
      <c r="H27" s="20">
        <v>0.08830738283870967</v>
      </c>
      <c r="I27" s="21">
        <v>0</v>
      </c>
      <c r="J27" s="21">
        <v>0</v>
      </c>
      <c r="K27" s="21">
        <v>0</v>
      </c>
      <c r="L27" s="22">
        <v>2.1089667316451615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0.021080887419354835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2.9892923671935474</v>
      </c>
      <c r="AW27" s="21">
        <v>1.2802693341662132</v>
      </c>
      <c r="AX27" s="21">
        <v>0</v>
      </c>
      <c r="AY27" s="21">
        <v>0</v>
      </c>
      <c r="AZ27" s="22">
        <v>28.542229463161288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0.4900811664516129</v>
      </c>
      <c r="BG27" s="21">
        <v>0</v>
      </c>
      <c r="BH27" s="21">
        <v>0</v>
      </c>
      <c r="BI27" s="21">
        <v>0</v>
      </c>
      <c r="BJ27" s="22">
        <v>2.6530088676129027</v>
      </c>
      <c r="BK27" s="23">
        <f t="shared" si="3"/>
        <v>40.922917168230725</v>
      </c>
    </row>
    <row r="28" spans="1:63" ht="14.25">
      <c r="A28" s="19"/>
      <c r="B28" s="7" t="s">
        <v>106</v>
      </c>
      <c r="C28" s="20">
        <v>0</v>
      </c>
      <c r="D28" s="21">
        <v>0.5571447610322581</v>
      </c>
      <c r="E28" s="21">
        <v>0</v>
      </c>
      <c r="F28" s="21">
        <v>0</v>
      </c>
      <c r="G28" s="22">
        <v>0</v>
      </c>
      <c r="H28" s="20">
        <v>0.006640221193548388</v>
      </c>
      <c r="I28" s="21">
        <v>0</v>
      </c>
      <c r="J28" s="21">
        <v>0</v>
      </c>
      <c r="K28" s="21">
        <v>0</v>
      </c>
      <c r="L28" s="22">
        <v>6.146399967064515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0.026614267483870968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0.6865467266451611</v>
      </c>
      <c r="AW28" s="21">
        <v>0.6120257076204569</v>
      </c>
      <c r="AX28" s="21">
        <v>0</v>
      </c>
      <c r="AY28" s="21">
        <v>0</v>
      </c>
      <c r="AZ28" s="22">
        <v>7.778610589419356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0.24630416145161294</v>
      </c>
      <c r="BG28" s="21">
        <v>0</v>
      </c>
      <c r="BH28" s="21">
        <v>0</v>
      </c>
      <c r="BI28" s="21">
        <v>0</v>
      </c>
      <c r="BJ28" s="22">
        <v>0.02683075512903225</v>
      </c>
      <c r="BK28" s="23">
        <f t="shared" si="3"/>
        <v>16.08711715703981</v>
      </c>
    </row>
    <row r="29" spans="1:63" ht="14.25">
      <c r="A29" s="19"/>
      <c r="B29" s="7" t="s">
        <v>181</v>
      </c>
      <c r="C29" s="20">
        <v>0</v>
      </c>
      <c r="D29" s="21">
        <v>4.180913770000001</v>
      </c>
      <c r="E29" s="21">
        <v>0</v>
      </c>
      <c r="F29" s="21">
        <v>0</v>
      </c>
      <c r="G29" s="22">
        <v>0</v>
      </c>
      <c r="H29" s="20">
        <v>0.10118427432258065</v>
      </c>
      <c r="I29" s="21">
        <v>5.762881141838709</v>
      </c>
      <c r="J29" s="21">
        <v>0</v>
      </c>
      <c r="K29" s="21">
        <v>0</v>
      </c>
      <c r="L29" s="22">
        <v>4.324728985096774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0.022599534064516126</v>
      </c>
      <c r="S29" s="21">
        <v>0</v>
      </c>
      <c r="T29" s="21">
        <v>0</v>
      </c>
      <c r="U29" s="21">
        <v>0</v>
      </c>
      <c r="V29" s="22">
        <v>0.41090061525806454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0.3052710180322581</v>
      </c>
      <c r="AW29" s="21">
        <v>37.98588173987563</v>
      </c>
      <c r="AX29" s="21">
        <v>0</v>
      </c>
      <c r="AY29" s="21">
        <v>0</v>
      </c>
      <c r="AZ29" s="22">
        <v>9.060157035870967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0.045785908387096765</v>
      </c>
      <c r="BG29" s="21">
        <v>0</v>
      </c>
      <c r="BH29" s="21">
        <v>0</v>
      </c>
      <c r="BI29" s="21">
        <v>0</v>
      </c>
      <c r="BJ29" s="22">
        <v>0.15398849377419352</v>
      </c>
      <c r="BK29" s="23">
        <f t="shared" si="3"/>
        <v>62.354292516520786</v>
      </c>
    </row>
    <row r="30" spans="1:63" ht="14.25">
      <c r="A30" s="19"/>
      <c r="B30" s="7" t="s">
        <v>184</v>
      </c>
      <c r="C30" s="20">
        <v>0</v>
      </c>
      <c r="D30" s="21">
        <v>0.30321119345161307</v>
      </c>
      <c r="E30" s="21">
        <v>0</v>
      </c>
      <c r="F30" s="21">
        <v>0</v>
      </c>
      <c r="G30" s="22">
        <v>0</v>
      </c>
      <c r="H30" s="20">
        <v>0.03638534312903225</v>
      </c>
      <c r="I30" s="21">
        <v>164.828131211129</v>
      </c>
      <c r="J30" s="21">
        <v>10.612391799354839</v>
      </c>
      <c r="K30" s="21">
        <v>0</v>
      </c>
      <c r="L30" s="22">
        <v>47.86188701519353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0.013139151838709676</v>
      </c>
      <c r="S30" s="21">
        <v>7.525826587870968</v>
      </c>
      <c r="T30" s="21">
        <v>12.21591481112903</v>
      </c>
      <c r="U30" s="21">
        <v>0</v>
      </c>
      <c r="V30" s="22">
        <v>10.385278693387095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0.09056987587096774</v>
      </c>
      <c r="AW30" s="21">
        <v>18.7124342627311</v>
      </c>
      <c r="AX30" s="21">
        <v>0</v>
      </c>
      <c r="AY30" s="21">
        <v>0</v>
      </c>
      <c r="AZ30" s="22">
        <v>23.305253798322582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0.020853274967741933</v>
      </c>
      <c r="BG30" s="21">
        <v>5.054166037354839</v>
      </c>
      <c r="BH30" s="21">
        <v>0</v>
      </c>
      <c r="BI30" s="21">
        <v>0</v>
      </c>
      <c r="BJ30" s="22">
        <v>0.05053155380645162</v>
      </c>
      <c r="BK30" s="23">
        <f t="shared" si="3"/>
        <v>301.0159746095376</v>
      </c>
    </row>
    <row r="31" spans="1:63" ht="14.25">
      <c r="A31" s="19"/>
      <c r="B31" s="7" t="s">
        <v>192</v>
      </c>
      <c r="C31" s="20">
        <v>0</v>
      </c>
      <c r="D31" s="21">
        <v>0.07035138232258066</v>
      </c>
      <c r="E31" s="21">
        <v>0</v>
      </c>
      <c r="F31" s="21">
        <v>0</v>
      </c>
      <c r="G31" s="22">
        <v>0</v>
      </c>
      <c r="H31" s="20">
        <v>0.013567767096774198</v>
      </c>
      <c r="I31" s="21">
        <v>40.904303783999985</v>
      </c>
      <c r="J31" s="21">
        <v>0</v>
      </c>
      <c r="K31" s="21">
        <v>0</v>
      </c>
      <c r="L31" s="22">
        <v>2.469746249645161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0.0030150596451612903</v>
      </c>
      <c r="S31" s="21">
        <v>0</v>
      </c>
      <c r="T31" s="21">
        <v>0</v>
      </c>
      <c r="U31" s="21">
        <v>0</v>
      </c>
      <c r="V31" s="22">
        <v>0.05025098732258064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0.18164321812903228</v>
      </c>
      <c r="AW31" s="21">
        <v>0.052249409545682746</v>
      </c>
      <c r="AX31" s="21">
        <v>0</v>
      </c>
      <c r="AY31" s="21">
        <v>0</v>
      </c>
      <c r="AZ31" s="22">
        <v>0.927929597870968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0.06279978248387097</v>
      </c>
      <c r="BG31" s="21">
        <v>0</v>
      </c>
      <c r="BH31" s="21">
        <v>0</v>
      </c>
      <c r="BI31" s="21">
        <v>0</v>
      </c>
      <c r="BJ31" s="22">
        <v>0.3567027690967742</v>
      </c>
      <c r="BK31" s="23">
        <f t="shared" si="3"/>
        <v>45.092560007158575</v>
      </c>
    </row>
    <row r="32" spans="1:63" s="28" customFormat="1" ht="14.2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15.941847565870969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0.8364931344193548</v>
      </c>
      <c r="I32" s="24">
        <f t="shared" si="4"/>
        <v>600.2692934669354</v>
      </c>
      <c r="J32" s="24">
        <f t="shared" si="4"/>
        <v>13.384562568903227</v>
      </c>
      <c r="K32" s="24">
        <f t="shared" si="4"/>
        <v>0</v>
      </c>
      <c r="L32" s="24">
        <f t="shared" si="4"/>
        <v>299.69337144186466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0.36313626222580647</v>
      </c>
      <c r="S32" s="24">
        <f t="shared" si="4"/>
        <v>31.74041118722581</v>
      </c>
      <c r="T32" s="24">
        <f t="shared" si="4"/>
        <v>28.532724336032253</v>
      </c>
      <c r="U32" s="24">
        <f t="shared" si="4"/>
        <v>0</v>
      </c>
      <c r="V32" s="24">
        <f t="shared" si="4"/>
        <v>16.10637681312903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21.589046203032254</v>
      </c>
      <c r="AW32" s="24">
        <f t="shared" si="5"/>
        <v>186.4356779253789</v>
      </c>
      <c r="AX32" s="24">
        <f t="shared" si="5"/>
        <v>0</v>
      </c>
      <c r="AY32" s="24">
        <f t="shared" si="5"/>
        <v>0</v>
      </c>
      <c r="AZ32" s="24">
        <f t="shared" si="5"/>
        <v>140.52026361293548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2.3189161446774196</v>
      </c>
      <c r="BG32" s="24">
        <f t="shared" si="5"/>
        <v>6.883645003806452</v>
      </c>
      <c r="BH32" s="24">
        <f t="shared" si="5"/>
        <v>0.12891283132258066</v>
      </c>
      <c r="BI32" s="24">
        <f t="shared" si="5"/>
        <v>0</v>
      </c>
      <c r="BJ32" s="24">
        <f t="shared" si="5"/>
        <v>5.795566989903225</v>
      </c>
      <c r="BK32" s="24">
        <f t="shared" si="5"/>
        <v>1370.5402454876628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4.2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4.2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4.2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4.2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4.2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4.2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4.2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4.25">
      <c r="A41" s="19"/>
      <c r="B41" s="52" t="s">
        <v>107</v>
      </c>
      <c r="C41" s="20">
        <v>0</v>
      </c>
      <c r="D41" s="21">
        <v>6.0836552652903215</v>
      </c>
      <c r="E41" s="21">
        <v>0</v>
      </c>
      <c r="F41" s="21">
        <v>0</v>
      </c>
      <c r="G41" s="22">
        <v>0</v>
      </c>
      <c r="H41" s="20">
        <v>31.508789245000003</v>
      </c>
      <c r="I41" s="21">
        <v>1970.461232301258</v>
      </c>
      <c r="J41" s="21">
        <v>0.523434220516129</v>
      </c>
      <c r="K41" s="21">
        <v>0</v>
      </c>
      <c r="L41" s="22">
        <v>417.27008894054836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16.942028150161292</v>
      </c>
      <c r="S41" s="21">
        <v>33.89460725225806</v>
      </c>
      <c r="T41" s="21">
        <v>6.943287756161292</v>
      </c>
      <c r="U41" s="21">
        <v>0</v>
      </c>
      <c r="V41" s="22">
        <v>42.02157788354839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57.0034234611613</v>
      </c>
      <c r="AW41" s="21">
        <v>577.9405792486851</v>
      </c>
      <c r="AX41" s="21">
        <v>3.10038995016129</v>
      </c>
      <c r="AY41" s="21">
        <v>0</v>
      </c>
      <c r="AZ41" s="22">
        <v>702.9724697422902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15.909967248387094</v>
      </c>
      <c r="BG41" s="21">
        <v>19.923634713129033</v>
      </c>
      <c r="BH41" s="21">
        <v>5.594342845580646</v>
      </c>
      <c r="BI41" s="21">
        <v>0</v>
      </c>
      <c r="BJ41" s="22">
        <v>62.80700945780644</v>
      </c>
      <c r="BK41" s="23">
        <f>SUM(C41:BJ41)</f>
        <v>3970.9005176819423</v>
      </c>
    </row>
    <row r="42" spans="1:63" ht="14.25">
      <c r="A42" s="19"/>
      <c r="B42" s="52" t="s">
        <v>185</v>
      </c>
      <c r="C42" s="20">
        <v>0</v>
      </c>
      <c r="D42" s="21">
        <v>29.974275729258064</v>
      </c>
      <c r="E42" s="21">
        <v>0</v>
      </c>
      <c r="F42" s="21">
        <v>0</v>
      </c>
      <c r="G42" s="22">
        <v>0</v>
      </c>
      <c r="H42" s="20">
        <v>2.520833958548387</v>
      </c>
      <c r="I42" s="21">
        <v>19.46114667164516</v>
      </c>
      <c r="J42" s="21">
        <v>2.420867932129032</v>
      </c>
      <c r="K42" s="21">
        <v>0</v>
      </c>
      <c r="L42" s="22">
        <v>9.646352751580649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1.040212609064516</v>
      </c>
      <c r="S42" s="21">
        <v>0.17854846412903222</v>
      </c>
      <c r="T42" s="21">
        <v>4.952905862580645</v>
      </c>
      <c r="U42" s="21">
        <v>0</v>
      </c>
      <c r="V42" s="22">
        <v>1.0287614165161294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12.186905643741937</v>
      </c>
      <c r="AW42" s="21">
        <v>17.381193781525653</v>
      </c>
      <c r="AX42" s="21">
        <v>4.000000000000001E-09</v>
      </c>
      <c r="AY42" s="21">
        <v>0</v>
      </c>
      <c r="AZ42" s="22">
        <v>49.14695123538709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3.006287835677419</v>
      </c>
      <c r="BG42" s="21">
        <v>1.5542855228064518</v>
      </c>
      <c r="BH42" s="21">
        <v>0</v>
      </c>
      <c r="BI42" s="21">
        <v>0</v>
      </c>
      <c r="BJ42" s="22">
        <v>5.187128518741936</v>
      </c>
      <c r="BK42" s="23">
        <f>SUM(C42:BJ42)</f>
        <v>159.68665793733211</v>
      </c>
    </row>
    <row r="43" spans="1:63" ht="14.25">
      <c r="A43" s="19"/>
      <c r="B43" s="7" t="s">
        <v>186</v>
      </c>
      <c r="C43" s="20">
        <v>0</v>
      </c>
      <c r="D43" s="21">
        <v>133.0988486014516</v>
      </c>
      <c r="E43" s="21">
        <v>0</v>
      </c>
      <c r="F43" s="21">
        <v>0</v>
      </c>
      <c r="G43" s="22">
        <v>0</v>
      </c>
      <c r="H43" s="20">
        <v>24.872801665774194</v>
      </c>
      <c r="I43" s="21">
        <v>1328.1270950038065</v>
      </c>
      <c r="J43" s="21">
        <v>299.9181943133549</v>
      </c>
      <c r="K43" s="21">
        <v>0</v>
      </c>
      <c r="L43" s="22">
        <v>177.45478948564516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14.483968670709677</v>
      </c>
      <c r="S43" s="21">
        <v>128.33408945435482</v>
      </c>
      <c r="T43" s="21">
        <v>103.68918012693548</v>
      </c>
      <c r="U43" s="21">
        <v>0</v>
      </c>
      <c r="V43" s="22">
        <v>69.26778339880643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101.03204295074192</v>
      </c>
      <c r="AW43" s="21">
        <v>1233.609352938875</v>
      </c>
      <c r="AX43" s="21">
        <v>25.780617584870964</v>
      </c>
      <c r="AY43" s="21">
        <v>0</v>
      </c>
      <c r="AZ43" s="22">
        <v>715.3815395847422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90.70210565516126</v>
      </c>
      <c r="BG43" s="21">
        <v>220.11593944541943</v>
      </c>
      <c r="BH43" s="21">
        <v>140.73024027199997</v>
      </c>
      <c r="BI43" s="21">
        <v>0</v>
      </c>
      <c r="BJ43" s="22">
        <v>253.65889258112904</v>
      </c>
      <c r="BK43" s="23">
        <f>SUM(C43:BJ43)</f>
        <v>5060.257481733778</v>
      </c>
    </row>
    <row r="44" spans="1:63" ht="14.25">
      <c r="A44" s="19"/>
      <c r="B44" s="7" t="s">
        <v>108</v>
      </c>
      <c r="C44" s="20">
        <v>0</v>
      </c>
      <c r="D44" s="21">
        <v>179.35547083474196</v>
      </c>
      <c r="E44" s="21">
        <v>0</v>
      </c>
      <c r="F44" s="21">
        <v>0</v>
      </c>
      <c r="G44" s="22">
        <v>0</v>
      </c>
      <c r="H44" s="20">
        <v>57.88155846258065</v>
      </c>
      <c r="I44" s="21">
        <v>4928.761440571677</v>
      </c>
      <c r="J44" s="21">
        <v>26.038745680516136</v>
      </c>
      <c r="K44" s="21">
        <v>0</v>
      </c>
      <c r="L44" s="22">
        <v>786.4508288390645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18.870762009677414</v>
      </c>
      <c r="S44" s="21">
        <v>323.83306742212915</v>
      </c>
      <c r="T44" s="21">
        <v>1.6239061437096773</v>
      </c>
      <c r="U44" s="21">
        <v>0</v>
      </c>
      <c r="V44" s="22">
        <v>50.45232370167743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36.30176507758066</v>
      </c>
      <c r="AW44" s="21">
        <v>426.430222295662</v>
      </c>
      <c r="AX44" s="21">
        <v>0.4643287891290323</v>
      </c>
      <c r="AY44" s="21">
        <v>0</v>
      </c>
      <c r="AZ44" s="22">
        <v>435.73354533858065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19.104774626129032</v>
      </c>
      <c r="BG44" s="21">
        <v>34.696274279741935</v>
      </c>
      <c r="BH44" s="21">
        <v>0.30574477587096777</v>
      </c>
      <c r="BI44" s="21">
        <v>0</v>
      </c>
      <c r="BJ44" s="22">
        <v>54.730877739935494</v>
      </c>
      <c r="BK44" s="23">
        <f>SUM(C44:BJ44)</f>
        <v>7381.035636588405</v>
      </c>
    </row>
    <row r="45" spans="1:63" ht="14.25">
      <c r="A45" s="19"/>
      <c r="B45" s="7" t="s">
        <v>109</v>
      </c>
      <c r="C45" s="20">
        <v>0</v>
      </c>
      <c r="D45" s="21">
        <v>0.8826298618709676</v>
      </c>
      <c r="E45" s="21">
        <v>0</v>
      </c>
      <c r="F45" s="21">
        <v>0</v>
      </c>
      <c r="G45" s="22">
        <v>0</v>
      </c>
      <c r="H45" s="20">
        <v>13.822487245322582</v>
      </c>
      <c r="I45" s="21">
        <v>10.52879784174193</v>
      </c>
      <c r="J45" s="21">
        <v>0</v>
      </c>
      <c r="K45" s="21">
        <v>0</v>
      </c>
      <c r="L45" s="22">
        <v>25.357231405000004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5.427317329903225</v>
      </c>
      <c r="S45" s="21">
        <v>1.5475595479354838</v>
      </c>
      <c r="T45" s="21">
        <v>0</v>
      </c>
      <c r="U45" s="21">
        <v>0</v>
      </c>
      <c r="V45" s="22">
        <v>3.7554635896451614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20.587506540354834</v>
      </c>
      <c r="AW45" s="21">
        <v>50.79614343969491</v>
      </c>
      <c r="AX45" s="21">
        <v>1.037359925516129</v>
      </c>
      <c r="AY45" s="21">
        <v>0</v>
      </c>
      <c r="AZ45" s="22">
        <v>72.7087405300645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7.466143043064518</v>
      </c>
      <c r="BG45" s="21">
        <v>6.340145611612901</v>
      </c>
      <c r="BH45" s="21">
        <v>0</v>
      </c>
      <c r="BI45" s="21">
        <v>0</v>
      </c>
      <c r="BJ45" s="22">
        <v>19.216439760354838</v>
      </c>
      <c r="BK45" s="23">
        <f>SUM(C45:BJ45)</f>
        <v>239.473965672082</v>
      </c>
    </row>
    <row r="46" spans="1:63" ht="14.25">
      <c r="A46" s="19"/>
      <c r="B46" s="7" t="s">
        <v>143</v>
      </c>
      <c r="C46" s="20">
        <v>0</v>
      </c>
      <c r="D46" s="21">
        <v>262.5640725267741</v>
      </c>
      <c r="E46" s="21">
        <v>0</v>
      </c>
      <c r="F46" s="21">
        <v>0</v>
      </c>
      <c r="G46" s="22">
        <v>0</v>
      </c>
      <c r="H46" s="20">
        <v>21.404207723451616</v>
      </c>
      <c r="I46" s="21">
        <v>685.0746971394193</v>
      </c>
      <c r="J46" s="21">
        <v>37.677739965645166</v>
      </c>
      <c r="K46" s="21">
        <v>0</v>
      </c>
      <c r="L46" s="22">
        <v>65.14059895438712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8.101326007870968</v>
      </c>
      <c r="S46" s="21">
        <v>40.77734968103227</v>
      </c>
      <c r="T46" s="21">
        <v>23.44730789441936</v>
      </c>
      <c r="U46" s="21">
        <v>0</v>
      </c>
      <c r="V46" s="22">
        <v>15.83386559367742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25.980155370967736</v>
      </c>
      <c r="AW46" s="21">
        <v>169.49656837082765</v>
      </c>
      <c r="AX46" s="21">
        <v>0</v>
      </c>
      <c r="AY46" s="21">
        <v>0</v>
      </c>
      <c r="AZ46" s="22">
        <v>116.3738245383871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15.890134537258062</v>
      </c>
      <c r="BG46" s="21">
        <v>6.300730380741936</v>
      </c>
      <c r="BH46" s="21">
        <v>0.22503131206451613</v>
      </c>
      <c r="BI46" s="21">
        <v>0</v>
      </c>
      <c r="BJ46" s="22">
        <v>130.0484174142258</v>
      </c>
      <c r="BK46" s="23">
        <f>SUM(C46:BJ46)</f>
        <v>1624.33602741115</v>
      </c>
    </row>
    <row r="47" spans="1:63" ht="14.25">
      <c r="A47" s="19"/>
      <c r="B47" s="7" t="s">
        <v>110</v>
      </c>
      <c r="C47" s="20">
        <v>0</v>
      </c>
      <c r="D47" s="21">
        <v>228.38499781432256</v>
      </c>
      <c r="E47" s="21">
        <v>0</v>
      </c>
      <c r="F47" s="21">
        <v>0</v>
      </c>
      <c r="G47" s="22">
        <v>0</v>
      </c>
      <c r="H47" s="20">
        <v>55.58045739425807</v>
      </c>
      <c r="I47" s="21">
        <v>2388.1783426248066</v>
      </c>
      <c r="J47" s="21">
        <v>29.699043395741942</v>
      </c>
      <c r="K47" s="21">
        <v>0</v>
      </c>
      <c r="L47" s="22">
        <v>735.4290069869679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38.274168686225806</v>
      </c>
      <c r="S47" s="21">
        <v>111.31796892790324</v>
      </c>
      <c r="T47" s="21">
        <v>9.276434314612905</v>
      </c>
      <c r="U47" s="21">
        <v>0</v>
      </c>
      <c r="V47" s="22">
        <v>69.46917510058066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255.8533468494515</v>
      </c>
      <c r="AW47" s="21">
        <v>871.244846946481</v>
      </c>
      <c r="AX47" s="21">
        <v>4.634988645387097</v>
      </c>
      <c r="AY47" s="21">
        <v>0</v>
      </c>
      <c r="AZ47" s="22">
        <v>731.9482768259351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248.52967028351614</v>
      </c>
      <c r="BG47" s="21">
        <v>195.73415625358064</v>
      </c>
      <c r="BH47" s="21">
        <v>16.234231009258068</v>
      </c>
      <c r="BI47" s="21">
        <v>0</v>
      </c>
      <c r="BJ47" s="22">
        <v>293.97049075267745</v>
      </c>
      <c r="BK47" s="23">
        <f>SUM(C47:BJ47)</f>
        <v>6283.759602811707</v>
      </c>
    </row>
    <row r="48" spans="1:63" ht="14.25">
      <c r="A48" s="19"/>
      <c r="B48" s="7" t="s">
        <v>111</v>
      </c>
      <c r="C48" s="20">
        <v>0</v>
      </c>
      <c r="D48" s="21">
        <v>380.1333423135162</v>
      </c>
      <c r="E48" s="21">
        <v>0</v>
      </c>
      <c r="F48" s="21">
        <v>0</v>
      </c>
      <c r="G48" s="22">
        <v>0</v>
      </c>
      <c r="H48" s="20">
        <v>33.04658415580645</v>
      </c>
      <c r="I48" s="21">
        <v>5301.470211196548</v>
      </c>
      <c r="J48" s="21">
        <v>1103.771656810677</v>
      </c>
      <c r="K48" s="21">
        <v>0</v>
      </c>
      <c r="L48" s="22">
        <v>1348.454210335613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15.589789452870967</v>
      </c>
      <c r="S48" s="21">
        <v>285.1682274436129</v>
      </c>
      <c r="T48" s="21">
        <v>64.6264398736129</v>
      </c>
      <c r="U48" s="21">
        <v>0</v>
      </c>
      <c r="V48" s="22">
        <v>41.363326505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36.51445020387097</v>
      </c>
      <c r="AW48" s="21">
        <v>1418.971482306349</v>
      </c>
      <c r="AX48" s="21">
        <v>1.381547484612903</v>
      </c>
      <c r="AY48" s="21">
        <v>0</v>
      </c>
      <c r="AZ48" s="22">
        <v>514.5568341071615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24.34018833</v>
      </c>
      <c r="BG48" s="21">
        <v>224.70297916570962</v>
      </c>
      <c r="BH48" s="21">
        <v>11.380473152935487</v>
      </c>
      <c r="BI48" s="21">
        <v>0</v>
      </c>
      <c r="BJ48" s="22">
        <v>108.79592772035481</v>
      </c>
      <c r="BK48" s="23">
        <f>SUM(C48:BJ48)</f>
        <v>10914.26767055825</v>
      </c>
    </row>
    <row r="49" spans="1:63" ht="14.25">
      <c r="A49" s="19"/>
      <c r="B49" s="7" t="s">
        <v>187</v>
      </c>
      <c r="C49" s="20">
        <v>0</v>
      </c>
      <c r="D49" s="21">
        <v>118.65067029258068</v>
      </c>
      <c r="E49" s="21">
        <v>0</v>
      </c>
      <c r="F49" s="21">
        <v>0</v>
      </c>
      <c r="G49" s="22">
        <v>0</v>
      </c>
      <c r="H49" s="20">
        <v>11.689559896354842</v>
      </c>
      <c r="I49" s="21">
        <v>2.0996163391935485</v>
      </c>
      <c r="J49" s="21">
        <v>0</v>
      </c>
      <c r="K49" s="21">
        <v>0</v>
      </c>
      <c r="L49" s="22">
        <v>10.548984962161292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4.558172754258064</v>
      </c>
      <c r="S49" s="21">
        <v>0.0032643249354838704</v>
      </c>
      <c r="T49" s="21">
        <v>0</v>
      </c>
      <c r="U49" s="21">
        <v>0</v>
      </c>
      <c r="V49" s="22">
        <v>2.8320929060967748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132.76486249896786</v>
      </c>
      <c r="AW49" s="21">
        <v>154.7753715727671</v>
      </c>
      <c r="AX49" s="21">
        <v>0</v>
      </c>
      <c r="AY49" s="21">
        <v>0</v>
      </c>
      <c r="AZ49" s="22">
        <v>176.65852622738709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55.346520312741944</v>
      </c>
      <c r="BG49" s="21">
        <v>9.827393222677422</v>
      </c>
      <c r="BH49" s="21">
        <v>0</v>
      </c>
      <c r="BI49" s="21">
        <v>0</v>
      </c>
      <c r="BJ49" s="22">
        <v>40.98859573748388</v>
      </c>
      <c r="BK49" s="23">
        <f>SUM(C49:BJ49)</f>
        <v>720.743631047606</v>
      </c>
    </row>
    <row r="50" spans="1:63" ht="28.5">
      <c r="A50" s="19"/>
      <c r="B50" s="7" t="s">
        <v>183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0.5576670903225807</v>
      </c>
      <c r="I50" s="21">
        <v>116.61796824180645</v>
      </c>
      <c r="J50" s="21">
        <v>0.25463420425806443</v>
      </c>
      <c r="K50" s="21">
        <v>0</v>
      </c>
      <c r="L50" s="22">
        <v>26.907479768032257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0.45642232119354836</v>
      </c>
      <c r="S50" s="21">
        <v>2.751340481516129</v>
      </c>
      <c r="T50" s="21">
        <v>0.453140166064516</v>
      </c>
      <c r="U50" s="21">
        <v>0</v>
      </c>
      <c r="V50" s="22">
        <v>1.3530284418064515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0.8211611657419353</v>
      </c>
      <c r="AW50" s="21">
        <v>29.43319688760903</v>
      </c>
      <c r="AX50" s="21">
        <v>0</v>
      </c>
      <c r="AY50" s="21">
        <v>0</v>
      </c>
      <c r="AZ50" s="22">
        <v>23.140561347129033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0.8687433646774193</v>
      </c>
      <c r="BG50" s="21">
        <v>9.475857927580646</v>
      </c>
      <c r="BH50" s="21">
        <v>0.15270479980645163</v>
      </c>
      <c r="BI50" s="21">
        <v>0</v>
      </c>
      <c r="BJ50" s="22">
        <v>5.280667494322579</v>
      </c>
      <c r="BK50" s="23">
        <f aca="true" t="shared" si="6" ref="BK50:BK58">SUM(C50:BJ50)</f>
        <v>218.5245737018671</v>
      </c>
    </row>
    <row r="51" spans="1:63" ht="14.25">
      <c r="A51" s="19"/>
      <c r="B51" s="7" t="s">
        <v>112</v>
      </c>
      <c r="C51" s="20">
        <v>0</v>
      </c>
      <c r="D51" s="21">
        <v>173.05176290303226</v>
      </c>
      <c r="E51" s="21">
        <v>0</v>
      </c>
      <c r="F51" s="21">
        <v>0</v>
      </c>
      <c r="G51" s="22">
        <v>0</v>
      </c>
      <c r="H51" s="20">
        <v>17.67662666567742</v>
      </c>
      <c r="I51" s="21">
        <v>1543.1348870109355</v>
      </c>
      <c r="J51" s="21">
        <v>0</v>
      </c>
      <c r="K51" s="21">
        <v>0</v>
      </c>
      <c r="L51" s="22">
        <v>237.49061652877413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2.74636920267742</v>
      </c>
      <c r="S51" s="21">
        <v>35.20183766851612</v>
      </c>
      <c r="T51" s="21">
        <v>0</v>
      </c>
      <c r="U51" s="21">
        <v>0</v>
      </c>
      <c r="V51" s="22">
        <v>83.54884146503224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43.53113432887097</v>
      </c>
      <c r="AW51" s="21">
        <v>455.7792533299186</v>
      </c>
      <c r="AX51" s="21">
        <v>5.28232208867742</v>
      </c>
      <c r="AY51" s="21">
        <v>0</v>
      </c>
      <c r="AZ51" s="22">
        <v>576.6335792550972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10.803766857161289</v>
      </c>
      <c r="BG51" s="21">
        <v>12.23621979183871</v>
      </c>
      <c r="BH51" s="21">
        <v>0</v>
      </c>
      <c r="BI51" s="21">
        <v>0</v>
      </c>
      <c r="BJ51" s="22">
        <v>42.83959639741936</v>
      </c>
      <c r="BK51" s="23">
        <f t="shared" si="6"/>
        <v>3239.956813493629</v>
      </c>
    </row>
    <row r="52" spans="1:63" ht="28.5">
      <c r="A52" s="19"/>
      <c r="B52" s="7" t="s">
        <v>190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0.46340024651612916</v>
      </c>
      <c r="I52" s="21">
        <v>38.26558214912904</v>
      </c>
      <c r="J52" s="21">
        <v>0</v>
      </c>
      <c r="K52" s="21">
        <v>0</v>
      </c>
      <c r="L52" s="22">
        <v>20.27870362622581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1.0633628966774193</v>
      </c>
      <c r="S52" s="21">
        <v>1.6518313029354839</v>
      </c>
      <c r="T52" s="21">
        <v>4.372774480806452</v>
      </c>
      <c r="U52" s="21">
        <v>0</v>
      </c>
      <c r="V52" s="22">
        <v>1.6632050883225802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0.9720637199677418</v>
      </c>
      <c r="AW52" s="21">
        <v>3.1022172175561367</v>
      </c>
      <c r="AX52" s="21">
        <v>0</v>
      </c>
      <c r="AY52" s="21">
        <v>0</v>
      </c>
      <c r="AZ52" s="22">
        <v>15.586261098161291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0.4559634727096774</v>
      </c>
      <c r="BG52" s="21">
        <v>0.9062749936129033</v>
      </c>
      <c r="BH52" s="21">
        <v>0.5108293602903226</v>
      </c>
      <c r="BI52" s="21">
        <v>0</v>
      </c>
      <c r="BJ52" s="22">
        <v>2.4618209659354844</v>
      </c>
      <c r="BK52" s="23">
        <f t="shared" si="6"/>
        <v>91.75429061884645</v>
      </c>
    </row>
    <row r="53" spans="1:63" ht="14.25">
      <c r="A53" s="19"/>
      <c r="B53" s="7" t="s">
        <v>193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0.37927977087096765</v>
      </c>
      <c r="I53" s="21">
        <v>49.89858631632258</v>
      </c>
      <c r="J53" s="21">
        <v>0</v>
      </c>
      <c r="K53" s="21">
        <v>0</v>
      </c>
      <c r="L53" s="22">
        <v>10.69769121835484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0.45098332906451616</v>
      </c>
      <c r="S53" s="21">
        <v>0</v>
      </c>
      <c r="T53" s="21">
        <v>0</v>
      </c>
      <c r="U53" s="21">
        <v>0</v>
      </c>
      <c r="V53" s="22">
        <v>0.7519666151935485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0.582642930580645</v>
      </c>
      <c r="AW53" s="21">
        <v>1.4931468477675462</v>
      </c>
      <c r="AX53" s="21">
        <v>0</v>
      </c>
      <c r="AY53" s="21">
        <v>0</v>
      </c>
      <c r="AZ53" s="22">
        <v>11.527573268677417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0.39101421483870974</v>
      </c>
      <c r="BG53" s="21">
        <v>4.069601952096776</v>
      </c>
      <c r="BH53" s="21">
        <v>0</v>
      </c>
      <c r="BI53" s="21">
        <v>0</v>
      </c>
      <c r="BJ53" s="22">
        <v>1.6138907389354837</v>
      </c>
      <c r="BK53" s="23">
        <f t="shared" si="6"/>
        <v>81.85637720270302</v>
      </c>
    </row>
    <row r="54" spans="1:63" ht="14.25">
      <c r="A54" s="19"/>
      <c r="B54" s="7" t="s">
        <v>113</v>
      </c>
      <c r="C54" s="20">
        <v>0</v>
      </c>
      <c r="D54" s="21">
        <v>2.155964143645162</v>
      </c>
      <c r="E54" s="21">
        <v>0</v>
      </c>
      <c r="F54" s="21">
        <v>0</v>
      </c>
      <c r="G54" s="22">
        <v>0</v>
      </c>
      <c r="H54" s="20">
        <v>54.927471578516155</v>
      </c>
      <c r="I54" s="21">
        <v>623.0945502851612</v>
      </c>
      <c r="J54" s="21">
        <v>1.7926502888709668</v>
      </c>
      <c r="K54" s="21">
        <v>0</v>
      </c>
      <c r="L54" s="22">
        <v>791.1292309219355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7.935130088258065</v>
      </c>
      <c r="S54" s="21">
        <v>70.75720028551613</v>
      </c>
      <c r="T54" s="21">
        <v>17.10461396667742</v>
      </c>
      <c r="U54" s="21">
        <v>0</v>
      </c>
      <c r="V54" s="22">
        <v>31.255408306935486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20.002675762709682</v>
      </c>
      <c r="AW54" s="21">
        <v>195.549975723191</v>
      </c>
      <c r="AX54" s="21">
        <v>0</v>
      </c>
      <c r="AY54" s="21">
        <v>0</v>
      </c>
      <c r="AZ54" s="22">
        <v>760.2267283909351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8.805986791419356</v>
      </c>
      <c r="BG54" s="21">
        <v>17.112792805806453</v>
      </c>
      <c r="BH54" s="21">
        <v>2.5772008786451606</v>
      </c>
      <c r="BI54" s="21">
        <v>0</v>
      </c>
      <c r="BJ54" s="22">
        <v>59.662693562935495</v>
      </c>
      <c r="BK54" s="23">
        <f t="shared" si="6"/>
        <v>2664.0902737811584</v>
      </c>
    </row>
    <row r="55" spans="1:63" ht="14.25">
      <c r="A55" s="19"/>
      <c r="B55" s="7" t="s">
        <v>194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0.2631841409677419</v>
      </c>
      <c r="I55" s="21">
        <v>3.9798743869032256</v>
      </c>
      <c r="J55" s="21">
        <v>0</v>
      </c>
      <c r="K55" s="21">
        <v>0</v>
      </c>
      <c r="L55" s="22">
        <v>5.066759979935483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0.244182751967742</v>
      </c>
      <c r="S55" s="21">
        <v>0</v>
      </c>
      <c r="T55" s="21">
        <v>0</v>
      </c>
      <c r="U55" s="21">
        <v>0</v>
      </c>
      <c r="V55" s="22">
        <v>0.37771031661290316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0.3163678345483871</v>
      </c>
      <c r="AW55" s="21">
        <v>0.5807979421079499</v>
      </c>
      <c r="AX55" s="21">
        <v>0</v>
      </c>
      <c r="AY55" s="21">
        <v>0</v>
      </c>
      <c r="AZ55" s="22">
        <v>4.007316347870967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0.1535928320645161</v>
      </c>
      <c r="BG55" s="21">
        <v>0.15169529964516124</v>
      </c>
      <c r="BH55" s="21">
        <v>0</v>
      </c>
      <c r="BI55" s="21">
        <v>0</v>
      </c>
      <c r="BJ55" s="22">
        <v>1.1408169357096771</v>
      </c>
      <c r="BK55" s="23">
        <f t="shared" si="6"/>
        <v>16.282298768333753</v>
      </c>
    </row>
    <row r="56" spans="1:63" ht="14.25">
      <c r="A56" s="19"/>
      <c r="B56" s="7" t="s">
        <v>114</v>
      </c>
      <c r="C56" s="20">
        <v>0</v>
      </c>
      <c r="D56" s="21">
        <v>8.002127903225807</v>
      </c>
      <c r="E56" s="21">
        <v>0</v>
      </c>
      <c r="F56" s="21">
        <v>0</v>
      </c>
      <c r="G56" s="22">
        <v>0</v>
      </c>
      <c r="H56" s="20">
        <v>3.9192458196451616</v>
      </c>
      <c r="I56" s="21">
        <v>0.05384452974193548</v>
      </c>
      <c r="J56" s="21">
        <v>0</v>
      </c>
      <c r="K56" s="21">
        <v>0</v>
      </c>
      <c r="L56" s="22">
        <v>3.09309892016129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2.6281147580322584</v>
      </c>
      <c r="S56" s="21">
        <v>0</v>
      </c>
      <c r="T56" s="21">
        <v>0</v>
      </c>
      <c r="U56" s="21">
        <v>0</v>
      </c>
      <c r="V56" s="22">
        <v>0.4285578006774194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51.02865539764517</v>
      </c>
      <c r="AW56" s="21">
        <v>0.0017101727096774195</v>
      </c>
      <c r="AX56" s="21">
        <v>0</v>
      </c>
      <c r="AY56" s="21">
        <v>0</v>
      </c>
      <c r="AZ56" s="22">
        <v>61.86273128852758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22.760439242967742</v>
      </c>
      <c r="BG56" s="21">
        <v>0</v>
      </c>
      <c r="BH56" s="21">
        <v>0</v>
      </c>
      <c r="BI56" s="21">
        <v>0</v>
      </c>
      <c r="BJ56" s="22">
        <v>25.654939550580643</v>
      </c>
      <c r="BK56" s="23">
        <f t="shared" si="6"/>
        <v>179.4334653839147</v>
      </c>
    </row>
    <row r="57" spans="1:63" ht="14.25">
      <c r="A57" s="19"/>
      <c r="B57" s="7" t="s">
        <v>188</v>
      </c>
      <c r="C57" s="20">
        <v>0</v>
      </c>
      <c r="D57" s="21">
        <v>197.66858122925802</v>
      </c>
      <c r="E57" s="21">
        <v>0</v>
      </c>
      <c r="F57" s="21">
        <v>0</v>
      </c>
      <c r="G57" s="22">
        <v>0</v>
      </c>
      <c r="H57" s="20">
        <v>5.890527467935483</v>
      </c>
      <c r="I57" s="21">
        <v>214.22543845219354</v>
      </c>
      <c r="J57" s="21">
        <v>0</v>
      </c>
      <c r="K57" s="21">
        <v>0</v>
      </c>
      <c r="L57" s="22">
        <v>16.367788285999993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3.6086658884193543</v>
      </c>
      <c r="S57" s="21">
        <v>3.8834396722903226</v>
      </c>
      <c r="T57" s="21">
        <v>8.043172498193549</v>
      </c>
      <c r="U57" s="21">
        <v>0</v>
      </c>
      <c r="V57" s="22">
        <v>4.845980717806452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84.34041129787094</v>
      </c>
      <c r="AW57" s="21">
        <v>63.12123560056364</v>
      </c>
      <c r="AX57" s="21">
        <v>13.447655363032258</v>
      </c>
      <c r="AY57" s="21">
        <v>0</v>
      </c>
      <c r="AZ57" s="22">
        <v>189.88015272174192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47.7845092872258</v>
      </c>
      <c r="BG57" s="21">
        <v>64.30132311567743</v>
      </c>
      <c r="BH57" s="21">
        <v>41.1115822052258</v>
      </c>
      <c r="BI57" s="21">
        <v>0</v>
      </c>
      <c r="BJ57" s="22">
        <v>55.105632339612896</v>
      </c>
      <c r="BK57" s="23">
        <f t="shared" si="6"/>
        <v>1013.6260961430473</v>
      </c>
    </row>
    <row r="58" spans="1:63" ht="14.25">
      <c r="A58" s="19"/>
      <c r="B58" s="7" t="s">
        <v>115</v>
      </c>
      <c r="C58" s="20">
        <v>0</v>
      </c>
      <c r="D58" s="21">
        <v>367.5812696448709</v>
      </c>
      <c r="E58" s="21">
        <v>0</v>
      </c>
      <c r="F58" s="21">
        <v>0</v>
      </c>
      <c r="G58" s="22">
        <v>0</v>
      </c>
      <c r="H58" s="20">
        <v>45.69077057251613</v>
      </c>
      <c r="I58" s="21">
        <v>1271.200237504903</v>
      </c>
      <c r="J58" s="21">
        <v>3.880734839225807</v>
      </c>
      <c r="K58" s="21">
        <v>0</v>
      </c>
      <c r="L58" s="22">
        <v>482.76353750387085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26.71473046212904</v>
      </c>
      <c r="S58" s="21">
        <v>84.62104131590321</v>
      </c>
      <c r="T58" s="21">
        <v>11.637970201516127</v>
      </c>
      <c r="U58" s="21">
        <v>0</v>
      </c>
      <c r="V58" s="22">
        <v>56.61775743641935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104.85384345590323</v>
      </c>
      <c r="AW58" s="21">
        <v>1631.0892169315002</v>
      </c>
      <c r="AX58" s="21">
        <v>7.00776129835484</v>
      </c>
      <c r="AY58" s="21">
        <v>0</v>
      </c>
      <c r="AZ58" s="22">
        <v>996.0292181376452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56.89716580316128</v>
      </c>
      <c r="BG58" s="21">
        <v>112.9617482657742</v>
      </c>
      <c r="BH58" s="21">
        <v>8.589903550774194</v>
      </c>
      <c r="BI58" s="21">
        <v>0</v>
      </c>
      <c r="BJ58" s="22">
        <v>142.7433798795806</v>
      </c>
      <c r="BK58" s="23">
        <f t="shared" si="6"/>
        <v>5410.880286804049</v>
      </c>
    </row>
    <row r="59" spans="1:63" s="28" customFormat="1" ht="14.25">
      <c r="A59" s="19"/>
      <c r="B59" s="8" t="s">
        <v>18</v>
      </c>
      <c r="C59" s="24">
        <f aca="true" t="shared" si="7" ref="C59:AH59">SUM(C41:C58)</f>
        <v>0</v>
      </c>
      <c r="D59" s="25">
        <f t="shared" si="7"/>
        <v>2087.587669063839</v>
      </c>
      <c r="E59" s="25">
        <f t="shared" si="7"/>
        <v>0</v>
      </c>
      <c r="F59" s="25">
        <f t="shared" si="7"/>
        <v>0</v>
      </c>
      <c r="G59" s="26">
        <f t="shared" si="7"/>
        <v>0</v>
      </c>
      <c r="H59" s="24">
        <f t="shared" si="7"/>
        <v>382.09545310006456</v>
      </c>
      <c r="I59" s="25">
        <f t="shared" si="7"/>
        <v>20494.633548567195</v>
      </c>
      <c r="J59" s="25">
        <f t="shared" si="7"/>
        <v>1505.9777016509354</v>
      </c>
      <c r="K59" s="25">
        <f t="shared" si="7"/>
        <v>0</v>
      </c>
      <c r="L59" s="26">
        <f t="shared" si="7"/>
        <v>5169.546999414259</v>
      </c>
      <c r="M59" s="24">
        <f t="shared" si="7"/>
        <v>0</v>
      </c>
      <c r="N59" s="25">
        <f t="shared" si="7"/>
        <v>0</v>
      </c>
      <c r="O59" s="25">
        <f t="shared" si="7"/>
        <v>0</v>
      </c>
      <c r="P59" s="25">
        <f t="shared" si="7"/>
        <v>0</v>
      </c>
      <c r="Q59" s="26">
        <f t="shared" si="7"/>
        <v>0</v>
      </c>
      <c r="R59" s="24">
        <f t="shared" si="7"/>
        <v>169.1357073691613</v>
      </c>
      <c r="S59" s="25">
        <f t="shared" si="7"/>
        <v>1123.9213732449678</v>
      </c>
      <c r="T59" s="25">
        <f t="shared" si="7"/>
        <v>256.1711332852903</v>
      </c>
      <c r="U59" s="25">
        <f t="shared" si="7"/>
        <v>0</v>
      </c>
      <c r="V59" s="26">
        <f t="shared" si="7"/>
        <v>476.8668262843548</v>
      </c>
      <c r="W59" s="24">
        <f t="shared" si="7"/>
        <v>0</v>
      </c>
      <c r="X59" s="25">
        <f t="shared" si="7"/>
        <v>0</v>
      </c>
      <c r="Y59" s="25">
        <f t="shared" si="7"/>
        <v>0</v>
      </c>
      <c r="Z59" s="25">
        <f t="shared" si="7"/>
        <v>0</v>
      </c>
      <c r="AA59" s="26">
        <f t="shared" si="7"/>
        <v>0</v>
      </c>
      <c r="AB59" s="24">
        <f t="shared" si="7"/>
        <v>0</v>
      </c>
      <c r="AC59" s="25">
        <f t="shared" si="7"/>
        <v>0</v>
      </c>
      <c r="AD59" s="25">
        <f t="shared" si="7"/>
        <v>0</v>
      </c>
      <c r="AE59" s="25">
        <f t="shared" si="7"/>
        <v>0</v>
      </c>
      <c r="AF59" s="26">
        <f t="shared" si="7"/>
        <v>0</v>
      </c>
      <c r="AG59" s="24">
        <f t="shared" si="7"/>
        <v>0</v>
      </c>
      <c r="AH59" s="25">
        <f t="shared" si="7"/>
        <v>0</v>
      </c>
      <c r="AI59" s="25">
        <f aca="true" t="shared" si="8" ref="AI59:BK59">SUM(AI41:AI58)</f>
        <v>0</v>
      </c>
      <c r="AJ59" s="25">
        <f t="shared" si="8"/>
        <v>0</v>
      </c>
      <c r="AK59" s="26">
        <f t="shared" si="8"/>
        <v>0</v>
      </c>
      <c r="AL59" s="24">
        <f t="shared" si="8"/>
        <v>0</v>
      </c>
      <c r="AM59" s="25">
        <f t="shared" si="8"/>
        <v>0</v>
      </c>
      <c r="AN59" s="25">
        <f t="shared" si="8"/>
        <v>0</v>
      </c>
      <c r="AO59" s="25">
        <f t="shared" si="8"/>
        <v>0</v>
      </c>
      <c r="AP59" s="26">
        <f t="shared" si="8"/>
        <v>0</v>
      </c>
      <c r="AQ59" s="24">
        <f t="shared" si="8"/>
        <v>0</v>
      </c>
      <c r="AR59" s="25">
        <f t="shared" si="8"/>
        <v>0</v>
      </c>
      <c r="AS59" s="25">
        <f t="shared" si="8"/>
        <v>0</v>
      </c>
      <c r="AT59" s="25">
        <f t="shared" si="8"/>
        <v>0</v>
      </c>
      <c r="AU59" s="26">
        <f t="shared" si="8"/>
        <v>0</v>
      </c>
      <c r="AV59" s="24">
        <f t="shared" si="8"/>
        <v>984.6734144906774</v>
      </c>
      <c r="AW59" s="25">
        <f t="shared" si="8"/>
        <v>7300.79651155379</v>
      </c>
      <c r="AX59" s="25">
        <f t="shared" si="8"/>
        <v>62.13697113374192</v>
      </c>
      <c r="AY59" s="25">
        <f t="shared" si="8"/>
        <v>0</v>
      </c>
      <c r="AZ59" s="26">
        <f t="shared" si="8"/>
        <v>6154.374829985722</v>
      </c>
      <c r="BA59" s="24">
        <f t="shared" si="8"/>
        <v>0</v>
      </c>
      <c r="BB59" s="25">
        <f t="shared" si="8"/>
        <v>0</v>
      </c>
      <c r="BC59" s="25">
        <f t="shared" si="8"/>
        <v>0</v>
      </c>
      <c r="BD59" s="25">
        <f t="shared" si="8"/>
        <v>0</v>
      </c>
      <c r="BE59" s="26">
        <f t="shared" si="8"/>
        <v>0</v>
      </c>
      <c r="BF59" s="24">
        <f t="shared" si="8"/>
        <v>629.2169737381613</v>
      </c>
      <c r="BG59" s="25">
        <f t="shared" si="8"/>
        <v>940.4110527474517</v>
      </c>
      <c r="BH59" s="25">
        <f t="shared" si="8"/>
        <v>227.4122841624516</v>
      </c>
      <c r="BI59" s="25">
        <f t="shared" si="8"/>
        <v>0</v>
      </c>
      <c r="BJ59" s="26">
        <f t="shared" si="8"/>
        <v>1305.9072175477418</v>
      </c>
      <c r="BK59" s="27">
        <f t="shared" si="8"/>
        <v>49270.86566733981</v>
      </c>
    </row>
    <row r="60" spans="1:63" s="28" customFormat="1" ht="14.25">
      <c r="A60" s="19"/>
      <c r="B60" s="8" t="s">
        <v>19</v>
      </c>
      <c r="C60" s="24">
        <f aca="true" t="shared" si="9" ref="C60:AH60">C59+C39+C36+C32+C15+C11</f>
        <v>0</v>
      </c>
      <c r="D60" s="25">
        <f t="shared" si="9"/>
        <v>2218.6586751364516</v>
      </c>
      <c r="E60" s="25">
        <f t="shared" si="9"/>
        <v>0</v>
      </c>
      <c r="F60" s="25">
        <f t="shared" si="9"/>
        <v>0</v>
      </c>
      <c r="G60" s="26">
        <f t="shared" si="9"/>
        <v>0</v>
      </c>
      <c r="H60" s="24">
        <f t="shared" si="9"/>
        <v>694.8750341098064</v>
      </c>
      <c r="I60" s="25">
        <f t="shared" si="9"/>
        <v>44243.56499234536</v>
      </c>
      <c r="J60" s="25">
        <f t="shared" si="9"/>
        <v>3878.333380826742</v>
      </c>
      <c r="K60" s="25">
        <f t="shared" si="9"/>
        <v>0</v>
      </c>
      <c r="L60" s="26">
        <f t="shared" si="9"/>
        <v>7529.650766345994</v>
      </c>
      <c r="M60" s="24">
        <f t="shared" si="9"/>
        <v>0</v>
      </c>
      <c r="N60" s="25">
        <f t="shared" si="9"/>
        <v>0</v>
      </c>
      <c r="O60" s="25">
        <f t="shared" si="9"/>
        <v>0</v>
      </c>
      <c r="P60" s="25">
        <f t="shared" si="9"/>
        <v>0</v>
      </c>
      <c r="Q60" s="26">
        <f t="shared" si="9"/>
        <v>0</v>
      </c>
      <c r="R60" s="24">
        <f t="shared" si="9"/>
        <v>338.22652961100005</v>
      </c>
      <c r="S60" s="25">
        <f t="shared" si="9"/>
        <v>2325.6153036978712</v>
      </c>
      <c r="T60" s="25">
        <f t="shared" si="9"/>
        <v>423.55968079283866</v>
      </c>
      <c r="U60" s="25">
        <f t="shared" si="9"/>
        <v>0</v>
      </c>
      <c r="V60" s="26">
        <f t="shared" si="9"/>
        <v>759.7559441776451</v>
      </c>
      <c r="W60" s="24">
        <f t="shared" si="9"/>
        <v>0</v>
      </c>
      <c r="X60" s="25">
        <f t="shared" si="9"/>
        <v>0</v>
      </c>
      <c r="Y60" s="25">
        <f t="shared" si="9"/>
        <v>0</v>
      </c>
      <c r="Z60" s="25">
        <f t="shared" si="9"/>
        <v>0</v>
      </c>
      <c r="AA60" s="26">
        <f t="shared" si="9"/>
        <v>0</v>
      </c>
      <c r="AB60" s="24">
        <f t="shared" si="9"/>
        <v>0</v>
      </c>
      <c r="AC60" s="25">
        <f t="shared" si="9"/>
        <v>0</v>
      </c>
      <c r="AD60" s="25">
        <f t="shared" si="9"/>
        <v>0</v>
      </c>
      <c r="AE60" s="25">
        <f t="shared" si="9"/>
        <v>0</v>
      </c>
      <c r="AF60" s="26">
        <f t="shared" si="9"/>
        <v>0</v>
      </c>
      <c r="AG60" s="24">
        <f t="shared" si="9"/>
        <v>0</v>
      </c>
      <c r="AH60" s="25">
        <f t="shared" si="9"/>
        <v>0</v>
      </c>
      <c r="AI60" s="25">
        <f aca="true" t="shared" si="10" ref="AI60:BK60">AI59+AI39+AI36+AI32+AI15+AI11</f>
        <v>0</v>
      </c>
      <c r="AJ60" s="25">
        <f t="shared" si="10"/>
        <v>0</v>
      </c>
      <c r="AK60" s="26">
        <f t="shared" si="10"/>
        <v>0</v>
      </c>
      <c r="AL60" s="24">
        <f t="shared" si="10"/>
        <v>0</v>
      </c>
      <c r="AM60" s="25">
        <f t="shared" si="10"/>
        <v>0</v>
      </c>
      <c r="AN60" s="25">
        <f t="shared" si="10"/>
        <v>0</v>
      </c>
      <c r="AO60" s="25">
        <f t="shared" si="10"/>
        <v>0</v>
      </c>
      <c r="AP60" s="26">
        <f t="shared" si="10"/>
        <v>0</v>
      </c>
      <c r="AQ60" s="24">
        <f t="shared" si="10"/>
        <v>0</v>
      </c>
      <c r="AR60" s="25">
        <f t="shared" si="10"/>
        <v>0</v>
      </c>
      <c r="AS60" s="25">
        <f t="shared" si="10"/>
        <v>0</v>
      </c>
      <c r="AT60" s="25">
        <f t="shared" si="10"/>
        <v>0</v>
      </c>
      <c r="AU60" s="26">
        <f t="shared" si="10"/>
        <v>0</v>
      </c>
      <c r="AV60" s="24">
        <f t="shared" si="10"/>
        <v>1273.6802424418386</v>
      </c>
      <c r="AW60" s="25">
        <f t="shared" si="10"/>
        <v>14568.921580372196</v>
      </c>
      <c r="AX60" s="25">
        <f t="shared" si="10"/>
        <v>68.68777768022579</v>
      </c>
      <c r="AY60" s="25">
        <f t="shared" si="10"/>
        <v>0</v>
      </c>
      <c r="AZ60" s="26">
        <f t="shared" si="10"/>
        <v>7799.588677740108</v>
      </c>
      <c r="BA60" s="24">
        <f t="shared" si="10"/>
        <v>0</v>
      </c>
      <c r="BB60" s="25">
        <f t="shared" si="10"/>
        <v>0</v>
      </c>
      <c r="BC60" s="25">
        <f t="shared" si="10"/>
        <v>0</v>
      </c>
      <c r="BD60" s="25">
        <f t="shared" si="10"/>
        <v>0</v>
      </c>
      <c r="BE60" s="26">
        <f t="shared" si="10"/>
        <v>0</v>
      </c>
      <c r="BF60" s="24">
        <f t="shared" si="10"/>
        <v>813.8876421487744</v>
      </c>
      <c r="BG60" s="25">
        <f t="shared" si="10"/>
        <v>1351.252165233484</v>
      </c>
      <c r="BH60" s="25">
        <f t="shared" si="10"/>
        <v>246.4877265987742</v>
      </c>
      <c r="BI60" s="25">
        <f t="shared" si="10"/>
        <v>0</v>
      </c>
      <c r="BJ60" s="26">
        <f t="shared" si="10"/>
        <v>1602.6642173557739</v>
      </c>
      <c r="BK60" s="26">
        <f t="shared" si="10"/>
        <v>90137.41033661488</v>
      </c>
    </row>
    <row r="61" spans="3:63" ht="1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</row>
    <row r="62" spans="1:62" ht="15" customHeight="1">
      <c r="A62" s="19" t="s">
        <v>20</v>
      </c>
      <c r="B62" s="11" t="s">
        <v>21</v>
      </c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2"/>
    </row>
    <row r="63" spans="1:63" ht="14.25">
      <c r="A63" s="19" t="s">
        <v>7</v>
      </c>
      <c r="B63" s="33" t="s">
        <v>48</v>
      </c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</row>
    <row r="64" spans="1:63" ht="14.25">
      <c r="A64" s="19"/>
      <c r="B64" s="7" t="s">
        <v>116</v>
      </c>
      <c r="C64" s="20">
        <v>0</v>
      </c>
      <c r="D64" s="21">
        <v>19.202956596483876</v>
      </c>
      <c r="E64" s="21">
        <v>0</v>
      </c>
      <c r="F64" s="21">
        <v>0</v>
      </c>
      <c r="G64" s="22">
        <v>0</v>
      </c>
      <c r="H64" s="20">
        <v>509.8986946194838</v>
      </c>
      <c r="I64" s="21">
        <v>20.362890291709682</v>
      </c>
      <c r="J64" s="21">
        <v>0</v>
      </c>
      <c r="K64" s="21">
        <v>0</v>
      </c>
      <c r="L64" s="22">
        <v>48.68279295558064</v>
      </c>
      <c r="M64" s="20">
        <v>0</v>
      </c>
      <c r="N64" s="21">
        <v>0</v>
      </c>
      <c r="O64" s="21">
        <v>0</v>
      </c>
      <c r="P64" s="21">
        <v>0</v>
      </c>
      <c r="Q64" s="22">
        <v>0</v>
      </c>
      <c r="R64" s="20">
        <v>349.07166139467734</v>
      </c>
      <c r="S64" s="21">
        <v>9.754066845935485</v>
      </c>
      <c r="T64" s="21">
        <v>0</v>
      </c>
      <c r="U64" s="21">
        <v>0</v>
      </c>
      <c r="V64" s="22">
        <v>19.13361030783872</v>
      </c>
      <c r="W64" s="20">
        <v>0</v>
      </c>
      <c r="X64" s="21">
        <v>0</v>
      </c>
      <c r="Y64" s="21">
        <v>0</v>
      </c>
      <c r="Z64" s="21">
        <v>0</v>
      </c>
      <c r="AA64" s="22">
        <v>0</v>
      </c>
      <c r="AB64" s="20">
        <v>0</v>
      </c>
      <c r="AC64" s="21">
        <v>0</v>
      </c>
      <c r="AD64" s="21">
        <v>0</v>
      </c>
      <c r="AE64" s="21">
        <v>0</v>
      </c>
      <c r="AF64" s="22">
        <v>0</v>
      </c>
      <c r="AG64" s="20">
        <v>0</v>
      </c>
      <c r="AH64" s="21">
        <v>0</v>
      </c>
      <c r="AI64" s="21">
        <v>0</v>
      </c>
      <c r="AJ64" s="21">
        <v>0</v>
      </c>
      <c r="AK64" s="22">
        <v>0</v>
      </c>
      <c r="AL64" s="20">
        <v>0</v>
      </c>
      <c r="AM64" s="21">
        <v>0</v>
      </c>
      <c r="AN64" s="21">
        <v>0</v>
      </c>
      <c r="AO64" s="21">
        <v>0</v>
      </c>
      <c r="AP64" s="22">
        <v>0</v>
      </c>
      <c r="AQ64" s="20">
        <v>0</v>
      </c>
      <c r="AR64" s="21">
        <v>0</v>
      </c>
      <c r="AS64" s="21">
        <v>0</v>
      </c>
      <c r="AT64" s="21">
        <v>0</v>
      </c>
      <c r="AU64" s="22">
        <v>0</v>
      </c>
      <c r="AV64" s="20">
        <v>5158.019070968354</v>
      </c>
      <c r="AW64" s="21">
        <v>300.53432312725585</v>
      </c>
      <c r="AX64" s="21">
        <v>0</v>
      </c>
      <c r="AY64" s="21">
        <v>0</v>
      </c>
      <c r="AZ64" s="22">
        <v>464.1376177700647</v>
      </c>
      <c r="BA64" s="20">
        <v>0</v>
      </c>
      <c r="BB64" s="21">
        <v>0</v>
      </c>
      <c r="BC64" s="21">
        <v>0</v>
      </c>
      <c r="BD64" s="21">
        <v>0</v>
      </c>
      <c r="BE64" s="22">
        <v>0</v>
      </c>
      <c r="BF64" s="20">
        <v>4473.075839969033</v>
      </c>
      <c r="BG64" s="21">
        <v>195.10260893064518</v>
      </c>
      <c r="BH64" s="21">
        <v>0</v>
      </c>
      <c r="BI64" s="21">
        <v>0</v>
      </c>
      <c r="BJ64" s="22">
        <v>231.56591498177417</v>
      </c>
      <c r="BK64" s="23">
        <f>SUM(C64:BJ64)</f>
        <v>11798.542048758838</v>
      </c>
    </row>
    <row r="65" spans="1:63" s="28" customFormat="1" ht="14.25">
      <c r="A65" s="19"/>
      <c r="B65" s="8" t="s">
        <v>9</v>
      </c>
      <c r="C65" s="24">
        <f aca="true" t="shared" si="11" ref="C65:AH65">SUM(C64:C64)</f>
        <v>0</v>
      </c>
      <c r="D65" s="25">
        <f t="shared" si="11"/>
        <v>19.202956596483876</v>
      </c>
      <c r="E65" s="25">
        <f t="shared" si="11"/>
        <v>0</v>
      </c>
      <c r="F65" s="25">
        <f t="shared" si="11"/>
        <v>0</v>
      </c>
      <c r="G65" s="26">
        <f t="shared" si="11"/>
        <v>0</v>
      </c>
      <c r="H65" s="24">
        <f t="shared" si="11"/>
        <v>509.8986946194838</v>
      </c>
      <c r="I65" s="25">
        <f t="shared" si="11"/>
        <v>20.362890291709682</v>
      </c>
      <c r="J65" s="25">
        <f t="shared" si="11"/>
        <v>0</v>
      </c>
      <c r="K65" s="25">
        <f t="shared" si="11"/>
        <v>0</v>
      </c>
      <c r="L65" s="26">
        <f t="shared" si="11"/>
        <v>48.68279295558064</v>
      </c>
      <c r="M65" s="24">
        <f t="shared" si="11"/>
        <v>0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6">
        <f t="shared" si="11"/>
        <v>0</v>
      </c>
      <c r="R65" s="24">
        <f t="shared" si="11"/>
        <v>349.07166139467734</v>
      </c>
      <c r="S65" s="25">
        <f t="shared" si="11"/>
        <v>9.754066845935485</v>
      </c>
      <c r="T65" s="25">
        <f t="shared" si="11"/>
        <v>0</v>
      </c>
      <c r="U65" s="25">
        <f t="shared" si="11"/>
        <v>0</v>
      </c>
      <c r="V65" s="26">
        <f t="shared" si="11"/>
        <v>19.13361030783872</v>
      </c>
      <c r="W65" s="24">
        <f t="shared" si="11"/>
        <v>0</v>
      </c>
      <c r="X65" s="25">
        <f t="shared" si="11"/>
        <v>0</v>
      </c>
      <c r="Y65" s="25">
        <f t="shared" si="11"/>
        <v>0</v>
      </c>
      <c r="Z65" s="25">
        <f t="shared" si="11"/>
        <v>0</v>
      </c>
      <c r="AA65" s="26">
        <f t="shared" si="11"/>
        <v>0</v>
      </c>
      <c r="AB65" s="24">
        <f t="shared" si="11"/>
        <v>0</v>
      </c>
      <c r="AC65" s="25">
        <f t="shared" si="11"/>
        <v>0</v>
      </c>
      <c r="AD65" s="25">
        <f t="shared" si="11"/>
        <v>0</v>
      </c>
      <c r="AE65" s="25">
        <f t="shared" si="11"/>
        <v>0</v>
      </c>
      <c r="AF65" s="26">
        <f t="shared" si="11"/>
        <v>0</v>
      </c>
      <c r="AG65" s="24">
        <f t="shared" si="11"/>
        <v>0</v>
      </c>
      <c r="AH65" s="25">
        <f t="shared" si="11"/>
        <v>0</v>
      </c>
      <c r="AI65" s="25">
        <f aca="true" t="shared" si="12" ref="AI65:BK65">SUM(AI64:AI64)</f>
        <v>0</v>
      </c>
      <c r="AJ65" s="25">
        <f t="shared" si="12"/>
        <v>0</v>
      </c>
      <c r="AK65" s="26">
        <f t="shared" si="12"/>
        <v>0</v>
      </c>
      <c r="AL65" s="24">
        <f t="shared" si="12"/>
        <v>0</v>
      </c>
      <c r="AM65" s="25">
        <f t="shared" si="12"/>
        <v>0</v>
      </c>
      <c r="AN65" s="25">
        <f t="shared" si="12"/>
        <v>0</v>
      </c>
      <c r="AO65" s="25">
        <f t="shared" si="12"/>
        <v>0</v>
      </c>
      <c r="AP65" s="26">
        <f t="shared" si="12"/>
        <v>0</v>
      </c>
      <c r="AQ65" s="24">
        <f t="shared" si="12"/>
        <v>0</v>
      </c>
      <c r="AR65" s="25">
        <f t="shared" si="12"/>
        <v>0</v>
      </c>
      <c r="AS65" s="25">
        <f t="shared" si="12"/>
        <v>0</v>
      </c>
      <c r="AT65" s="25">
        <f t="shared" si="12"/>
        <v>0</v>
      </c>
      <c r="AU65" s="26">
        <f t="shared" si="12"/>
        <v>0</v>
      </c>
      <c r="AV65" s="24">
        <f t="shared" si="12"/>
        <v>5158.019070968354</v>
      </c>
      <c r="AW65" s="25">
        <f t="shared" si="12"/>
        <v>300.53432312725585</v>
      </c>
      <c r="AX65" s="25">
        <f t="shared" si="12"/>
        <v>0</v>
      </c>
      <c r="AY65" s="25">
        <f t="shared" si="12"/>
        <v>0</v>
      </c>
      <c r="AZ65" s="26">
        <f t="shared" si="12"/>
        <v>464.1376177700647</v>
      </c>
      <c r="BA65" s="24">
        <f t="shared" si="12"/>
        <v>0</v>
      </c>
      <c r="BB65" s="25">
        <f t="shared" si="12"/>
        <v>0</v>
      </c>
      <c r="BC65" s="25">
        <f t="shared" si="12"/>
        <v>0</v>
      </c>
      <c r="BD65" s="25">
        <f t="shared" si="12"/>
        <v>0</v>
      </c>
      <c r="BE65" s="26">
        <f t="shared" si="12"/>
        <v>0</v>
      </c>
      <c r="BF65" s="24">
        <f t="shared" si="12"/>
        <v>4473.075839969033</v>
      </c>
      <c r="BG65" s="25">
        <f t="shared" si="12"/>
        <v>195.10260893064518</v>
      </c>
      <c r="BH65" s="25">
        <f t="shared" si="12"/>
        <v>0</v>
      </c>
      <c r="BI65" s="25">
        <f t="shared" si="12"/>
        <v>0</v>
      </c>
      <c r="BJ65" s="26">
        <f t="shared" si="12"/>
        <v>231.56591498177417</v>
      </c>
      <c r="BK65" s="27">
        <f t="shared" si="12"/>
        <v>11798.542048758838</v>
      </c>
    </row>
    <row r="66" spans="3:63" ht="15" customHeight="1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</row>
    <row r="67" spans="1:63" ht="14.25">
      <c r="A67" s="19" t="s">
        <v>10</v>
      </c>
      <c r="B67" s="12" t="s">
        <v>22</v>
      </c>
      <c r="C67" s="20"/>
      <c r="D67" s="21"/>
      <c r="E67" s="21"/>
      <c r="F67" s="21"/>
      <c r="G67" s="22"/>
      <c r="H67" s="20"/>
      <c r="I67" s="21"/>
      <c r="J67" s="21"/>
      <c r="K67" s="21"/>
      <c r="L67" s="22"/>
      <c r="M67" s="20"/>
      <c r="N67" s="21"/>
      <c r="O67" s="21"/>
      <c r="P67" s="21"/>
      <c r="Q67" s="22"/>
      <c r="R67" s="20"/>
      <c r="S67" s="21"/>
      <c r="T67" s="21"/>
      <c r="U67" s="21"/>
      <c r="V67" s="22"/>
      <c r="W67" s="20"/>
      <c r="X67" s="21"/>
      <c r="Y67" s="21"/>
      <c r="Z67" s="21"/>
      <c r="AA67" s="22"/>
      <c r="AB67" s="20"/>
      <c r="AC67" s="21"/>
      <c r="AD67" s="21"/>
      <c r="AE67" s="21"/>
      <c r="AF67" s="22"/>
      <c r="AG67" s="20"/>
      <c r="AH67" s="21"/>
      <c r="AI67" s="21"/>
      <c r="AJ67" s="21"/>
      <c r="AK67" s="22"/>
      <c r="AL67" s="20"/>
      <c r="AM67" s="21"/>
      <c r="AN67" s="21"/>
      <c r="AO67" s="21"/>
      <c r="AP67" s="22"/>
      <c r="AQ67" s="20"/>
      <c r="AR67" s="21"/>
      <c r="AS67" s="21"/>
      <c r="AT67" s="21"/>
      <c r="AU67" s="22"/>
      <c r="AV67" s="20"/>
      <c r="AW67" s="21"/>
      <c r="AX67" s="21"/>
      <c r="AY67" s="21"/>
      <c r="AZ67" s="22"/>
      <c r="BA67" s="20"/>
      <c r="BB67" s="21"/>
      <c r="BC67" s="21"/>
      <c r="BD67" s="21"/>
      <c r="BE67" s="22"/>
      <c r="BF67" s="20"/>
      <c r="BG67" s="21"/>
      <c r="BH67" s="21"/>
      <c r="BI67" s="21"/>
      <c r="BJ67" s="22"/>
      <c r="BK67" s="23"/>
    </row>
    <row r="68" spans="1:63" ht="14.25">
      <c r="A68" s="19"/>
      <c r="B68" s="7" t="s">
        <v>117</v>
      </c>
      <c r="C68" s="20">
        <v>0</v>
      </c>
      <c r="D68" s="21">
        <v>0.015105</v>
      </c>
      <c r="E68" s="21">
        <v>0</v>
      </c>
      <c r="F68" s="21">
        <v>0</v>
      </c>
      <c r="G68" s="22">
        <v>0</v>
      </c>
      <c r="H68" s="20">
        <v>0.13985735400000002</v>
      </c>
      <c r="I68" s="21">
        <v>0.08368281199999997</v>
      </c>
      <c r="J68" s="21">
        <v>0</v>
      </c>
      <c r="K68" s="21">
        <v>0</v>
      </c>
      <c r="L68" s="22">
        <v>0.6858610649999997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0.079330242</v>
      </c>
      <c r="S68" s="21">
        <v>0.19776870899999996</v>
      </c>
      <c r="T68" s="21">
        <v>0</v>
      </c>
      <c r="U68" s="21">
        <v>0</v>
      </c>
      <c r="V68" s="22">
        <v>0.2409825490000001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2.975020361580646</v>
      </c>
      <c r="AW68" s="21">
        <v>2.6564594239852717</v>
      </c>
      <c r="AX68" s="21">
        <v>5.5983000000000016E-05</v>
      </c>
      <c r="AY68" s="21">
        <v>0</v>
      </c>
      <c r="AZ68" s="22">
        <v>12.854108564290321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1.5745810050645157</v>
      </c>
      <c r="BG68" s="21">
        <v>1.24128925</v>
      </c>
      <c r="BH68" s="21">
        <v>0.059922103999999955</v>
      </c>
      <c r="BI68" s="21">
        <v>0</v>
      </c>
      <c r="BJ68" s="22">
        <v>3.0088473850645165</v>
      </c>
      <c r="BK68" s="23">
        <f aca="true" t="shared" si="13" ref="BK68:BK73">SUM(C68:BJ68)</f>
        <v>25.81287180798527</v>
      </c>
    </row>
    <row r="69" spans="1:63" ht="14.25">
      <c r="A69" s="19"/>
      <c r="B69" s="7" t="s">
        <v>118</v>
      </c>
      <c r="C69" s="20">
        <v>0</v>
      </c>
      <c r="D69" s="21">
        <v>5.329156849903227</v>
      </c>
      <c r="E69" s="21">
        <v>0</v>
      </c>
      <c r="F69" s="21">
        <v>0</v>
      </c>
      <c r="G69" s="22">
        <v>0</v>
      </c>
      <c r="H69" s="20">
        <v>53.21800512590325</v>
      </c>
      <c r="I69" s="21">
        <v>2490.951798377129</v>
      </c>
      <c r="J69" s="21">
        <v>0.46987031754838715</v>
      </c>
      <c r="K69" s="21">
        <v>0</v>
      </c>
      <c r="L69" s="22">
        <v>1939.8533443681933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15.918024009225807</v>
      </c>
      <c r="S69" s="21">
        <v>210.04970732003218</v>
      </c>
      <c r="T69" s="21">
        <v>0</v>
      </c>
      <c r="U69" s="21">
        <v>0</v>
      </c>
      <c r="V69" s="22">
        <v>218.092080167129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288.2112567119032</v>
      </c>
      <c r="AW69" s="21">
        <v>913.1203943212852</v>
      </c>
      <c r="AX69" s="21">
        <v>0.7775960990645161</v>
      </c>
      <c r="AY69" s="21">
        <v>0</v>
      </c>
      <c r="AZ69" s="22">
        <v>2208.915536379033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144.03643159225808</v>
      </c>
      <c r="BG69" s="21">
        <v>267.5941115165807</v>
      </c>
      <c r="BH69" s="21">
        <v>0.24978231451612898</v>
      </c>
      <c r="BI69" s="21">
        <v>0</v>
      </c>
      <c r="BJ69" s="22">
        <v>273.30532718590314</v>
      </c>
      <c r="BK69" s="23">
        <f t="shared" si="13"/>
        <v>9030.092422655607</v>
      </c>
    </row>
    <row r="70" spans="1:63" ht="14.25">
      <c r="A70" s="19"/>
      <c r="B70" s="7" t="s">
        <v>154</v>
      </c>
      <c r="C70" s="20">
        <v>0</v>
      </c>
      <c r="D70" s="21">
        <v>5.96986157367742</v>
      </c>
      <c r="E70" s="21">
        <v>0</v>
      </c>
      <c r="F70" s="21">
        <v>0</v>
      </c>
      <c r="G70" s="22">
        <v>0</v>
      </c>
      <c r="H70" s="20">
        <v>199.49325214512902</v>
      </c>
      <c r="I70" s="21">
        <v>50.12874757587096</v>
      </c>
      <c r="J70" s="21">
        <v>0.019360048258064515</v>
      </c>
      <c r="K70" s="21">
        <v>0</v>
      </c>
      <c r="L70" s="22">
        <v>217.51042615074192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89.2242450235161</v>
      </c>
      <c r="S70" s="21">
        <v>22.632824745741935</v>
      </c>
      <c r="T70" s="21">
        <v>0</v>
      </c>
      <c r="U70" s="21">
        <v>0</v>
      </c>
      <c r="V70" s="22">
        <v>87.82588926132252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1226.9561590044843</v>
      </c>
      <c r="AW70" s="21">
        <v>243.13551557393816</v>
      </c>
      <c r="AX70" s="21">
        <v>0.0037062237419354838</v>
      </c>
      <c r="AY70" s="21">
        <v>0</v>
      </c>
      <c r="AZ70" s="22">
        <v>999.9149613810965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601.7697447989356</v>
      </c>
      <c r="BG70" s="21">
        <v>59.224693336580636</v>
      </c>
      <c r="BH70" s="21">
        <v>0</v>
      </c>
      <c r="BI70" s="21">
        <v>0</v>
      </c>
      <c r="BJ70" s="22">
        <v>177.58911225851614</v>
      </c>
      <c r="BK70" s="23">
        <f t="shared" si="13"/>
        <v>3981.3984991015514</v>
      </c>
    </row>
    <row r="71" spans="1:63" ht="14.25">
      <c r="A71" s="19"/>
      <c r="B71" s="7" t="s">
        <v>119</v>
      </c>
      <c r="C71" s="20">
        <v>0</v>
      </c>
      <c r="D71" s="21">
        <v>0</v>
      </c>
      <c r="E71" s="21">
        <v>0</v>
      </c>
      <c r="F71" s="21">
        <v>0</v>
      </c>
      <c r="G71" s="22">
        <v>0</v>
      </c>
      <c r="H71" s="20">
        <v>0.008081252838709679</v>
      </c>
      <c r="I71" s="21">
        <v>0</v>
      </c>
      <c r="J71" s="21">
        <v>0</v>
      </c>
      <c r="K71" s="21">
        <v>0</v>
      </c>
      <c r="L71" s="22">
        <v>0.010073583870967741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0.011528657096774194</v>
      </c>
      <c r="S71" s="21">
        <v>0</v>
      </c>
      <c r="T71" s="21">
        <v>0</v>
      </c>
      <c r="U71" s="21">
        <v>0</v>
      </c>
      <c r="V71" s="22">
        <v>0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0.510213956516129</v>
      </c>
      <c r="AW71" s="21">
        <v>0.4844235694890163</v>
      </c>
      <c r="AX71" s="21">
        <v>0</v>
      </c>
      <c r="AY71" s="21">
        <v>0</v>
      </c>
      <c r="AZ71" s="22">
        <v>5.488415893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0.28360550483870967</v>
      </c>
      <c r="BG71" s="21">
        <v>0.14357991935483871</v>
      </c>
      <c r="BH71" s="21">
        <v>0</v>
      </c>
      <c r="BI71" s="21">
        <v>0</v>
      </c>
      <c r="BJ71" s="22">
        <v>1.346536661709677</v>
      </c>
      <c r="BK71" s="23">
        <f t="shared" si="13"/>
        <v>8.286458998714822</v>
      </c>
    </row>
    <row r="72" spans="1:63" ht="28.5">
      <c r="A72" s="19"/>
      <c r="B72" s="7" t="s">
        <v>161</v>
      </c>
      <c r="C72" s="20">
        <v>0</v>
      </c>
      <c r="D72" s="21">
        <v>1.0215875859032257</v>
      </c>
      <c r="E72" s="21">
        <v>0</v>
      </c>
      <c r="F72" s="21">
        <v>0</v>
      </c>
      <c r="G72" s="22">
        <v>0</v>
      </c>
      <c r="H72" s="20">
        <v>3.3701113114516126</v>
      </c>
      <c r="I72" s="21">
        <v>936.9784486756449</v>
      </c>
      <c r="J72" s="21">
        <v>2.041385322354839</v>
      </c>
      <c r="K72" s="21">
        <v>0</v>
      </c>
      <c r="L72" s="22">
        <v>340.3825991260968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0.30012290300000005</v>
      </c>
      <c r="S72" s="21">
        <v>12.165340995000003</v>
      </c>
      <c r="T72" s="21">
        <v>2.3743002193225813</v>
      </c>
      <c r="U72" s="21">
        <v>0</v>
      </c>
      <c r="V72" s="22">
        <v>10.893060836967738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0.6959328232258065</v>
      </c>
      <c r="AW72" s="21">
        <v>136.18899425570675</v>
      </c>
      <c r="AX72" s="21">
        <v>0</v>
      </c>
      <c r="AY72" s="21">
        <v>0</v>
      </c>
      <c r="AZ72" s="22">
        <v>172.85781752167736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0.38148819409677415</v>
      </c>
      <c r="BG72" s="21">
        <v>0.8626881335483871</v>
      </c>
      <c r="BH72" s="21">
        <v>0.0064512903225806455</v>
      </c>
      <c r="BI72" s="21">
        <v>0</v>
      </c>
      <c r="BJ72" s="22">
        <v>8.624116938064516</v>
      </c>
      <c r="BK72" s="23">
        <f t="shared" si="13"/>
        <v>1629.144446132384</v>
      </c>
    </row>
    <row r="73" spans="1:63" ht="14.25">
      <c r="A73" s="19"/>
      <c r="B73" s="7" t="s">
        <v>120</v>
      </c>
      <c r="C73" s="20">
        <v>0</v>
      </c>
      <c r="D73" s="21">
        <v>19.07363895209677</v>
      </c>
      <c r="E73" s="21">
        <v>0</v>
      </c>
      <c r="F73" s="21">
        <v>0</v>
      </c>
      <c r="G73" s="22">
        <v>0</v>
      </c>
      <c r="H73" s="20">
        <v>429.40336337525804</v>
      </c>
      <c r="I73" s="21">
        <v>907.6697404310969</v>
      </c>
      <c r="J73" s="21">
        <v>0</v>
      </c>
      <c r="K73" s="21">
        <v>0</v>
      </c>
      <c r="L73" s="22">
        <v>418.1884740771613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247.97851330990312</v>
      </c>
      <c r="S73" s="21">
        <v>176.01593295196776</v>
      </c>
      <c r="T73" s="21">
        <v>0.05084535090322581</v>
      </c>
      <c r="U73" s="21">
        <v>0</v>
      </c>
      <c r="V73" s="22">
        <v>109.33989825996774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3362.3083934568735</v>
      </c>
      <c r="AW73" s="21">
        <v>527.4158837983878</v>
      </c>
      <c r="AX73" s="21">
        <v>0.5135714085806451</v>
      </c>
      <c r="AY73" s="21">
        <v>0</v>
      </c>
      <c r="AZ73" s="22">
        <v>3062.599394362938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2360.573891607129</v>
      </c>
      <c r="BG73" s="21">
        <v>153.86146411161286</v>
      </c>
      <c r="BH73" s="21">
        <v>0</v>
      </c>
      <c r="BI73" s="21">
        <v>0</v>
      </c>
      <c r="BJ73" s="22">
        <v>840.1900702627096</v>
      </c>
      <c r="BK73" s="23">
        <f t="shared" si="13"/>
        <v>12615.183075716586</v>
      </c>
    </row>
    <row r="74" spans="1:63" ht="14.25">
      <c r="A74" s="19"/>
      <c r="B74" s="7" t="s">
        <v>121</v>
      </c>
      <c r="C74" s="20">
        <v>0</v>
      </c>
      <c r="D74" s="21">
        <v>20.86564793090323</v>
      </c>
      <c r="E74" s="21">
        <v>0</v>
      </c>
      <c r="F74" s="21">
        <v>0</v>
      </c>
      <c r="G74" s="22">
        <v>0</v>
      </c>
      <c r="H74" s="20">
        <v>418.0487564233225</v>
      </c>
      <c r="I74" s="21">
        <v>222.99498430732257</v>
      </c>
      <c r="J74" s="21">
        <v>0</v>
      </c>
      <c r="K74" s="21">
        <v>524.4516730301291</v>
      </c>
      <c r="L74" s="22">
        <v>305.62883517645156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241.09505352845161</v>
      </c>
      <c r="S74" s="21">
        <v>67.06881629199997</v>
      </c>
      <c r="T74" s="21">
        <v>0</v>
      </c>
      <c r="U74" s="21">
        <v>0</v>
      </c>
      <c r="V74" s="22">
        <v>70.77707503287098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5212.22526325916</v>
      </c>
      <c r="AW74" s="21">
        <v>433.8909596600241</v>
      </c>
      <c r="AX74" s="21">
        <v>0.015714158161290327</v>
      </c>
      <c r="AY74" s="21">
        <v>0.023046942741935493</v>
      </c>
      <c r="AZ74" s="22">
        <v>2487.0089182689035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3267.917534028937</v>
      </c>
      <c r="BG74" s="21">
        <v>120.89120296900002</v>
      </c>
      <c r="BH74" s="21">
        <v>0</v>
      </c>
      <c r="BI74" s="21">
        <v>0</v>
      </c>
      <c r="BJ74" s="22">
        <v>746.1528978886126</v>
      </c>
      <c r="BK74" s="23">
        <f aca="true" t="shared" si="14" ref="BK74:BK97">SUM(C74:BJ74)</f>
        <v>14139.056378896992</v>
      </c>
    </row>
    <row r="75" spans="1:63" ht="14.25">
      <c r="A75" s="19"/>
      <c r="B75" s="7" t="s">
        <v>189</v>
      </c>
      <c r="C75" s="20">
        <v>0</v>
      </c>
      <c r="D75" s="21">
        <v>0.6853108064516129</v>
      </c>
      <c r="E75" s="21">
        <v>0</v>
      </c>
      <c r="F75" s="21">
        <v>0</v>
      </c>
      <c r="G75" s="22">
        <v>0</v>
      </c>
      <c r="H75" s="20">
        <v>2.4255414747096777</v>
      </c>
      <c r="I75" s="21">
        <v>0.7726050578387098</v>
      </c>
      <c r="J75" s="21">
        <v>0</v>
      </c>
      <c r="K75" s="21">
        <v>0</v>
      </c>
      <c r="L75" s="22">
        <v>7.053651992129032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1.5782649709354837</v>
      </c>
      <c r="S75" s="21">
        <v>2.4894937599677416</v>
      </c>
      <c r="T75" s="21">
        <v>0</v>
      </c>
      <c r="U75" s="21">
        <v>0</v>
      </c>
      <c r="V75" s="22">
        <v>1.1763472596451614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32.46573229474193</v>
      </c>
      <c r="AW75" s="21">
        <v>9.166863243813808</v>
      </c>
      <c r="AX75" s="21">
        <v>0</v>
      </c>
      <c r="AY75" s="21">
        <v>0</v>
      </c>
      <c r="AZ75" s="22">
        <v>69.9457360180968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19.313981307612906</v>
      </c>
      <c r="BG75" s="21">
        <v>11.189308464870967</v>
      </c>
      <c r="BH75" s="21">
        <v>0</v>
      </c>
      <c r="BI75" s="21">
        <v>0</v>
      </c>
      <c r="BJ75" s="22">
        <v>25.24441489477419</v>
      </c>
      <c r="BK75" s="23">
        <f>SUM(C75:BJ75)</f>
        <v>183.50725154558802</v>
      </c>
    </row>
    <row r="76" spans="1:63" ht="14.25">
      <c r="A76" s="19"/>
      <c r="B76" s="7" t="s">
        <v>156</v>
      </c>
      <c r="C76" s="20">
        <v>0</v>
      </c>
      <c r="D76" s="21">
        <v>0.7552829080322576</v>
      </c>
      <c r="E76" s="21">
        <v>0</v>
      </c>
      <c r="F76" s="21">
        <v>0</v>
      </c>
      <c r="G76" s="22">
        <v>0</v>
      </c>
      <c r="H76" s="20">
        <v>15.808613361935484</v>
      </c>
      <c r="I76" s="21">
        <v>8.756175009709677</v>
      </c>
      <c r="J76" s="21">
        <v>0</v>
      </c>
      <c r="K76" s="21">
        <v>0</v>
      </c>
      <c r="L76" s="22">
        <v>47.960873844096774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13.186650207967741</v>
      </c>
      <c r="S76" s="21">
        <v>1.8088273681935485</v>
      </c>
      <c r="T76" s="21">
        <v>0.4331608568387097</v>
      </c>
      <c r="U76" s="21">
        <v>0</v>
      </c>
      <c r="V76" s="22">
        <v>8.73977921051613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76.34581474932256</v>
      </c>
      <c r="AW76" s="21">
        <v>33.503435444477994</v>
      </c>
      <c r="AX76" s="21">
        <v>0</v>
      </c>
      <c r="AY76" s="21">
        <v>0</v>
      </c>
      <c r="AZ76" s="22">
        <v>115.8054027425484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78.34605022590323</v>
      </c>
      <c r="BG76" s="21">
        <v>16.033275347838714</v>
      </c>
      <c r="BH76" s="21">
        <v>0</v>
      </c>
      <c r="BI76" s="21">
        <v>0</v>
      </c>
      <c r="BJ76" s="22">
        <v>46.09549512135484</v>
      </c>
      <c r="BK76" s="23">
        <f>SUM(C76:BJ76)</f>
        <v>463.57883639873603</v>
      </c>
    </row>
    <row r="77" spans="1:63" ht="14.25">
      <c r="A77" s="19"/>
      <c r="B77" s="7" t="s">
        <v>122</v>
      </c>
      <c r="C77" s="20">
        <v>0</v>
      </c>
      <c r="D77" s="21">
        <v>20.29446462564516</v>
      </c>
      <c r="E77" s="21">
        <v>0</v>
      </c>
      <c r="F77" s="21">
        <v>0</v>
      </c>
      <c r="G77" s="22">
        <v>0</v>
      </c>
      <c r="H77" s="20">
        <v>694.041070916613</v>
      </c>
      <c r="I77" s="21">
        <v>124.40389409206455</v>
      </c>
      <c r="J77" s="21">
        <v>0</v>
      </c>
      <c r="K77" s="21">
        <v>0</v>
      </c>
      <c r="L77" s="22">
        <v>370.53757807796774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295.6295149481613</v>
      </c>
      <c r="S77" s="21">
        <v>29.153070419193547</v>
      </c>
      <c r="T77" s="21">
        <v>0</v>
      </c>
      <c r="U77" s="21">
        <v>0</v>
      </c>
      <c r="V77" s="22">
        <v>85.72157516699998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5555.132997492965</v>
      </c>
      <c r="AW77" s="21">
        <v>476.189241999767</v>
      </c>
      <c r="AX77" s="21">
        <v>0.09451510435483873</v>
      </c>
      <c r="AY77" s="21">
        <v>0</v>
      </c>
      <c r="AZ77" s="22">
        <v>2157.723287989419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2931.5871617223866</v>
      </c>
      <c r="BG77" s="21">
        <v>151.56159380019355</v>
      </c>
      <c r="BH77" s="21">
        <v>0.4732606752258064</v>
      </c>
      <c r="BI77" s="21">
        <v>0</v>
      </c>
      <c r="BJ77" s="22">
        <v>668.2368286178389</v>
      </c>
      <c r="BK77" s="23">
        <f>SUM(C77:BJ77)</f>
        <v>13560.780055648796</v>
      </c>
    </row>
    <row r="78" spans="1:63" ht="14.25">
      <c r="A78" s="19"/>
      <c r="B78" s="7" t="s">
        <v>123</v>
      </c>
      <c r="C78" s="20">
        <v>0</v>
      </c>
      <c r="D78" s="21">
        <v>5.087094915903227</v>
      </c>
      <c r="E78" s="21">
        <v>0</v>
      </c>
      <c r="F78" s="21">
        <v>0</v>
      </c>
      <c r="G78" s="22">
        <v>0</v>
      </c>
      <c r="H78" s="20">
        <v>152.38756337458062</v>
      </c>
      <c r="I78" s="21">
        <v>43.41729921458065</v>
      </c>
      <c r="J78" s="21">
        <v>0</v>
      </c>
      <c r="K78" s="21">
        <v>0</v>
      </c>
      <c r="L78" s="22">
        <v>43.78458742551613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47.975870727967745</v>
      </c>
      <c r="S78" s="21">
        <v>20.984878563032257</v>
      </c>
      <c r="T78" s="21">
        <v>0</v>
      </c>
      <c r="U78" s="21">
        <v>0</v>
      </c>
      <c r="V78" s="22">
        <v>6.300589615516131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1527.0049732902835</v>
      </c>
      <c r="AW78" s="21">
        <v>157.68399791678098</v>
      </c>
      <c r="AX78" s="21">
        <v>0.01793764445161291</v>
      </c>
      <c r="AY78" s="21">
        <v>0</v>
      </c>
      <c r="AZ78" s="22">
        <v>282.40119312987093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742.5199250602261</v>
      </c>
      <c r="BG78" s="21">
        <v>38.05090192487097</v>
      </c>
      <c r="BH78" s="21">
        <v>0.04779166890322581</v>
      </c>
      <c r="BI78" s="21">
        <v>0</v>
      </c>
      <c r="BJ78" s="22">
        <v>39.791344272</v>
      </c>
      <c r="BK78" s="23">
        <f>SUM(C78:BJ78)</f>
        <v>3107.455948744484</v>
      </c>
    </row>
    <row r="79" spans="1:63" ht="14.25">
      <c r="A79" s="19"/>
      <c r="B79" s="7" t="s">
        <v>136</v>
      </c>
      <c r="C79" s="20">
        <v>0</v>
      </c>
      <c r="D79" s="21">
        <v>6.899523241096772</v>
      </c>
      <c r="E79" s="21">
        <v>0</v>
      </c>
      <c r="F79" s="21">
        <v>0</v>
      </c>
      <c r="G79" s="22">
        <v>0</v>
      </c>
      <c r="H79" s="20">
        <v>10.222376558483871</v>
      </c>
      <c r="I79" s="21">
        <v>21.070675451096772</v>
      </c>
      <c r="J79" s="21">
        <v>0</v>
      </c>
      <c r="K79" s="21">
        <v>0</v>
      </c>
      <c r="L79" s="22">
        <v>153.73761755829037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4.349774181258065</v>
      </c>
      <c r="S79" s="21">
        <v>0.29793022390322577</v>
      </c>
      <c r="T79" s="21">
        <v>0</v>
      </c>
      <c r="U79" s="21">
        <v>0</v>
      </c>
      <c r="V79" s="22">
        <v>1.0559560899032259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12.282296037612907</v>
      </c>
      <c r="AW79" s="21">
        <v>7.9271832614074</v>
      </c>
      <c r="AX79" s="21">
        <v>0</v>
      </c>
      <c r="AY79" s="21">
        <v>0</v>
      </c>
      <c r="AZ79" s="22">
        <v>39.63350689490322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4.101418795741935</v>
      </c>
      <c r="BG79" s="21">
        <v>4.739651015032257</v>
      </c>
      <c r="BH79" s="21">
        <v>0</v>
      </c>
      <c r="BI79" s="21">
        <v>0</v>
      </c>
      <c r="BJ79" s="22">
        <v>3.28295858</v>
      </c>
      <c r="BK79" s="23">
        <f t="shared" si="14"/>
        <v>269.60086788873</v>
      </c>
    </row>
    <row r="80" spans="1:63" ht="14.25">
      <c r="A80" s="19"/>
      <c r="B80" s="7" t="s">
        <v>155</v>
      </c>
      <c r="C80" s="20">
        <v>0</v>
      </c>
      <c r="D80" s="21">
        <v>6.270229044903225</v>
      </c>
      <c r="E80" s="21">
        <v>0</v>
      </c>
      <c r="F80" s="21">
        <v>0</v>
      </c>
      <c r="G80" s="22">
        <v>0</v>
      </c>
      <c r="H80" s="20">
        <v>85.45524535896773</v>
      </c>
      <c r="I80" s="21">
        <v>42.11491847825807</v>
      </c>
      <c r="J80" s="21">
        <v>0</v>
      </c>
      <c r="K80" s="21">
        <v>0</v>
      </c>
      <c r="L80" s="22">
        <v>77.00934962977419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77.70373733670968</v>
      </c>
      <c r="S80" s="21">
        <v>43.64686335496774</v>
      </c>
      <c r="T80" s="21">
        <v>0</v>
      </c>
      <c r="U80" s="21">
        <v>0</v>
      </c>
      <c r="V80" s="22">
        <v>51.05563423538709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891.1363695663869</v>
      </c>
      <c r="AW80" s="21">
        <v>223.30342116354308</v>
      </c>
      <c r="AX80" s="21">
        <v>0.17090810996774192</v>
      </c>
      <c r="AY80" s="21">
        <v>0</v>
      </c>
      <c r="AZ80" s="22">
        <v>1307.3178652173544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763.083948110065</v>
      </c>
      <c r="BG80" s="21">
        <v>77.89856026329029</v>
      </c>
      <c r="BH80" s="21">
        <v>2.1249751816129034</v>
      </c>
      <c r="BI80" s="21">
        <v>0</v>
      </c>
      <c r="BJ80" s="22">
        <v>487.60576204706445</v>
      </c>
      <c r="BK80" s="23">
        <f t="shared" si="14"/>
        <v>4135.897787098253</v>
      </c>
    </row>
    <row r="81" spans="1:63" ht="14.25">
      <c r="A81" s="19"/>
      <c r="B81" s="7" t="s">
        <v>124</v>
      </c>
      <c r="C81" s="20">
        <v>0</v>
      </c>
      <c r="D81" s="21">
        <v>9.451266904838711</v>
      </c>
      <c r="E81" s="21">
        <v>0</v>
      </c>
      <c r="F81" s="21">
        <v>0</v>
      </c>
      <c r="G81" s="22">
        <v>0</v>
      </c>
      <c r="H81" s="20">
        <v>155.15009442958066</v>
      </c>
      <c r="I81" s="21">
        <v>74.94512505896773</v>
      </c>
      <c r="J81" s="21">
        <v>2.990815319806451</v>
      </c>
      <c r="K81" s="21">
        <v>0</v>
      </c>
      <c r="L81" s="22">
        <v>110.48880783274195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96.82328150790323</v>
      </c>
      <c r="S81" s="21">
        <v>14.677006914032253</v>
      </c>
      <c r="T81" s="21">
        <v>0</v>
      </c>
      <c r="U81" s="21">
        <v>0</v>
      </c>
      <c r="V81" s="22">
        <v>30.020545765451608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2484.952174118104</v>
      </c>
      <c r="AW81" s="21">
        <v>240.0497235167352</v>
      </c>
      <c r="AX81" s="21">
        <v>0.009536353999999997</v>
      </c>
      <c r="AY81" s="21">
        <v>0</v>
      </c>
      <c r="AZ81" s="22">
        <v>909.8545650250323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1707.3705013208046</v>
      </c>
      <c r="BG81" s="21">
        <v>72.88161913990318</v>
      </c>
      <c r="BH81" s="21">
        <v>2.232141863806451</v>
      </c>
      <c r="BI81" s="21">
        <v>0</v>
      </c>
      <c r="BJ81" s="22">
        <v>272.75704756687094</v>
      </c>
      <c r="BK81" s="23">
        <f>SUM(C81:BJ81)</f>
        <v>6184.654252638579</v>
      </c>
    </row>
    <row r="82" spans="1:63" ht="14.25">
      <c r="A82" s="19"/>
      <c r="B82" s="7" t="s">
        <v>125</v>
      </c>
      <c r="C82" s="20">
        <v>0</v>
      </c>
      <c r="D82" s="21">
        <v>1.368275885516129</v>
      </c>
      <c r="E82" s="21">
        <v>0</v>
      </c>
      <c r="F82" s="21">
        <v>0</v>
      </c>
      <c r="G82" s="22">
        <v>0</v>
      </c>
      <c r="H82" s="20">
        <v>13.235614250677422</v>
      </c>
      <c r="I82" s="21">
        <v>2.1488086353225806</v>
      </c>
      <c r="J82" s="21">
        <v>0</v>
      </c>
      <c r="K82" s="21">
        <v>0</v>
      </c>
      <c r="L82" s="22">
        <v>10.064334316741936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7.081892701580644</v>
      </c>
      <c r="S82" s="21">
        <v>0.9056664614838711</v>
      </c>
      <c r="T82" s="21">
        <v>0</v>
      </c>
      <c r="U82" s="21">
        <v>0</v>
      </c>
      <c r="V82" s="22">
        <v>3.050724644935484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81.82559138829032</v>
      </c>
      <c r="AW82" s="21">
        <v>23.418853244797447</v>
      </c>
      <c r="AX82" s="21">
        <v>0.0005208331290322581</v>
      </c>
      <c r="AY82" s="21">
        <v>0</v>
      </c>
      <c r="AZ82" s="22">
        <v>87.80415045951615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43.7038281529355</v>
      </c>
      <c r="BG82" s="21">
        <v>7.352694892999998</v>
      </c>
      <c r="BH82" s="21">
        <v>0</v>
      </c>
      <c r="BI82" s="21">
        <v>0</v>
      </c>
      <c r="BJ82" s="22">
        <v>19.89624739509677</v>
      </c>
      <c r="BK82" s="23">
        <f t="shared" si="14"/>
        <v>301.8572032630233</v>
      </c>
    </row>
    <row r="83" spans="1:63" ht="14.25">
      <c r="A83" s="19"/>
      <c r="B83" s="7" t="s">
        <v>141</v>
      </c>
      <c r="C83" s="20">
        <v>0</v>
      </c>
      <c r="D83" s="21">
        <v>1.8776561072258062</v>
      </c>
      <c r="E83" s="21">
        <v>0</v>
      </c>
      <c r="F83" s="21">
        <v>0</v>
      </c>
      <c r="G83" s="22">
        <v>0</v>
      </c>
      <c r="H83" s="20">
        <v>34.37068718603226</v>
      </c>
      <c r="I83" s="21">
        <v>8.917946957032258</v>
      </c>
      <c r="J83" s="21">
        <v>0</v>
      </c>
      <c r="K83" s="21">
        <v>0</v>
      </c>
      <c r="L83" s="22">
        <v>34.363434065999996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28.322777883935476</v>
      </c>
      <c r="S83" s="21">
        <v>10.018077428870967</v>
      </c>
      <c r="T83" s="21">
        <v>0</v>
      </c>
      <c r="U83" s="21">
        <v>0</v>
      </c>
      <c r="V83" s="22">
        <v>18.645135251451606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194.30126151641934</v>
      </c>
      <c r="AW83" s="21">
        <v>150.4136238790506</v>
      </c>
      <c r="AX83" s="21">
        <v>0.22908905470967736</v>
      </c>
      <c r="AY83" s="21">
        <v>0</v>
      </c>
      <c r="AZ83" s="22">
        <v>394.6302122204194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145.41075496796776</v>
      </c>
      <c r="BG83" s="21">
        <v>19.892114913000007</v>
      </c>
      <c r="BH83" s="21">
        <v>0</v>
      </c>
      <c r="BI83" s="21">
        <v>0</v>
      </c>
      <c r="BJ83" s="22">
        <v>110.96679715703226</v>
      </c>
      <c r="BK83" s="23">
        <f t="shared" si="14"/>
        <v>1152.3595685891476</v>
      </c>
    </row>
    <row r="84" spans="1:63" ht="14.25">
      <c r="A84" s="19"/>
      <c r="B84" s="7" t="s">
        <v>126</v>
      </c>
      <c r="C84" s="20">
        <v>0</v>
      </c>
      <c r="D84" s="21">
        <v>9.71763163590323</v>
      </c>
      <c r="E84" s="21">
        <v>0</v>
      </c>
      <c r="F84" s="21">
        <v>0</v>
      </c>
      <c r="G84" s="22">
        <v>0</v>
      </c>
      <c r="H84" s="20">
        <v>43.27297734458065</v>
      </c>
      <c r="I84" s="21">
        <v>68.34755164596774</v>
      </c>
      <c r="J84" s="21">
        <v>0</v>
      </c>
      <c r="K84" s="21">
        <v>0</v>
      </c>
      <c r="L84" s="22">
        <v>129.63905016425804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27.101052859516127</v>
      </c>
      <c r="S84" s="21">
        <v>85.90219869364513</v>
      </c>
      <c r="T84" s="21">
        <v>0</v>
      </c>
      <c r="U84" s="21">
        <v>0</v>
      </c>
      <c r="V84" s="22">
        <v>74.51219642880645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795.178489570968</v>
      </c>
      <c r="AW84" s="21">
        <v>568.2422452289879</v>
      </c>
      <c r="AX84" s="21">
        <v>0</v>
      </c>
      <c r="AY84" s="21">
        <v>0</v>
      </c>
      <c r="AZ84" s="22">
        <v>3059.983708779129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631.0653063609676</v>
      </c>
      <c r="BG84" s="21">
        <v>221.07827119625802</v>
      </c>
      <c r="BH84" s="21">
        <v>4.322199765548387</v>
      </c>
      <c r="BI84" s="21">
        <v>0</v>
      </c>
      <c r="BJ84" s="22">
        <v>1047.7722335469355</v>
      </c>
      <c r="BK84" s="23">
        <f t="shared" si="14"/>
        <v>6766.135113221472</v>
      </c>
    </row>
    <row r="85" spans="1:63" ht="14.25">
      <c r="A85" s="19"/>
      <c r="B85" s="7" t="s">
        <v>162</v>
      </c>
      <c r="C85" s="20">
        <v>0</v>
      </c>
      <c r="D85" s="21">
        <v>1.1430389463548385</v>
      </c>
      <c r="E85" s="21">
        <v>0</v>
      </c>
      <c r="F85" s="21">
        <v>0</v>
      </c>
      <c r="G85" s="22">
        <v>0</v>
      </c>
      <c r="H85" s="20">
        <v>68.99623567867744</v>
      </c>
      <c r="I85" s="21">
        <v>52.72043441667743</v>
      </c>
      <c r="J85" s="21">
        <v>0</v>
      </c>
      <c r="K85" s="21">
        <v>0</v>
      </c>
      <c r="L85" s="22">
        <v>112.82525089648388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29.334926296709682</v>
      </c>
      <c r="S85" s="21">
        <v>54.44836361774193</v>
      </c>
      <c r="T85" s="21">
        <v>0</v>
      </c>
      <c r="U85" s="21">
        <v>0</v>
      </c>
      <c r="V85" s="22">
        <v>15.899109212354837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89.69924359777421</v>
      </c>
      <c r="AW85" s="21">
        <v>50.93982986850533</v>
      </c>
      <c r="AX85" s="21">
        <v>0.05702005432258066</v>
      </c>
      <c r="AY85" s="21">
        <v>0</v>
      </c>
      <c r="AZ85" s="22">
        <v>103.40062968480645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32.7203446917742</v>
      </c>
      <c r="BG85" s="21">
        <v>8.548879684387096</v>
      </c>
      <c r="BH85" s="21">
        <v>0</v>
      </c>
      <c r="BI85" s="21">
        <v>0</v>
      </c>
      <c r="BJ85" s="22">
        <v>16.542507239032258</v>
      </c>
      <c r="BK85" s="23">
        <f t="shared" si="14"/>
        <v>637.2758138856022</v>
      </c>
    </row>
    <row r="86" spans="1:63" ht="14.25">
      <c r="A86" s="19"/>
      <c r="B86" s="7" t="s">
        <v>180</v>
      </c>
      <c r="C86" s="20">
        <v>0</v>
      </c>
      <c r="D86" s="21">
        <v>0</v>
      </c>
      <c r="E86" s="21">
        <v>0</v>
      </c>
      <c r="F86" s="21">
        <v>0</v>
      </c>
      <c r="G86" s="22">
        <v>0</v>
      </c>
      <c r="H86" s="20">
        <v>2.2099620480967737</v>
      </c>
      <c r="I86" s="21">
        <v>10.703367158096775</v>
      </c>
      <c r="J86" s="21">
        <v>0</v>
      </c>
      <c r="K86" s="21">
        <v>0</v>
      </c>
      <c r="L86" s="22">
        <v>7.583352597032258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1.8557906354838714</v>
      </c>
      <c r="S86" s="21">
        <v>0.22248992022580644</v>
      </c>
      <c r="T86" s="21">
        <v>0</v>
      </c>
      <c r="U86" s="21">
        <v>0</v>
      </c>
      <c r="V86" s="22">
        <v>1.6444924426451613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2.894055207064516</v>
      </c>
      <c r="AW86" s="21">
        <v>1.5982533442781783</v>
      </c>
      <c r="AX86" s="21">
        <v>0</v>
      </c>
      <c r="AY86" s="21">
        <v>0</v>
      </c>
      <c r="AZ86" s="22">
        <v>6.288946658354838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2.388910386870968</v>
      </c>
      <c r="BG86" s="21">
        <v>0.23694011796774195</v>
      </c>
      <c r="BH86" s="21">
        <v>0</v>
      </c>
      <c r="BI86" s="21">
        <v>0</v>
      </c>
      <c r="BJ86" s="22">
        <v>3.5147012616129034</v>
      </c>
      <c r="BK86" s="23">
        <f t="shared" si="14"/>
        <v>41.14126177772979</v>
      </c>
    </row>
    <row r="87" spans="1:63" ht="14.25">
      <c r="A87" s="19"/>
      <c r="B87" s="7" t="s">
        <v>145</v>
      </c>
      <c r="C87" s="20">
        <v>0</v>
      </c>
      <c r="D87" s="21">
        <v>0.6763039264193549</v>
      </c>
      <c r="E87" s="21">
        <v>0</v>
      </c>
      <c r="F87" s="21">
        <v>0</v>
      </c>
      <c r="G87" s="22">
        <v>0</v>
      </c>
      <c r="H87" s="20">
        <v>35.20878839451613</v>
      </c>
      <c r="I87" s="21">
        <v>126.83056439129032</v>
      </c>
      <c r="J87" s="21">
        <v>0</v>
      </c>
      <c r="K87" s="21">
        <v>0</v>
      </c>
      <c r="L87" s="22">
        <v>225.45567550080645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18.76328594003226</v>
      </c>
      <c r="S87" s="21">
        <v>10.917793887999999</v>
      </c>
      <c r="T87" s="21">
        <v>0</v>
      </c>
      <c r="U87" s="21">
        <v>0</v>
      </c>
      <c r="V87" s="22">
        <v>22.935783498290323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14.467289397354834</v>
      </c>
      <c r="AW87" s="21">
        <v>16.78971989797798</v>
      </c>
      <c r="AX87" s="21">
        <v>10.652467961096773</v>
      </c>
      <c r="AY87" s="21">
        <v>0</v>
      </c>
      <c r="AZ87" s="22">
        <v>38.1863193295484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7.384811994774195</v>
      </c>
      <c r="BG87" s="21">
        <v>7.032471851774194</v>
      </c>
      <c r="BH87" s="21">
        <v>0</v>
      </c>
      <c r="BI87" s="21">
        <v>0</v>
      </c>
      <c r="BJ87" s="22">
        <v>4.044252819290322</v>
      </c>
      <c r="BK87" s="23">
        <f t="shared" si="14"/>
        <v>539.3455287911715</v>
      </c>
    </row>
    <row r="88" spans="1:63" ht="14.25">
      <c r="A88" s="19"/>
      <c r="B88" s="7" t="s">
        <v>142</v>
      </c>
      <c r="C88" s="20">
        <v>0</v>
      </c>
      <c r="D88" s="21">
        <v>0.9317998612580646</v>
      </c>
      <c r="E88" s="21">
        <v>0</v>
      </c>
      <c r="F88" s="21">
        <v>0</v>
      </c>
      <c r="G88" s="22">
        <v>0</v>
      </c>
      <c r="H88" s="20">
        <v>57.8304500218387</v>
      </c>
      <c r="I88" s="21">
        <v>63.179924190806446</v>
      </c>
      <c r="J88" s="21">
        <v>0</v>
      </c>
      <c r="K88" s="21">
        <v>0</v>
      </c>
      <c r="L88" s="22">
        <v>74.12017545890322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40.35181317348386</v>
      </c>
      <c r="S88" s="21">
        <v>0.7326030175483872</v>
      </c>
      <c r="T88" s="21">
        <v>0</v>
      </c>
      <c r="U88" s="21">
        <v>0</v>
      </c>
      <c r="V88" s="22">
        <v>14.423023780612901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30.593597552903244</v>
      </c>
      <c r="AW88" s="21">
        <v>16.577798633241763</v>
      </c>
      <c r="AX88" s="21">
        <v>0</v>
      </c>
      <c r="AY88" s="21">
        <v>0</v>
      </c>
      <c r="AZ88" s="22">
        <v>55.76460826870968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21.593246066709682</v>
      </c>
      <c r="BG88" s="21">
        <v>7.615671514838709</v>
      </c>
      <c r="BH88" s="21">
        <v>0</v>
      </c>
      <c r="BI88" s="21">
        <v>0</v>
      </c>
      <c r="BJ88" s="22">
        <v>10.128342889387097</v>
      </c>
      <c r="BK88" s="23">
        <f t="shared" si="14"/>
        <v>393.8430544302418</v>
      </c>
    </row>
    <row r="89" spans="1:63" ht="14.25">
      <c r="A89" s="19"/>
      <c r="B89" s="7" t="s">
        <v>146</v>
      </c>
      <c r="C89" s="20">
        <v>0</v>
      </c>
      <c r="D89" s="21">
        <v>0.6549720898064517</v>
      </c>
      <c r="E89" s="21">
        <v>0</v>
      </c>
      <c r="F89" s="21">
        <v>0</v>
      </c>
      <c r="G89" s="22">
        <v>0</v>
      </c>
      <c r="H89" s="20">
        <v>23.272522136709675</v>
      </c>
      <c r="I89" s="21">
        <v>59.37741014412903</v>
      </c>
      <c r="J89" s="21">
        <v>0</v>
      </c>
      <c r="K89" s="21">
        <v>0</v>
      </c>
      <c r="L89" s="22">
        <v>63.1619941586129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11.110065118032256</v>
      </c>
      <c r="S89" s="21">
        <v>0.6170286673870969</v>
      </c>
      <c r="T89" s="21">
        <v>0</v>
      </c>
      <c r="U89" s="21">
        <v>0</v>
      </c>
      <c r="V89" s="22">
        <v>11.811224219580646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14.231759670870966</v>
      </c>
      <c r="AW89" s="21">
        <v>11.739099078975515</v>
      </c>
      <c r="AX89" s="21">
        <v>0</v>
      </c>
      <c r="AY89" s="21">
        <v>0</v>
      </c>
      <c r="AZ89" s="22">
        <v>23.090580242129025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4.79121626667742</v>
      </c>
      <c r="BG89" s="21">
        <v>0.707692045548387</v>
      </c>
      <c r="BH89" s="21">
        <v>0</v>
      </c>
      <c r="BI89" s="21">
        <v>0</v>
      </c>
      <c r="BJ89" s="22">
        <v>1.7061922901935482</v>
      </c>
      <c r="BK89" s="23">
        <f t="shared" si="14"/>
        <v>226.27175612865292</v>
      </c>
    </row>
    <row r="90" spans="1:63" ht="14.25">
      <c r="A90" s="19"/>
      <c r="B90" s="7" t="s">
        <v>127</v>
      </c>
      <c r="C90" s="20">
        <v>0</v>
      </c>
      <c r="D90" s="21">
        <v>7.301407839322582</v>
      </c>
      <c r="E90" s="21">
        <v>0</v>
      </c>
      <c r="F90" s="21">
        <v>0</v>
      </c>
      <c r="G90" s="22">
        <v>0</v>
      </c>
      <c r="H90" s="20">
        <v>416.3377312394838</v>
      </c>
      <c r="I90" s="21">
        <v>72.37811691841935</v>
      </c>
      <c r="J90" s="21">
        <v>0.44954319970967743</v>
      </c>
      <c r="K90" s="21">
        <v>0</v>
      </c>
      <c r="L90" s="22">
        <v>323.13584768903223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228.71278622580647</v>
      </c>
      <c r="S90" s="21">
        <v>23.788500476225806</v>
      </c>
      <c r="T90" s="21">
        <v>0</v>
      </c>
      <c r="U90" s="21">
        <v>0</v>
      </c>
      <c r="V90" s="22">
        <v>43.67897724093548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1254.6519482222898</v>
      </c>
      <c r="AW90" s="21">
        <v>200.4961667616745</v>
      </c>
      <c r="AX90" s="21">
        <v>0.038800192935483875</v>
      </c>
      <c r="AY90" s="21">
        <v>0</v>
      </c>
      <c r="AZ90" s="22">
        <v>1177.6913543684188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566.6065122576774</v>
      </c>
      <c r="BG90" s="21">
        <v>45.361314974483875</v>
      </c>
      <c r="BH90" s="21">
        <v>0.05480792854838708</v>
      </c>
      <c r="BI90" s="21">
        <v>0</v>
      </c>
      <c r="BJ90" s="22">
        <v>166.31614650119351</v>
      </c>
      <c r="BK90" s="23">
        <f t="shared" si="14"/>
        <v>4526.999962036158</v>
      </c>
    </row>
    <row r="91" spans="1:63" ht="14.25">
      <c r="A91" s="19"/>
      <c r="B91" s="7" t="s">
        <v>128</v>
      </c>
      <c r="C91" s="20">
        <v>0</v>
      </c>
      <c r="D91" s="21">
        <v>2.950500923645161</v>
      </c>
      <c r="E91" s="21">
        <v>0</v>
      </c>
      <c r="F91" s="21">
        <v>0</v>
      </c>
      <c r="G91" s="22">
        <v>0</v>
      </c>
      <c r="H91" s="20">
        <v>75.00516393845162</v>
      </c>
      <c r="I91" s="21">
        <v>3.293642083967742</v>
      </c>
      <c r="J91" s="21">
        <v>0</v>
      </c>
      <c r="K91" s="21">
        <v>0</v>
      </c>
      <c r="L91" s="22">
        <v>29.869680067129032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33.0860996726129</v>
      </c>
      <c r="S91" s="21">
        <v>6.957751346741935</v>
      </c>
      <c r="T91" s="21">
        <v>0</v>
      </c>
      <c r="U91" s="21">
        <v>0</v>
      </c>
      <c r="V91" s="22">
        <v>14.63727065967742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914.4379332523263</v>
      </c>
      <c r="AW91" s="21">
        <v>66.13974086075909</v>
      </c>
      <c r="AX91" s="21">
        <v>0</v>
      </c>
      <c r="AY91" s="21">
        <v>0</v>
      </c>
      <c r="AZ91" s="22">
        <v>252.7469628254516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414.5198045735484</v>
      </c>
      <c r="BG91" s="21">
        <v>27.322481927290323</v>
      </c>
      <c r="BH91" s="21">
        <v>0</v>
      </c>
      <c r="BI91" s="21">
        <v>0</v>
      </c>
      <c r="BJ91" s="22">
        <v>68.83236598748387</v>
      </c>
      <c r="BK91" s="23">
        <f t="shared" si="14"/>
        <v>1909.7993981190853</v>
      </c>
    </row>
    <row r="92" spans="1:63" ht="14.25">
      <c r="A92" s="19"/>
      <c r="B92" s="7" t="s">
        <v>129</v>
      </c>
      <c r="C92" s="20">
        <v>0</v>
      </c>
      <c r="D92" s="21">
        <v>1.2058921134838707</v>
      </c>
      <c r="E92" s="21">
        <v>0</v>
      </c>
      <c r="F92" s="21">
        <v>0</v>
      </c>
      <c r="G92" s="22">
        <v>0</v>
      </c>
      <c r="H92" s="20">
        <v>4.252620369548387</v>
      </c>
      <c r="I92" s="21">
        <v>0.06528556606451613</v>
      </c>
      <c r="J92" s="21">
        <v>0</v>
      </c>
      <c r="K92" s="21">
        <v>0</v>
      </c>
      <c r="L92" s="22">
        <v>3.6759662907419344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1.4739485908064516</v>
      </c>
      <c r="S92" s="21">
        <v>0.7437421949999999</v>
      </c>
      <c r="T92" s="21">
        <v>0</v>
      </c>
      <c r="U92" s="21">
        <v>0</v>
      </c>
      <c r="V92" s="22">
        <v>0.47887042758064513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14.283305015741929</v>
      </c>
      <c r="AW92" s="21">
        <v>0.20476983093100892</v>
      </c>
      <c r="AX92" s="21">
        <v>0</v>
      </c>
      <c r="AY92" s="21">
        <v>0</v>
      </c>
      <c r="AZ92" s="22">
        <v>2.7929478816774194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5.291067389741936</v>
      </c>
      <c r="BG92" s="21">
        <v>0.04573701093548388</v>
      </c>
      <c r="BH92" s="21">
        <v>0</v>
      </c>
      <c r="BI92" s="21">
        <v>0</v>
      </c>
      <c r="BJ92" s="22">
        <v>0.6556289576451613</v>
      </c>
      <c r="BK92" s="23">
        <f t="shared" si="14"/>
        <v>35.169781639898744</v>
      </c>
    </row>
    <row r="93" spans="1:63" ht="14.25">
      <c r="A93" s="19"/>
      <c r="B93" s="7" t="s">
        <v>130</v>
      </c>
      <c r="C93" s="20">
        <v>0</v>
      </c>
      <c r="D93" s="21">
        <v>3.7462412106774194</v>
      </c>
      <c r="E93" s="21">
        <v>0</v>
      </c>
      <c r="F93" s="21">
        <v>0</v>
      </c>
      <c r="G93" s="22">
        <v>0</v>
      </c>
      <c r="H93" s="20">
        <v>34.231300337387104</v>
      </c>
      <c r="I93" s="21">
        <v>0</v>
      </c>
      <c r="J93" s="21">
        <v>0</v>
      </c>
      <c r="K93" s="21">
        <v>0</v>
      </c>
      <c r="L93" s="22">
        <v>12.043083153096777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23.894419850193547</v>
      </c>
      <c r="S93" s="21">
        <v>0</v>
      </c>
      <c r="T93" s="21">
        <v>0</v>
      </c>
      <c r="U93" s="21">
        <v>0</v>
      </c>
      <c r="V93" s="22">
        <v>2.201302988516129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1042.3754799628423</v>
      </c>
      <c r="AW93" s="21">
        <v>0.022541987741935485</v>
      </c>
      <c r="AX93" s="21">
        <v>0</v>
      </c>
      <c r="AY93" s="21">
        <v>0</v>
      </c>
      <c r="AZ93" s="22">
        <v>230.06177633545158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840.7920136008388</v>
      </c>
      <c r="BG93" s="21">
        <v>0.059517236322580644</v>
      </c>
      <c r="BH93" s="21">
        <v>0</v>
      </c>
      <c r="BI93" s="21">
        <v>0</v>
      </c>
      <c r="BJ93" s="22">
        <v>135.56348498170968</v>
      </c>
      <c r="BK93" s="23">
        <f t="shared" si="14"/>
        <v>2324.991161644778</v>
      </c>
    </row>
    <row r="94" spans="1:63" ht="14.25">
      <c r="A94" s="19"/>
      <c r="B94" s="7" t="s">
        <v>131</v>
      </c>
      <c r="C94" s="20">
        <v>0</v>
      </c>
      <c r="D94" s="21">
        <v>34.286976985806454</v>
      </c>
      <c r="E94" s="21">
        <v>0</v>
      </c>
      <c r="F94" s="21">
        <v>0</v>
      </c>
      <c r="G94" s="22">
        <v>0</v>
      </c>
      <c r="H94" s="20">
        <v>2156.6153361574193</v>
      </c>
      <c r="I94" s="21">
        <v>213.53880723383867</v>
      </c>
      <c r="J94" s="21">
        <v>0</v>
      </c>
      <c r="K94" s="21">
        <v>0</v>
      </c>
      <c r="L94" s="22">
        <v>1104.1846839771936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1402.205177486451</v>
      </c>
      <c r="S94" s="21">
        <v>35.68506016945162</v>
      </c>
      <c r="T94" s="21">
        <v>0</v>
      </c>
      <c r="U94" s="21">
        <v>0</v>
      </c>
      <c r="V94" s="22">
        <v>239.41700073929024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8278.495594716198</v>
      </c>
      <c r="AW94" s="21">
        <v>449.22187406694724</v>
      </c>
      <c r="AX94" s="21">
        <v>0.553446015903226</v>
      </c>
      <c r="AY94" s="21">
        <v>0</v>
      </c>
      <c r="AZ94" s="22">
        <v>2771.299486975741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6006.027814319643</v>
      </c>
      <c r="BG94" s="21">
        <v>185.66150952903232</v>
      </c>
      <c r="BH94" s="21">
        <v>0.12297673003225808</v>
      </c>
      <c r="BI94" s="21">
        <v>0</v>
      </c>
      <c r="BJ94" s="22">
        <v>872.3455177016132</v>
      </c>
      <c r="BK94" s="23">
        <f t="shared" si="14"/>
        <v>23749.661262804562</v>
      </c>
    </row>
    <row r="95" spans="1:63" ht="14.25">
      <c r="A95" s="19"/>
      <c r="B95" s="7" t="s">
        <v>132</v>
      </c>
      <c r="C95" s="20">
        <v>0</v>
      </c>
      <c r="D95" s="21">
        <v>7.247161441129032</v>
      </c>
      <c r="E95" s="21">
        <v>0</v>
      </c>
      <c r="F95" s="21">
        <v>0</v>
      </c>
      <c r="G95" s="22">
        <v>0</v>
      </c>
      <c r="H95" s="20">
        <v>210.30548132319353</v>
      </c>
      <c r="I95" s="21">
        <v>34.650196107645165</v>
      </c>
      <c r="J95" s="21">
        <v>0</v>
      </c>
      <c r="K95" s="21">
        <v>0</v>
      </c>
      <c r="L95" s="22">
        <v>92.4735607633226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94.45621824232259</v>
      </c>
      <c r="S95" s="21">
        <v>23.280401207709687</v>
      </c>
      <c r="T95" s="21">
        <v>0</v>
      </c>
      <c r="U95" s="21">
        <v>0</v>
      </c>
      <c r="V95" s="22">
        <v>13.171047223741933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2114.662592053194</v>
      </c>
      <c r="AW95" s="21">
        <v>102.59026006514765</v>
      </c>
      <c r="AX95" s="21">
        <v>0</v>
      </c>
      <c r="AY95" s="21">
        <v>0</v>
      </c>
      <c r="AZ95" s="22">
        <v>718.4705964127743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1219.549595574548</v>
      </c>
      <c r="BG95" s="21">
        <v>28.481113051967746</v>
      </c>
      <c r="BH95" s="21">
        <v>0.00875158393548387</v>
      </c>
      <c r="BI95" s="21">
        <v>0</v>
      </c>
      <c r="BJ95" s="22">
        <v>164.99551594667744</v>
      </c>
      <c r="BK95" s="23">
        <f t="shared" si="14"/>
        <v>4824.342490997309</v>
      </c>
    </row>
    <row r="96" spans="1:63" ht="14.25">
      <c r="A96" s="19"/>
      <c r="B96" s="7" t="s">
        <v>163</v>
      </c>
      <c r="C96" s="20">
        <v>0</v>
      </c>
      <c r="D96" s="21">
        <v>0.12480912993548389</v>
      </c>
      <c r="E96" s="21">
        <v>0</v>
      </c>
      <c r="F96" s="21">
        <v>0</v>
      </c>
      <c r="G96" s="22">
        <v>0</v>
      </c>
      <c r="H96" s="20">
        <v>90.09187736616128</v>
      </c>
      <c r="I96" s="21">
        <v>47.056292234354835</v>
      </c>
      <c r="J96" s="21">
        <v>0</v>
      </c>
      <c r="K96" s="21">
        <v>0</v>
      </c>
      <c r="L96" s="22">
        <v>71.64428532738708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51.44494604316128</v>
      </c>
      <c r="S96" s="21">
        <v>11.735962982645166</v>
      </c>
      <c r="T96" s="21">
        <v>0</v>
      </c>
      <c r="U96" s="21">
        <v>0</v>
      </c>
      <c r="V96" s="22">
        <v>14.743418560096773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23.641109793580647</v>
      </c>
      <c r="AW96" s="21">
        <v>7.9425455327259495</v>
      </c>
      <c r="AX96" s="21">
        <v>0</v>
      </c>
      <c r="AY96" s="21">
        <v>0</v>
      </c>
      <c r="AZ96" s="22">
        <v>35.62376260374194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9.631917941451613</v>
      </c>
      <c r="BG96" s="21">
        <v>0.4746172566774194</v>
      </c>
      <c r="BH96" s="21">
        <v>0</v>
      </c>
      <c r="BI96" s="21">
        <v>0</v>
      </c>
      <c r="BJ96" s="22">
        <v>2.9378173450322578</v>
      </c>
      <c r="BK96" s="23">
        <f t="shared" si="14"/>
        <v>367.0933621169517</v>
      </c>
    </row>
    <row r="97" spans="1:63" ht="14.25">
      <c r="A97" s="19"/>
      <c r="B97" s="7" t="s">
        <v>148</v>
      </c>
      <c r="C97" s="20">
        <v>0</v>
      </c>
      <c r="D97" s="21">
        <v>3.556297741935484</v>
      </c>
      <c r="E97" s="21">
        <v>0</v>
      </c>
      <c r="F97" s="21">
        <v>0</v>
      </c>
      <c r="G97" s="22">
        <v>0</v>
      </c>
      <c r="H97" s="20">
        <v>96.20696462312905</v>
      </c>
      <c r="I97" s="21">
        <v>13.539172760903224</v>
      </c>
      <c r="J97" s="21">
        <v>0</v>
      </c>
      <c r="K97" s="21">
        <v>0</v>
      </c>
      <c r="L97" s="22">
        <v>65.47683127393547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52.6900557292258</v>
      </c>
      <c r="S97" s="21">
        <v>1.2302645516129032</v>
      </c>
      <c r="T97" s="21">
        <v>0</v>
      </c>
      <c r="U97" s="21">
        <v>0</v>
      </c>
      <c r="V97" s="22">
        <v>8.659053109806452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81.55296166125802</v>
      </c>
      <c r="AW97" s="21">
        <v>77.64480170634282</v>
      </c>
      <c r="AX97" s="21">
        <v>0.1299492747419355</v>
      </c>
      <c r="AY97" s="21">
        <v>0</v>
      </c>
      <c r="AZ97" s="22">
        <v>75.494100128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37.83959105903225</v>
      </c>
      <c r="BG97" s="21">
        <v>2.1747188425161292</v>
      </c>
      <c r="BH97" s="21">
        <v>0</v>
      </c>
      <c r="BI97" s="21">
        <v>0</v>
      </c>
      <c r="BJ97" s="22">
        <v>13.781972354225804</v>
      </c>
      <c r="BK97" s="23">
        <f t="shared" si="14"/>
        <v>529.9767348166653</v>
      </c>
    </row>
    <row r="98" spans="1:63" s="28" customFormat="1" ht="14.25">
      <c r="A98" s="19"/>
      <c r="B98" s="8" t="s">
        <v>12</v>
      </c>
      <c r="C98" s="24">
        <f aca="true" t="shared" si="15" ref="C98:AH98">SUM(C68:C97)</f>
        <v>0</v>
      </c>
      <c r="D98" s="25">
        <f t="shared" si="15"/>
        <v>178.50713617777419</v>
      </c>
      <c r="E98" s="25">
        <f t="shared" si="15"/>
        <v>0</v>
      </c>
      <c r="F98" s="25">
        <f t="shared" si="15"/>
        <v>0</v>
      </c>
      <c r="G98" s="26">
        <f t="shared" si="15"/>
        <v>0</v>
      </c>
      <c r="H98" s="24">
        <f t="shared" si="15"/>
        <v>5580.615644878678</v>
      </c>
      <c r="I98" s="25">
        <f t="shared" si="15"/>
        <v>5701.035614986096</v>
      </c>
      <c r="J98" s="25">
        <f t="shared" si="15"/>
        <v>5.970974207677419</v>
      </c>
      <c r="K98" s="25">
        <f t="shared" si="15"/>
        <v>524.4516730301291</v>
      </c>
      <c r="L98" s="26">
        <f t="shared" si="15"/>
        <v>6392.549285608708</v>
      </c>
      <c r="M98" s="24">
        <f t="shared" si="15"/>
        <v>0</v>
      </c>
      <c r="N98" s="25">
        <f t="shared" si="15"/>
        <v>0</v>
      </c>
      <c r="O98" s="25">
        <f t="shared" si="15"/>
        <v>0</v>
      </c>
      <c r="P98" s="25">
        <f t="shared" si="15"/>
        <v>0</v>
      </c>
      <c r="Q98" s="26">
        <f t="shared" si="15"/>
        <v>0</v>
      </c>
      <c r="R98" s="24">
        <f t="shared" si="15"/>
        <v>3183.7391680034507</v>
      </c>
      <c r="S98" s="25">
        <f t="shared" si="15"/>
        <v>868.3743662413225</v>
      </c>
      <c r="T98" s="25">
        <f t="shared" si="15"/>
        <v>2.858306427064517</v>
      </c>
      <c r="U98" s="25">
        <f t="shared" si="15"/>
        <v>0</v>
      </c>
      <c r="V98" s="26">
        <f t="shared" si="15"/>
        <v>1181.148043879</v>
      </c>
      <c r="W98" s="24">
        <f t="shared" si="15"/>
        <v>0</v>
      </c>
      <c r="X98" s="25">
        <f t="shared" si="15"/>
        <v>0</v>
      </c>
      <c r="Y98" s="25">
        <f t="shared" si="15"/>
        <v>0</v>
      </c>
      <c r="Z98" s="25">
        <f t="shared" si="15"/>
        <v>0</v>
      </c>
      <c r="AA98" s="26">
        <f t="shared" si="15"/>
        <v>0</v>
      </c>
      <c r="AB98" s="24">
        <f t="shared" si="15"/>
        <v>0</v>
      </c>
      <c r="AC98" s="25">
        <f t="shared" si="15"/>
        <v>0</v>
      </c>
      <c r="AD98" s="25">
        <f t="shared" si="15"/>
        <v>0</v>
      </c>
      <c r="AE98" s="25">
        <f t="shared" si="15"/>
        <v>0</v>
      </c>
      <c r="AF98" s="26">
        <f t="shared" si="15"/>
        <v>0</v>
      </c>
      <c r="AG98" s="24">
        <f t="shared" si="15"/>
        <v>0</v>
      </c>
      <c r="AH98" s="25">
        <f t="shared" si="15"/>
        <v>0</v>
      </c>
      <c r="AI98" s="25">
        <f aca="true" t="shared" si="16" ref="AI98:BK98">SUM(AI68:AI97)</f>
        <v>0</v>
      </c>
      <c r="AJ98" s="25">
        <f t="shared" si="16"/>
        <v>0</v>
      </c>
      <c r="AK98" s="26">
        <f t="shared" si="16"/>
        <v>0</v>
      </c>
      <c r="AL98" s="24">
        <f t="shared" si="16"/>
        <v>0</v>
      </c>
      <c r="AM98" s="25">
        <f t="shared" si="16"/>
        <v>0</v>
      </c>
      <c r="AN98" s="25">
        <f t="shared" si="16"/>
        <v>0</v>
      </c>
      <c r="AO98" s="25">
        <f t="shared" si="16"/>
        <v>0</v>
      </c>
      <c r="AP98" s="26">
        <f t="shared" si="16"/>
        <v>0</v>
      </c>
      <c r="AQ98" s="24">
        <f t="shared" si="16"/>
        <v>0</v>
      </c>
      <c r="AR98" s="25">
        <f t="shared" si="16"/>
        <v>0</v>
      </c>
      <c r="AS98" s="25">
        <f t="shared" si="16"/>
        <v>0</v>
      </c>
      <c r="AT98" s="25">
        <f t="shared" si="16"/>
        <v>0</v>
      </c>
      <c r="AU98" s="26">
        <f t="shared" si="16"/>
        <v>0</v>
      </c>
      <c r="AV98" s="24">
        <f t="shared" si="16"/>
        <v>35620.494809702235</v>
      </c>
      <c r="AW98" s="25">
        <f t="shared" si="16"/>
        <v>5148.698621137427</v>
      </c>
      <c r="AX98" s="25">
        <f t="shared" si="16"/>
        <v>13.264834472161292</v>
      </c>
      <c r="AY98" s="25">
        <f t="shared" si="16"/>
        <v>0.023046942741935493</v>
      </c>
      <c r="AZ98" s="26">
        <f t="shared" si="16"/>
        <v>22865.650852562034</v>
      </c>
      <c r="BA98" s="24">
        <f t="shared" si="16"/>
        <v>0</v>
      </c>
      <c r="BB98" s="25">
        <f t="shared" si="16"/>
        <v>0</v>
      </c>
      <c r="BC98" s="25">
        <f t="shared" si="16"/>
        <v>0</v>
      </c>
      <c r="BD98" s="25">
        <f t="shared" si="16"/>
        <v>0</v>
      </c>
      <c r="BE98" s="26">
        <f t="shared" si="16"/>
        <v>0</v>
      </c>
      <c r="BF98" s="24">
        <f t="shared" si="16"/>
        <v>22612.176998879164</v>
      </c>
      <c r="BG98" s="25">
        <f t="shared" si="16"/>
        <v>1538.2196852386776</v>
      </c>
      <c r="BH98" s="25">
        <f t="shared" si="16"/>
        <v>9.703061106451612</v>
      </c>
      <c r="BI98" s="25">
        <f t="shared" si="16"/>
        <v>0</v>
      </c>
      <c r="BJ98" s="26">
        <f t="shared" si="16"/>
        <v>6233.230484054646</v>
      </c>
      <c r="BK98" s="27">
        <f t="shared" si="16"/>
        <v>117660.71260753546</v>
      </c>
    </row>
    <row r="99" spans="1:63" s="28" customFormat="1" ht="14.25">
      <c r="A99" s="19"/>
      <c r="B99" s="8" t="s">
        <v>23</v>
      </c>
      <c r="C99" s="24">
        <f aca="true" t="shared" si="17" ref="C99:AH99">C98+C65</f>
        <v>0</v>
      </c>
      <c r="D99" s="25">
        <f t="shared" si="17"/>
        <v>197.71009277425807</v>
      </c>
      <c r="E99" s="25">
        <f t="shared" si="17"/>
        <v>0</v>
      </c>
      <c r="F99" s="25">
        <f t="shared" si="17"/>
        <v>0</v>
      </c>
      <c r="G99" s="26">
        <f t="shared" si="17"/>
        <v>0</v>
      </c>
      <c r="H99" s="24">
        <f t="shared" si="17"/>
        <v>6090.5143394981615</v>
      </c>
      <c r="I99" s="25">
        <f t="shared" si="17"/>
        <v>5721.398505277806</v>
      </c>
      <c r="J99" s="25">
        <f t="shared" si="17"/>
        <v>5.970974207677419</v>
      </c>
      <c r="K99" s="25">
        <f t="shared" si="17"/>
        <v>524.4516730301291</v>
      </c>
      <c r="L99" s="26">
        <f t="shared" si="17"/>
        <v>6441.232078564288</v>
      </c>
      <c r="M99" s="24">
        <f t="shared" si="17"/>
        <v>0</v>
      </c>
      <c r="N99" s="25">
        <f t="shared" si="17"/>
        <v>0</v>
      </c>
      <c r="O99" s="25">
        <f t="shared" si="17"/>
        <v>0</v>
      </c>
      <c r="P99" s="25">
        <f t="shared" si="17"/>
        <v>0</v>
      </c>
      <c r="Q99" s="26">
        <f t="shared" si="17"/>
        <v>0</v>
      </c>
      <c r="R99" s="24">
        <f t="shared" si="17"/>
        <v>3532.810829398128</v>
      </c>
      <c r="S99" s="25">
        <f t="shared" si="17"/>
        <v>878.128433087258</v>
      </c>
      <c r="T99" s="25">
        <f t="shared" si="17"/>
        <v>2.858306427064517</v>
      </c>
      <c r="U99" s="25">
        <f t="shared" si="17"/>
        <v>0</v>
      </c>
      <c r="V99" s="26">
        <f t="shared" si="17"/>
        <v>1200.2816541868388</v>
      </c>
      <c r="W99" s="24">
        <f t="shared" si="17"/>
        <v>0</v>
      </c>
      <c r="X99" s="25">
        <f t="shared" si="17"/>
        <v>0</v>
      </c>
      <c r="Y99" s="25">
        <f t="shared" si="17"/>
        <v>0</v>
      </c>
      <c r="Z99" s="25">
        <f t="shared" si="17"/>
        <v>0</v>
      </c>
      <c r="AA99" s="26">
        <f t="shared" si="17"/>
        <v>0</v>
      </c>
      <c r="AB99" s="24">
        <f t="shared" si="17"/>
        <v>0</v>
      </c>
      <c r="AC99" s="25">
        <f t="shared" si="17"/>
        <v>0</v>
      </c>
      <c r="AD99" s="25">
        <f t="shared" si="17"/>
        <v>0</v>
      </c>
      <c r="AE99" s="25">
        <f t="shared" si="17"/>
        <v>0</v>
      </c>
      <c r="AF99" s="26">
        <f t="shared" si="17"/>
        <v>0</v>
      </c>
      <c r="AG99" s="24">
        <f t="shared" si="17"/>
        <v>0</v>
      </c>
      <c r="AH99" s="25">
        <f t="shared" si="17"/>
        <v>0</v>
      </c>
      <c r="AI99" s="25">
        <f aca="true" t="shared" si="18" ref="AI99:BK99">AI98+AI65</f>
        <v>0</v>
      </c>
      <c r="AJ99" s="25">
        <f t="shared" si="18"/>
        <v>0</v>
      </c>
      <c r="AK99" s="26">
        <f t="shared" si="18"/>
        <v>0</v>
      </c>
      <c r="AL99" s="24">
        <f t="shared" si="18"/>
        <v>0</v>
      </c>
      <c r="AM99" s="25">
        <f t="shared" si="18"/>
        <v>0</v>
      </c>
      <c r="AN99" s="25">
        <f t="shared" si="18"/>
        <v>0</v>
      </c>
      <c r="AO99" s="25">
        <f t="shared" si="18"/>
        <v>0</v>
      </c>
      <c r="AP99" s="26">
        <f t="shared" si="18"/>
        <v>0</v>
      </c>
      <c r="AQ99" s="24">
        <f t="shared" si="18"/>
        <v>0</v>
      </c>
      <c r="AR99" s="25">
        <f t="shared" si="18"/>
        <v>0</v>
      </c>
      <c r="AS99" s="25">
        <f t="shared" si="18"/>
        <v>0</v>
      </c>
      <c r="AT99" s="25">
        <f t="shared" si="18"/>
        <v>0</v>
      </c>
      <c r="AU99" s="26">
        <f t="shared" si="18"/>
        <v>0</v>
      </c>
      <c r="AV99" s="24">
        <f t="shared" si="18"/>
        <v>40778.51388067059</v>
      </c>
      <c r="AW99" s="25">
        <f t="shared" si="18"/>
        <v>5449.232944264682</v>
      </c>
      <c r="AX99" s="25">
        <f t="shared" si="18"/>
        <v>13.264834472161292</v>
      </c>
      <c r="AY99" s="25">
        <f t="shared" si="18"/>
        <v>0.023046942741935493</v>
      </c>
      <c r="AZ99" s="26">
        <f t="shared" si="18"/>
        <v>23329.7884703321</v>
      </c>
      <c r="BA99" s="24">
        <f t="shared" si="18"/>
        <v>0</v>
      </c>
      <c r="BB99" s="25">
        <f t="shared" si="18"/>
        <v>0</v>
      </c>
      <c r="BC99" s="25">
        <f t="shared" si="18"/>
        <v>0</v>
      </c>
      <c r="BD99" s="25">
        <f t="shared" si="18"/>
        <v>0</v>
      </c>
      <c r="BE99" s="26">
        <f t="shared" si="18"/>
        <v>0</v>
      </c>
      <c r="BF99" s="24">
        <f t="shared" si="18"/>
        <v>27085.252838848195</v>
      </c>
      <c r="BG99" s="25">
        <f t="shared" si="18"/>
        <v>1733.3222941693227</v>
      </c>
      <c r="BH99" s="25">
        <f t="shared" si="18"/>
        <v>9.703061106451612</v>
      </c>
      <c r="BI99" s="25">
        <f t="shared" si="18"/>
        <v>0</v>
      </c>
      <c r="BJ99" s="26">
        <f t="shared" si="18"/>
        <v>6464.79639903642</v>
      </c>
      <c r="BK99" s="26">
        <f t="shared" si="18"/>
        <v>129459.2546562943</v>
      </c>
    </row>
    <row r="100" spans="3:63" ht="15" customHeight="1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</row>
    <row r="101" spans="1:63" ht="14.25">
      <c r="A101" s="19" t="s">
        <v>24</v>
      </c>
      <c r="B101" s="12" t="s">
        <v>25</v>
      </c>
      <c r="C101" s="20"/>
      <c r="D101" s="21"/>
      <c r="E101" s="21"/>
      <c r="F101" s="21"/>
      <c r="G101" s="22"/>
      <c r="H101" s="20"/>
      <c r="I101" s="21"/>
      <c r="J101" s="21"/>
      <c r="K101" s="21"/>
      <c r="L101" s="22"/>
      <c r="M101" s="20"/>
      <c r="N101" s="21"/>
      <c r="O101" s="21"/>
      <c r="P101" s="21"/>
      <c r="Q101" s="22"/>
      <c r="R101" s="20"/>
      <c r="S101" s="21"/>
      <c r="T101" s="21"/>
      <c r="U101" s="21"/>
      <c r="V101" s="22"/>
      <c r="W101" s="20"/>
      <c r="X101" s="21"/>
      <c r="Y101" s="21"/>
      <c r="Z101" s="21"/>
      <c r="AA101" s="22"/>
      <c r="AB101" s="20"/>
      <c r="AC101" s="21"/>
      <c r="AD101" s="21"/>
      <c r="AE101" s="21"/>
      <c r="AF101" s="22"/>
      <c r="AG101" s="20"/>
      <c r="AH101" s="21"/>
      <c r="AI101" s="21"/>
      <c r="AJ101" s="21"/>
      <c r="AK101" s="22"/>
      <c r="AL101" s="20"/>
      <c r="AM101" s="21"/>
      <c r="AN101" s="21"/>
      <c r="AO101" s="21"/>
      <c r="AP101" s="22"/>
      <c r="AQ101" s="20"/>
      <c r="AR101" s="21"/>
      <c r="AS101" s="21"/>
      <c r="AT101" s="21"/>
      <c r="AU101" s="22"/>
      <c r="AV101" s="20"/>
      <c r="AW101" s="21"/>
      <c r="AX101" s="21"/>
      <c r="AY101" s="21"/>
      <c r="AZ101" s="22"/>
      <c r="BA101" s="20"/>
      <c r="BB101" s="21"/>
      <c r="BC101" s="21"/>
      <c r="BD101" s="21"/>
      <c r="BE101" s="22"/>
      <c r="BF101" s="20"/>
      <c r="BG101" s="21"/>
      <c r="BH101" s="21"/>
      <c r="BI101" s="21"/>
      <c r="BJ101" s="22"/>
      <c r="BK101" s="23"/>
    </row>
    <row r="102" spans="1:63" ht="14.25">
      <c r="A102" s="19" t="s">
        <v>7</v>
      </c>
      <c r="B102" s="8" t="s">
        <v>26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4.25">
      <c r="A103" s="19"/>
      <c r="B103" s="7" t="s">
        <v>133</v>
      </c>
      <c r="C103" s="20">
        <v>0</v>
      </c>
      <c r="D103" s="21">
        <v>0.022941379999999983</v>
      </c>
      <c r="E103" s="21">
        <v>0</v>
      </c>
      <c r="F103" s="21">
        <v>0</v>
      </c>
      <c r="G103" s="22">
        <v>0</v>
      </c>
      <c r="H103" s="20">
        <v>0.07988334577419355</v>
      </c>
      <c r="I103" s="21">
        <v>0.099496804</v>
      </c>
      <c r="J103" s="21">
        <v>0.001961510999999999</v>
      </c>
      <c r="K103" s="21">
        <v>0</v>
      </c>
      <c r="L103" s="22">
        <v>0.16148758199999996</v>
      </c>
      <c r="M103" s="20">
        <v>0</v>
      </c>
      <c r="N103" s="21">
        <v>0</v>
      </c>
      <c r="O103" s="21">
        <v>0</v>
      </c>
      <c r="P103" s="21">
        <v>0</v>
      </c>
      <c r="Q103" s="22">
        <v>0</v>
      </c>
      <c r="R103" s="20">
        <v>0.04191474338709677</v>
      </c>
      <c r="S103" s="21">
        <v>0.10442607899999996</v>
      </c>
      <c r="T103" s="21">
        <v>0</v>
      </c>
      <c r="U103" s="21">
        <v>0</v>
      </c>
      <c r="V103" s="22">
        <v>0.050087961</v>
      </c>
      <c r="W103" s="20">
        <v>0</v>
      </c>
      <c r="X103" s="21">
        <v>0</v>
      </c>
      <c r="Y103" s="21">
        <v>0</v>
      </c>
      <c r="Z103" s="21">
        <v>0</v>
      </c>
      <c r="AA103" s="22">
        <v>0</v>
      </c>
      <c r="AB103" s="20">
        <v>0</v>
      </c>
      <c r="AC103" s="21">
        <v>0</v>
      </c>
      <c r="AD103" s="21">
        <v>0</v>
      </c>
      <c r="AE103" s="21">
        <v>0</v>
      </c>
      <c r="AF103" s="22">
        <v>0</v>
      </c>
      <c r="AG103" s="20">
        <v>0</v>
      </c>
      <c r="AH103" s="21">
        <v>0</v>
      </c>
      <c r="AI103" s="21">
        <v>0</v>
      </c>
      <c r="AJ103" s="21">
        <v>0</v>
      </c>
      <c r="AK103" s="22">
        <v>0</v>
      </c>
      <c r="AL103" s="20">
        <v>0</v>
      </c>
      <c r="AM103" s="21">
        <v>0</v>
      </c>
      <c r="AN103" s="21">
        <v>0</v>
      </c>
      <c r="AO103" s="21">
        <v>0</v>
      </c>
      <c r="AP103" s="22">
        <v>0</v>
      </c>
      <c r="AQ103" s="20">
        <v>0</v>
      </c>
      <c r="AR103" s="21">
        <v>0</v>
      </c>
      <c r="AS103" s="21">
        <v>0</v>
      </c>
      <c r="AT103" s="21">
        <v>0</v>
      </c>
      <c r="AU103" s="22">
        <v>0</v>
      </c>
      <c r="AV103" s="20">
        <v>1.5600422794516138</v>
      </c>
      <c r="AW103" s="21">
        <v>0.6033456795553329</v>
      </c>
      <c r="AX103" s="21">
        <v>0.0001249540000000001</v>
      </c>
      <c r="AY103" s="21">
        <v>0</v>
      </c>
      <c r="AZ103" s="22">
        <v>4.054260790064516</v>
      </c>
      <c r="BA103" s="20">
        <v>0</v>
      </c>
      <c r="BB103" s="21">
        <v>0</v>
      </c>
      <c r="BC103" s="21">
        <v>0</v>
      </c>
      <c r="BD103" s="21">
        <v>0</v>
      </c>
      <c r="BE103" s="22">
        <v>0</v>
      </c>
      <c r="BF103" s="20">
        <v>0.9962863789999996</v>
      </c>
      <c r="BG103" s="21">
        <v>0.20290177100000006</v>
      </c>
      <c r="BH103" s="21">
        <v>0.008381604999999999</v>
      </c>
      <c r="BI103" s="21">
        <v>0</v>
      </c>
      <c r="BJ103" s="22">
        <v>1.3396940758387095</v>
      </c>
      <c r="BK103" s="23">
        <f>SUM(C103:BJ103)</f>
        <v>9.327236940071462</v>
      </c>
    </row>
    <row r="104" spans="1:63" ht="14.25">
      <c r="A104" s="19"/>
      <c r="B104" s="7" t="s">
        <v>191</v>
      </c>
      <c r="C104" s="20">
        <v>0</v>
      </c>
      <c r="D104" s="21">
        <v>4.777958935193549</v>
      </c>
      <c r="E104" s="21">
        <v>0</v>
      </c>
      <c r="F104" s="21">
        <v>0</v>
      </c>
      <c r="G104" s="22">
        <v>0</v>
      </c>
      <c r="H104" s="20">
        <v>52.94781360296775</v>
      </c>
      <c r="I104" s="21">
        <v>10.552362805838712</v>
      </c>
      <c r="J104" s="21">
        <v>0</v>
      </c>
      <c r="K104" s="21">
        <v>0</v>
      </c>
      <c r="L104" s="22">
        <v>63.18626648632257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26.961518544032256</v>
      </c>
      <c r="S104" s="21">
        <v>9.26787469816129</v>
      </c>
      <c r="T104" s="21">
        <v>0</v>
      </c>
      <c r="U104" s="21">
        <v>0</v>
      </c>
      <c r="V104" s="22">
        <v>19.01104827677419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757.7703956065488</v>
      </c>
      <c r="AW104" s="21">
        <v>121.43527331531128</v>
      </c>
      <c r="AX104" s="21">
        <v>0.027988176580645157</v>
      </c>
      <c r="AY104" s="21">
        <v>0</v>
      </c>
      <c r="AZ104" s="22">
        <v>954.9114119186125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510.068832197774</v>
      </c>
      <c r="BG104" s="21">
        <v>31.264621647225802</v>
      </c>
      <c r="BH104" s="21">
        <v>0</v>
      </c>
      <c r="BI104" s="21">
        <v>0</v>
      </c>
      <c r="BJ104" s="22">
        <v>337.77816249622566</v>
      </c>
      <c r="BK104" s="23">
        <f>SUM(C104:BJ104)</f>
        <v>2899.9615287075694</v>
      </c>
    </row>
    <row r="105" spans="1:63" s="28" customFormat="1" ht="14.25">
      <c r="A105" s="19"/>
      <c r="B105" s="8" t="s">
        <v>27</v>
      </c>
      <c r="C105" s="24">
        <f>SUM(C103:C104)</f>
        <v>0</v>
      </c>
      <c r="D105" s="24">
        <f aca="true" t="shared" si="19" ref="D105:BK105">SUM(D103:D104)</f>
        <v>4.800900315193549</v>
      </c>
      <c r="E105" s="24">
        <f t="shared" si="19"/>
        <v>0</v>
      </c>
      <c r="F105" s="24">
        <f t="shared" si="19"/>
        <v>0</v>
      </c>
      <c r="G105" s="24">
        <f t="shared" si="19"/>
        <v>0</v>
      </c>
      <c r="H105" s="24">
        <f t="shared" si="19"/>
        <v>53.02769694874194</v>
      </c>
      <c r="I105" s="24">
        <f t="shared" si="19"/>
        <v>10.651859609838711</v>
      </c>
      <c r="J105" s="24">
        <f t="shared" si="19"/>
        <v>0.001961510999999999</v>
      </c>
      <c r="K105" s="24">
        <f t="shared" si="19"/>
        <v>0</v>
      </c>
      <c r="L105" s="24">
        <f t="shared" si="19"/>
        <v>63.34775406832257</v>
      </c>
      <c r="M105" s="24">
        <f t="shared" si="19"/>
        <v>0</v>
      </c>
      <c r="N105" s="24">
        <f t="shared" si="19"/>
        <v>0</v>
      </c>
      <c r="O105" s="24">
        <f t="shared" si="19"/>
        <v>0</v>
      </c>
      <c r="P105" s="24">
        <f t="shared" si="19"/>
        <v>0</v>
      </c>
      <c r="Q105" s="24">
        <f t="shared" si="19"/>
        <v>0</v>
      </c>
      <c r="R105" s="24">
        <f t="shared" si="19"/>
        <v>27.00343328741935</v>
      </c>
      <c r="S105" s="24">
        <f t="shared" si="19"/>
        <v>9.37230077716129</v>
      </c>
      <c r="T105" s="24">
        <f t="shared" si="19"/>
        <v>0</v>
      </c>
      <c r="U105" s="24">
        <f t="shared" si="19"/>
        <v>0</v>
      </c>
      <c r="V105" s="24">
        <f t="shared" si="19"/>
        <v>19.06113623777419</v>
      </c>
      <c r="W105" s="24">
        <f t="shared" si="19"/>
        <v>0</v>
      </c>
      <c r="X105" s="24">
        <f t="shared" si="19"/>
        <v>0</v>
      </c>
      <c r="Y105" s="24">
        <f t="shared" si="19"/>
        <v>0</v>
      </c>
      <c r="Z105" s="24">
        <f t="shared" si="19"/>
        <v>0</v>
      </c>
      <c r="AA105" s="24">
        <f t="shared" si="19"/>
        <v>0</v>
      </c>
      <c r="AB105" s="24">
        <f t="shared" si="19"/>
        <v>0</v>
      </c>
      <c r="AC105" s="24">
        <f t="shared" si="19"/>
        <v>0</v>
      </c>
      <c r="AD105" s="24">
        <f t="shared" si="19"/>
        <v>0</v>
      </c>
      <c r="AE105" s="24">
        <f t="shared" si="19"/>
        <v>0</v>
      </c>
      <c r="AF105" s="24">
        <f t="shared" si="19"/>
        <v>0</v>
      </c>
      <c r="AG105" s="24">
        <f t="shared" si="19"/>
        <v>0</v>
      </c>
      <c r="AH105" s="24">
        <f t="shared" si="19"/>
        <v>0</v>
      </c>
      <c r="AI105" s="24">
        <f t="shared" si="19"/>
        <v>0</v>
      </c>
      <c r="AJ105" s="24">
        <f t="shared" si="19"/>
        <v>0</v>
      </c>
      <c r="AK105" s="24">
        <f t="shared" si="19"/>
        <v>0</v>
      </c>
      <c r="AL105" s="24">
        <f t="shared" si="19"/>
        <v>0</v>
      </c>
      <c r="AM105" s="24">
        <f t="shared" si="19"/>
        <v>0</v>
      </c>
      <c r="AN105" s="24">
        <f t="shared" si="19"/>
        <v>0</v>
      </c>
      <c r="AO105" s="24">
        <f t="shared" si="19"/>
        <v>0</v>
      </c>
      <c r="AP105" s="24">
        <f t="shared" si="19"/>
        <v>0</v>
      </c>
      <c r="AQ105" s="24">
        <f t="shared" si="19"/>
        <v>0</v>
      </c>
      <c r="AR105" s="24">
        <f t="shared" si="19"/>
        <v>0</v>
      </c>
      <c r="AS105" s="24">
        <f t="shared" si="19"/>
        <v>0</v>
      </c>
      <c r="AT105" s="24">
        <f t="shared" si="19"/>
        <v>0</v>
      </c>
      <c r="AU105" s="24">
        <f t="shared" si="19"/>
        <v>0</v>
      </c>
      <c r="AV105" s="24">
        <f t="shared" si="19"/>
        <v>759.3304378860005</v>
      </c>
      <c r="AW105" s="24">
        <f t="shared" si="19"/>
        <v>122.03861899486661</v>
      </c>
      <c r="AX105" s="24">
        <f t="shared" si="19"/>
        <v>0.028113130580645157</v>
      </c>
      <c r="AY105" s="24">
        <f t="shared" si="19"/>
        <v>0</v>
      </c>
      <c r="AZ105" s="24">
        <f t="shared" si="19"/>
        <v>958.9656727086771</v>
      </c>
      <c r="BA105" s="24">
        <f t="shared" si="19"/>
        <v>0</v>
      </c>
      <c r="BB105" s="24">
        <f t="shared" si="19"/>
        <v>0</v>
      </c>
      <c r="BC105" s="24">
        <f t="shared" si="19"/>
        <v>0</v>
      </c>
      <c r="BD105" s="24">
        <f t="shared" si="19"/>
        <v>0</v>
      </c>
      <c r="BE105" s="24">
        <f t="shared" si="19"/>
        <v>0</v>
      </c>
      <c r="BF105" s="24">
        <f t="shared" si="19"/>
        <v>511.065118576774</v>
      </c>
      <c r="BG105" s="24">
        <f t="shared" si="19"/>
        <v>31.467523418225802</v>
      </c>
      <c r="BH105" s="24">
        <f t="shared" si="19"/>
        <v>0.008381604999999999</v>
      </c>
      <c r="BI105" s="24">
        <f t="shared" si="19"/>
        <v>0</v>
      </c>
      <c r="BJ105" s="24">
        <f t="shared" si="19"/>
        <v>339.1178565720644</v>
      </c>
      <c r="BK105" s="24">
        <f t="shared" si="19"/>
        <v>2909.288765647641</v>
      </c>
    </row>
    <row r="106" spans="3:63" ht="15" customHeight="1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</row>
    <row r="107" spans="1:63" ht="14.25">
      <c r="A107" s="19" t="s">
        <v>38</v>
      </c>
      <c r="B107" s="10" t="s">
        <v>39</v>
      </c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2"/>
    </row>
    <row r="108" spans="1:63" ht="14.25">
      <c r="A108" s="19" t="s">
        <v>7</v>
      </c>
      <c r="B108" s="13" t="s">
        <v>40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4.25">
      <c r="A109" s="19"/>
      <c r="B109" s="7" t="s">
        <v>149</v>
      </c>
      <c r="C109" s="20">
        <v>0</v>
      </c>
      <c r="D109" s="21">
        <v>1.058387625</v>
      </c>
      <c r="E109" s="21">
        <v>0</v>
      </c>
      <c r="F109" s="21">
        <v>0</v>
      </c>
      <c r="G109" s="22">
        <v>0</v>
      </c>
      <c r="H109" s="20">
        <v>646.0101999999999</v>
      </c>
      <c r="I109" s="21">
        <v>2728.614322978385</v>
      </c>
      <c r="J109" s="21">
        <v>0.0036</v>
      </c>
      <c r="K109" s="21">
        <v>0</v>
      </c>
      <c r="L109" s="22">
        <v>2927.3199000000004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359.3010000000001</v>
      </c>
      <c r="S109" s="21">
        <v>96.56539999999998</v>
      </c>
      <c r="T109" s="21">
        <v>0.0063</v>
      </c>
      <c r="U109" s="21">
        <v>0</v>
      </c>
      <c r="V109" s="22">
        <v>538.6560000000001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>SUM(C109:BJ109)</f>
        <v>7297.535110603387</v>
      </c>
    </row>
    <row r="110" spans="1:63" s="28" customFormat="1" ht="14.25">
      <c r="A110" s="19"/>
      <c r="B110" s="8" t="s">
        <v>9</v>
      </c>
      <c r="C110" s="24">
        <f>SUM(C109)</f>
        <v>0</v>
      </c>
      <c r="D110" s="24">
        <f aca="true" t="shared" si="20" ref="D110:BJ110">SUM(D109)</f>
        <v>1.058387625</v>
      </c>
      <c r="E110" s="24">
        <f t="shared" si="20"/>
        <v>0</v>
      </c>
      <c r="F110" s="24">
        <f t="shared" si="20"/>
        <v>0</v>
      </c>
      <c r="G110" s="24">
        <f t="shared" si="20"/>
        <v>0</v>
      </c>
      <c r="H110" s="24">
        <f t="shared" si="20"/>
        <v>646.0101999999999</v>
      </c>
      <c r="I110" s="24">
        <f t="shared" si="20"/>
        <v>2728.614322978385</v>
      </c>
      <c r="J110" s="24">
        <f t="shared" si="20"/>
        <v>0.0036</v>
      </c>
      <c r="K110" s="24">
        <f t="shared" si="20"/>
        <v>0</v>
      </c>
      <c r="L110" s="24">
        <f t="shared" si="20"/>
        <v>2927.3199000000004</v>
      </c>
      <c r="M110" s="24">
        <f t="shared" si="20"/>
        <v>0</v>
      </c>
      <c r="N110" s="24">
        <f t="shared" si="20"/>
        <v>0</v>
      </c>
      <c r="O110" s="24">
        <f t="shared" si="20"/>
        <v>0</v>
      </c>
      <c r="P110" s="24">
        <f t="shared" si="20"/>
        <v>0</v>
      </c>
      <c r="Q110" s="24">
        <f t="shared" si="20"/>
        <v>0</v>
      </c>
      <c r="R110" s="24">
        <f t="shared" si="20"/>
        <v>359.3010000000001</v>
      </c>
      <c r="S110" s="24">
        <f t="shared" si="20"/>
        <v>96.56539999999998</v>
      </c>
      <c r="T110" s="24">
        <f t="shared" si="20"/>
        <v>0.0063</v>
      </c>
      <c r="U110" s="24">
        <f t="shared" si="20"/>
        <v>0</v>
      </c>
      <c r="V110" s="24">
        <f t="shared" si="20"/>
        <v>538.6560000000001</v>
      </c>
      <c r="W110" s="24">
        <f t="shared" si="20"/>
        <v>0</v>
      </c>
      <c r="X110" s="24">
        <f t="shared" si="20"/>
        <v>0</v>
      </c>
      <c r="Y110" s="24">
        <f t="shared" si="20"/>
        <v>0</v>
      </c>
      <c r="Z110" s="24">
        <f t="shared" si="20"/>
        <v>0</v>
      </c>
      <c r="AA110" s="24">
        <f t="shared" si="20"/>
        <v>0</v>
      </c>
      <c r="AB110" s="24">
        <f t="shared" si="20"/>
        <v>0</v>
      </c>
      <c r="AC110" s="24">
        <f t="shared" si="20"/>
        <v>0</v>
      </c>
      <c r="AD110" s="24">
        <f t="shared" si="20"/>
        <v>0</v>
      </c>
      <c r="AE110" s="24">
        <f t="shared" si="20"/>
        <v>0</v>
      </c>
      <c r="AF110" s="24">
        <f t="shared" si="20"/>
        <v>0</v>
      </c>
      <c r="AG110" s="24">
        <f t="shared" si="20"/>
        <v>0</v>
      </c>
      <c r="AH110" s="24">
        <f t="shared" si="20"/>
        <v>0</v>
      </c>
      <c r="AI110" s="24">
        <f t="shared" si="20"/>
        <v>0</v>
      </c>
      <c r="AJ110" s="24">
        <f t="shared" si="20"/>
        <v>0</v>
      </c>
      <c r="AK110" s="24">
        <f t="shared" si="20"/>
        <v>0</v>
      </c>
      <c r="AL110" s="24">
        <f t="shared" si="20"/>
        <v>0</v>
      </c>
      <c r="AM110" s="24">
        <f t="shared" si="20"/>
        <v>0</v>
      </c>
      <c r="AN110" s="24">
        <f t="shared" si="20"/>
        <v>0</v>
      </c>
      <c r="AO110" s="24">
        <f t="shared" si="20"/>
        <v>0</v>
      </c>
      <c r="AP110" s="24">
        <f t="shared" si="20"/>
        <v>0</v>
      </c>
      <c r="AQ110" s="24">
        <f t="shared" si="20"/>
        <v>0</v>
      </c>
      <c r="AR110" s="24">
        <f t="shared" si="20"/>
        <v>0</v>
      </c>
      <c r="AS110" s="24">
        <f t="shared" si="20"/>
        <v>0</v>
      </c>
      <c r="AT110" s="24">
        <f t="shared" si="20"/>
        <v>0</v>
      </c>
      <c r="AU110" s="24">
        <f t="shared" si="20"/>
        <v>0</v>
      </c>
      <c r="AV110" s="24">
        <f t="shared" si="20"/>
        <v>0</v>
      </c>
      <c r="AW110" s="24">
        <f t="shared" si="20"/>
        <v>0</v>
      </c>
      <c r="AX110" s="24">
        <f t="shared" si="20"/>
        <v>0</v>
      </c>
      <c r="AY110" s="24">
        <f t="shared" si="20"/>
        <v>0</v>
      </c>
      <c r="AZ110" s="24">
        <f t="shared" si="20"/>
        <v>0</v>
      </c>
      <c r="BA110" s="24">
        <f t="shared" si="20"/>
        <v>0</v>
      </c>
      <c r="BB110" s="24">
        <f t="shared" si="20"/>
        <v>0</v>
      </c>
      <c r="BC110" s="24">
        <f t="shared" si="20"/>
        <v>0</v>
      </c>
      <c r="BD110" s="24">
        <f t="shared" si="20"/>
        <v>0</v>
      </c>
      <c r="BE110" s="24">
        <f t="shared" si="20"/>
        <v>0</v>
      </c>
      <c r="BF110" s="24">
        <f t="shared" si="20"/>
        <v>0</v>
      </c>
      <c r="BG110" s="24">
        <f t="shared" si="20"/>
        <v>0</v>
      </c>
      <c r="BH110" s="24">
        <f t="shared" si="20"/>
        <v>0</v>
      </c>
      <c r="BI110" s="24">
        <f t="shared" si="20"/>
        <v>0</v>
      </c>
      <c r="BJ110" s="24">
        <f t="shared" si="20"/>
        <v>0</v>
      </c>
      <c r="BK110" s="27">
        <f>SUM(BK109)</f>
        <v>7297.535110603387</v>
      </c>
    </row>
    <row r="111" spans="1:63" ht="14.25">
      <c r="A111" s="19" t="s">
        <v>10</v>
      </c>
      <c r="B111" s="5" t="s">
        <v>41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4.25">
      <c r="A112" s="19"/>
      <c r="B112" s="7" t="s">
        <v>165</v>
      </c>
      <c r="C112" s="20">
        <v>0</v>
      </c>
      <c r="D112" s="21">
        <v>5.4446520258</v>
      </c>
      <c r="E112" s="21">
        <v>0</v>
      </c>
      <c r="F112" s="21">
        <v>0</v>
      </c>
      <c r="G112" s="22">
        <v>0</v>
      </c>
      <c r="H112" s="20">
        <v>2.0968999999999993</v>
      </c>
      <c r="I112" s="21">
        <v>139.70477833580284</v>
      </c>
      <c r="J112" s="21">
        <v>0</v>
      </c>
      <c r="K112" s="21">
        <v>0</v>
      </c>
      <c r="L112" s="22">
        <v>3.6533999999999995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1.5189</v>
      </c>
      <c r="S112" s="21">
        <v>28.0814</v>
      </c>
      <c r="T112" s="21">
        <v>0</v>
      </c>
      <c r="U112" s="21">
        <v>0</v>
      </c>
      <c r="V112" s="22">
        <v>0.7344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 aca="true" t="shared" si="21" ref="BK112:BK135">SUM(C112:BJ112)</f>
        <v>181.23443036160285</v>
      </c>
    </row>
    <row r="113" spans="1:63" ht="14.25">
      <c r="A113" s="19"/>
      <c r="B113" s="7" t="s">
        <v>150</v>
      </c>
      <c r="C113" s="20">
        <v>0</v>
      </c>
      <c r="D113" s="21">
        <v>12.863261233009998</v>
      </c>
      <c r="E113" s="21">
        <v>0</v>
      </c>
      <c r="F113" s="21">
        <v>0</v>
      </c>
      <c r="G113" s="22">
        <v>0</v>
      </c>
      <c r="H113" s="20">
        <v>5.6236</v>
      </c>
      <c r="I113" s="21">
        <v>147.58133756341383</v>
      </c>
      <c r="J113" s="21">
        <v>0</v>
      </c>
      <c r="K113" s="21">
        <v>0</v>
      </c>
      <c r="L113" s="22">
        <v>7.3481000000000005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3.5500000000000007</v>
      </c>
      <c r="S113" s="21">
        <v>0.211</v>
      </c>
      <c r="T113" s="21">
        <v>0</v>
      </c>
      <c r="U113" s="21">
        <v>0</v>
      </c>
      <c r="V113" s="22">
        <v>5.6699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182.84719879642384</v>
      </c>
    </row>
    <row r="114" spans="1:63" ht="14.25">
      <c r="A114" s="19"/>
      <c r="B114" s="7" t="s">
        <v>166</v>
      </c>
      <c r="C114" s="20">
        <v>0</v>
      </c>
      <c r="D114" s="21">
        <v>3.10083662423</v>
      </c>
      <c r="E114" s="21">
        <v>0</v>
      </c>
      <c r="F114" s="21">
        <v>0</v>
      </c>
      <c r="G114" s="22">
        <v>0</v>
      </c>
      <c r="H114" s="20">
        <v>4.7734</v>
      </c>
      <c r="I114" s="21">
        <v>17.650351119218378</v>
      </c>
      <c r="J114" s="21">
        <v>0</v>
      </c>
      <c r="K114" s="21">
        <v>0</v>
      </c>
      <c r="L114" s="22">
        <v>10.005600000000001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3.0516999999999994</v>
      </c>
      <c r="S114" s="21">
        <v>0.0508</v>
      </c>
      <c r="T114" s="21">
        <v>0</v>
      </c>
      <c r="U114" s="21">
        <v>0</v>
      </c>
      <c r="V114" s="22">
        <v>1.7888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40.42148774344838</v>
      </c>
    </row>
    <row r="115" spans="1:63" ht="14.25">
      <c r="A115" s="19"/>
      <c r="B115" s="7" t="s">
        <v>167</v>
      </c>
      <c r="C115" s="20">
        <v>0</v>
      </c>
      <c r="D115" s="21">
        <v>0.57039136163</v>
      </c>
      <c r="E115" s="21">
        <v>0</v>
      </c>
      <c r="F115" s="21">
        <v>0</v>
      </c>
      <c r="G115" s="22">
        <v>0</v>
      </c>
      <c r="H115" s="20">
        <v>1.4657</v>
      </c>
      <c r="I115" s="21">
        <v>0.2877916236680633</v>
      </c>
      <c r="J115" s="21">
        <v>0</v>
      </c>
      <c r="K115" s="21">
        <v>0</v>
      </c>
      <c r="L115" s="22">
        <v>14.1568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1.0162000000000002</v>
      </c>
      <c r="S115" s="21">
        <v>0.033100000000000004</v>
      </c>
      <c r="T115" s="21">
        <v>0</v>
      </c>
      <c r="U115" s="21">
        <v>0</v>
      </c>
      <c r="V115" s="22">
        <v>0.5335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18.063482985298066</v>
      </c>
    </row>
    <row r="116" spans="1:63" ht="14.25">
      <c r="A116" s="19"/>
      <c r="B116" s="7" t="s">
        <v>168</v>
      </c>
      <c r="C116" s="20">
        <v>0</v>
      </c>
      <c r="D116" s="21">
        <v>4.8549538740000004</v>
      </c>
      <c r="E116" s="21">
        <v>0</v>
      </c>
      <c r="F116" s="21">
        <v>0</v>
      </c>
      <c r="G116" s="22">
        <v>0</v>
      </c>
      <c r="H116" s="20">
        <v>5.202199999999999</v>
      </c>
      <c r="I116" s="21">
        <v>14.803085287374186</v>
      </c>
      <c r="J116" s="21">
        <v>0</v>
      </c>
      <c r="K116" s="21">
        <v>0</v>
      </c>
      <c r="L116" s="22">
        <v>40.247499999999995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2.5800000000000005</v>
      </c>
      <c r="S116" s="21">
        <v>0.015</v>
      </c>
      <c r="T116" s="21">
        <v>0</v>
      </c>
      <c r="U116" s="21">
        <v>0</v>
      </c>
      <c r="V116" s="22">
        <v>5.117400000000001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t="shared" si="21"/>
        <v>72.82013916137419</v>
      </c>
    </row>
    <row r="117" spans="1:63" ht="14.25">
      <c r="A117" s="19"/>
      <c r="B117" s="7" t="s">
        <v>182</v>
      </c>
      <c r="C117" s="20">
        <v>0</v>
      </c>
      <c r="D117" s="21">
        <v>0.74982947319</v>
      </c>
      <c r="E117" s="21">
        <v>0</v>
      </c>
      <c r="F117" s="21">
        <v>0</v>
      </c>
      <c r="G117" s="22">
        <v>0</v>
      </c>
      <c r="H117" s="20">
        <v>3.7146999999999997</v>
      </c>
      <c r="I117" s="21">
        <v>1269.714080332226</v>
      </c>
      <c r="J117" s="21">
        <v>0</v>
      </c>
      <c r="K117" s="21">
        <v>0</v>
      </c>
      <c r="L117" s="22">
        <v>7.6939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1.6326</v>
      </c>
      <c r="S117" s="21">
        <v>0.0932</v>
      </c>
      <c r="T117" s="21">
        <v>0</v>
      </c>
      <c r="U117" s="21">
        <v>0</v>
      </c>
      <c r="V117" s="22">
        <v>1.8432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1"/>
        <v>1285.441509805416</v>
      </c>
    </row>
    <row r="118" spans="1:63" ht="14.25">
      <c r="A118" s="19"/>
      <c r="B118" s="7" t="s">
        <v>169</v>
      </c>
      <c r="C118" s="20">
        <v>0</v>
      </c>
      <c r="D118" s="21">
        <v>83.93449129913999</v>
      </c>
      <c r="E118" s="21">
        <v>0</v>
      </c>
      <c r="F118" s="21">
        <v>0</v>
      </c>
      <c r="G118" s="22">
        <v>0</v>
      </c>
      <c r="H118" s="20">
        <v>139.69580000000002</v>
      </c>
      <c r="I118" s="21">
        <v>5551.336250236179</v>
      </c>
      <c r="J118" s="21">
        <v>162.7349</v>
      </c>
      <c r="K118" s="21">
        <v>0</v>
      </c>
      <c r="L118" s="22">
        <v>673.6512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96.50079999999997</v>
      </c>
      <c r="S118" s="21">
        <v>34.8342</v>
      </c>
      <c r="T118" s="21">
        <v>0</v>
      </c>
      <c r="U118" s="21">
        <v>0</v>
      </c>
      <c r="V118" s="22">
        <v>147.23640000000003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6889.92404153532</v>
      </c>
    </row>
    <row r="119" spans="1:63" ht="14.25">
      <c r="A119" s="19"/>
      <c r="B119" s="7" t="s">
        <v>49</v>
      </c>
      <c r="C119" s="20">
        <v>0</v>
      </c>
      <c r="D119" s="21">
        <v>0.7642619999999999</v>
      </c>
      <c r="E119" s="21">
        <v>0</v>
      </c>
      <c r="F119" s="21">
        <v>0</v>
      </c>
      <c r="G119" s="22">
        <v>0</v>
      </c>
      <c r="H119" s="20">
        <v>327.2728</v>
      </c>
      <c r="I119" s="21">
        <v>17359.76284933949</v>
      </c>
      <c r="J119" s="21">
        <v>0</v>
      </c>
      <c r="K119" s="21">
        <v>0</v>
      </c>
      <c r="L119" s="22">
        <v>1234.8781999999999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141.1141</v>
      </c>
      <c r="S119" s="21">
        <v>145.4407</v>
      </c>
      <c r="T119" s="21">
        <v>0</v>
      </c>
      <c r="U119" s="21">
        <v>0</v>
      </c>
      <c r="V119" s="22">
        <v>269.3782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19478.611111339487</v>
      </c>
    </row>
    <row r="120" spans="1:63" ht="14.25">
      <c r="A120" s="19"/>
      <c r="B120" s="7" t="s">
        <v>151</v>
      </c>
      <c r="C120" s="20">
        <v>0</v>
      </c>
      <c r="D120" s="21">
        <v>0.8578180799999999</v>
      </c>
      <c r="E120" s="21">
        <v>0</v>
      </c>
      <c r="F120" s="21">
        <v>0</v>
      </c>
      <c r="G120" s="22">
        <v>0</v>
      </c>
      <c r="H120" s="20">
        <v>10.419400000000001</v>
      </c>
      <c r="I120" s="21">
        <v>90.51837551588383</v>
      </c>
      <c r="J120" s="21">
        <v>0</v>
      </c>
      <c r="K120" s="21">
        <v>0</v>
      </c>
      <c r="L120" s="22">
        <v>38.5498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5.1304</v>
      </c>
      <c r="S120" s="21">
        <v>1.0098</v>
      </c>
      <c r="T120" s="21">
        <v>0</v>
      </c>
      <c r="U120" s="21">
        <v>0</v>
      </c>
      <c r="V120" s="22">
        <v>12.3628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158.84839359588383</v>
      </c>
    </row>
    <row r="121" spans="1:63" ht="14.25">
      <c r="A121" s="19"/>
      <c r="B121" s="7" t="s">
        <v>170</v>
      </c>
      <c r="C121" s="20">
        <v>0</v>
      </c>
      <c r="D121" s="21">
        <v>1.3160852499999998</v>
      </c>
      <c r="E121" s="21">
        <v>0</v>
      </c>
      <c r="F121" s="21">
        <v>0</v>
      </c>
      <c r="G121" s="22">
        <v>0</v>
      </c>
      <c r="H121" s="20">
        <v>9.5611</v>
      </c>
      <c r="I121" s="21">
        <v>2.7163695803751535</v>
      </c>
      <c r="J121" s="21">
        <v>0</v>
      </c>
      <c r="K121" s="21">
        <v>0</v>
      </c>
      <c r="L121" s="22">
        <v>12.8966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4.487500000000001</v>
      </c>
      <c r="S121" s="21">
        <v>0.11759999999999998</v>
      </c>
      <c r="T121" s="21">
        <v>0</v>
      </c>
      <c r="U121" s="21">
        <v>0</v>
      </c>
      <c r="V121" s="22">
        <v>2.7171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33.812354830375156</v>
      </c>
    </row>
    <row r="122" spans="1:63" ht="14.25">
      <c r="A122" s="19"/>
      <c r="B122" s="7" t="s">
        <v>171</v>
      </c>
      <c r="C122" s="20">
        <v>0</v>
      </c>
      <c r="D122" s="21">
        <v>4.226256780000001</v>
      </c>
      <c r="E122" s="21">
        <v>0</v>
      </c>
      <c r="F122" s="21">
        <v>0</v>
      </c>
      <c r="G122" s="22">
        <v>0</v>
      </c>
      <c r="H122" s="20">
        <v>191.24149999999997</v>
      </c>
      <c r="I122" s="21">
        <v>1778.0946994246417</v>
      </c>
      <c r="J122" s="21">
        <v>0</v>
      </c>
      <c r="K122" s="21">
        <v>0</v>
      </c>
      <c r="L122" s="22">
        <v>818.4893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121.5112</v>
      </c>
      <c r="S122" s="21">
        <v>20.987799999999996</v>
      </c>
      <c r="T122" s="21">
        <v>0</v>
      </c>
      <c r="U122" s="21">
        <v>0</v>
      </c>
      <c r="V122" s="22">
        <v>124.95779999999998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1"/>
        <v>3059.5085562046415</v>
      </c>
    </row>
    <row r="123" spans="1:63" ht="14.25">
      <c r="A123" s="19"/>
      <c r="B123" s="7" t="s">
        <v>172</v>
      </c>
      <c r="C123" s="20">
        <v>0</v>
      </c>
      <c r="D123" s="21">
        <v>0.6200994</v>
      </c>
      <c r="E123" s="21">
        <v>0</v>
      </c>
      <c r="F123" s="21">
        <v>0</v>
      </c>
      <c r="G123" s="22">
        <v>0</v>
      </c>
      <c r="H123" s="20">
        <v>277.80979999999994</v>
      </c>
      <c r="I123" s="21">
        <v>1468.7959696996766</v>
      </c>
      <c r="J123" s="21">
        <v>0.0154</v>
      </c>
      <c r="K123" s="21">
        <v>0</v>
      </c>
      <c r="L123" s="22">
        <v>3993.3118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170.88100000000006</v>
      </c>
      <c r="S123" s="21">
        <v>145.12800000000001</v>
      </c>
      <c r="T123" s="21">
        <v>0</v>
      </c>
      <c r="U123" s="21">
        <v>0</v>
      </c>
      <c r="V123" s="22">
        <v>1094.9901999999997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1"/>
        <v>7151.552269099677</v>
      </c>
    </row>
    <row r="124" spans="1:63" ht="14.25">
      <c r="A124" s="19"/>
      <c r="B124" s="7" t="s">
        <v>173</v>
      </c>
      <c r="C124" s="20">
        <v>0</v>
      </c>
      <c r="D124" s="21">
        <v>3.7275463513</v>
      </c>
      <c r="E124" s="21">
        <v>0</v>
      </c>
      <c r="F124" s="21">
        <v>0</v>
      </c>
      <c r="G124" s="22">
        <v>0</v>
      </c>
      <c r="H124" s="20">
        <v>701.5932</v>
      </c>
      <c r="I124" s="21">
        <v>4407.494166544098</v>
      </c>
      <c r="J124" s="21">
        <v>13.4753</v>
      </c>
      <c r="K124" s="21">
        <v>0</v>
      </c>
      <c r="L124" s="22">
        <v>4014.7246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538.6812000000001</v>
      </c>
      <c r="S124" s="21">
        <v>282.9437</v>
      </c>
      <c r="T124" s="21">
        <v>0</v>
      </c>
      <c r="U124" s="21">
        <v>0</v>
      </c>
      <c r="V124" s="22">
        <v>779.6635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1"/>
        <v>10742.3032128954</v>
      </c>
    </row>
    <row r="125" spans="1:63" ht="14.25">
      <c r="A125" s="19"/>
      <c r="B125" s="7" t="s">
        <v>174</v>
      </c>
      <c r="C125" s="20">
        <v>0</v>
      </c>
      <c r="D125" s="21">
        <v>0.6656715000000002</v>
      </c>
      <c r="E125" s="21">
        <v>0</v>
      </c>
      <c r="F125" s="21">
        <v>0</v>
      </c>
      <c r="G125" s="22">
        <v>0</v>
      </c>
      <c r="H125" s="20">
        <v>42.6829</v>
      </c>
      <c r="I125" s="21">
        <v>1144.8380823331522</v>
      </c>
      <c r="J125" s="21">
        <v>4.2326</v>
      </c>
      <c r="K125" s="21">
        <v>0</v>
      </c>
      <c r="L125" s="22">
        <v>356.63239999999996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26.90209999999999</v>
      </c>
      <c r="S125" s="21">
        <v>4.547299999999999</v>
      </c>
      <c r="T125" s="21">
        <v>0</v>
      </c>
      <c r="U125" s="21">
        <v>0</v>
      </c>
      <c r="V125" s="22">
        <v>31.879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1"/>
        <v>1612.380053833152</v>
      </c>
    </row>
    <row r="126" spans="1:63" ht="14.25">
      <c r="A126" s="19"/>
      <c r="B126" s="7" t="s">
        <v>137</v>
      </c>
      <c r="C126" s="20">
        <v>0</v>
      </c>
      <c r="D126" s="21">
        <v>14.535257458659999</v>
      </c>
      <c r="E126" s="21">
        <v>0</v>
      </c>
      <c r="F126" s="21">
        <v>0</v>
      </c>
      <c r="G126" s="22">
        <v>0</v>
      </c>
      <c r="H126" s="20">
        <v>35.741</v>
      </c>
      <c r="I126" s="21">
        <v>151.27563256333357</v>
      </c>
      <c r="J126" s="21">
        <v>0</v>
      </c>
      <c r="K126" s="21">
        <v>0</v>
      </c>
      <c r="L126" s="22">
        <v>335.1092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18.957899999999995</v>
      </c>
      <c r="S126" s="21">
        <v>0.9609</v>
      </c>
      <c r="T126" s="21">
        <v>0</v>
      </c>
      <c r="U126" s="21">
        <v>0</v>
      </c>
      <c r="V126" s="22">
        <v>21.1024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1"/>
        <v>577.6822900219936</v>
      </c>
    </row>
    <row r="127" spans="1:63" ht="14.25">
      <c r="A127" s="19"/>
      <c r="B127" s="7" t="s">
        <v>175</v>
      </c>
      <c r="C127" s="20">
        <v>0</v>
      </c>
      <c r="D127" s="21">
        <v>0.46165219049999995</v>
      </c>
      <c r="E127" s="21">
        <v>0</v>
      </c>
      <c r="F127" s="21">
        <v>0</v>
      </c>
      <c r="G127" s="22">
        <v>0</v>
      </c>
      <c r="H127" s="20">
        <v>2.465399999999999</v>
      </c>
      <c r="I127" s="21">
        <v>0.62737354211742</v>
      </c>
      <c r="J127" s="21">
        <v>0</v>
      </c>
      <c r="K127" s="21">
        <v>0</v>
      </c>
      <c r="L127" s="22">
        <v>7.612500000000001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1.9345999999999999</v>
      </c>
      <c r="S127" s="21">
        <v>0.014400000000000001</v>
      </c>
      <c r="T127" s="21">
        <v>0</v>
      </c>
      <c r="U127" s="21">
        <v>0</v>
      </c>
      <c r="V127" s="22">
        <v>2.0269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1"/>
        <v>15.142825732617418</v>
      </c>
    </row>
    <row r="128" spans="1:63" ht="14.25">
      <c r="A128" s="19"/>
      <c r="B128" s="7" t="s">
        <v>176</v>
      </c>
      <c r="C128" s="20">
        <v>0</v>
      </c>
      <c r="D128" s="21">
        <v>2.21722797891</v>
      </c>
      <c r="E128" s="21">
        <v>0</v>
      </c>
      <c r="F128" s="21">
        <v>0</v>
      </c>
      <c r="G128" s="22">
        <v>0</v>
      </c>
      <c r="H128" s="20">
        <v>0.6704000000000001</v>
      </c>
      <c r="I128" s="21">
        <v>17.206313186801296</v>
      </c>
      <c r="J128" s="21">
        <v>0</v>
      </c>
      <c r="K128" s="21">
        <v>0</v>
      </c>
      <c r="L128" s="22">
        <v>0.3039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0.33430000000000004</v>
      </c>
      <c r="S128" s="21">
        <v>0.0055</v>
      </c>
      <c r="T128" s="21">
        <v>0</v>
      </c>
      <c r="U128" s="21">
        <v>0</v>
      </c>
      <c r="V128" s="22">
        <v>0.0224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1"/>
        <v>20.760041165711296</v>
      </c>
    </row>
    <row r="129" spans="1:63" ht="14.25">
      <c r="A129" s="19"/>
      <c r="B129" s="7" t="s">
        <v>140</v>
      </c>
      <c r="C129" s="20">
        <v>0</v>
      </c>
      <c r="D129" s="21">
        <v>9.399499425</v>
      </c>
      <c r="E129" s="21">
        <v>0</v>
      </c>
      <c r="F129" s="21">
        <v>0</v>
      </c>
      <c r="G129" s="22">
        <v>0</v>
      </c>
      <c r="H129" s="20">
        <v>142.8343</v>
      </c>
      <c r="I129" s="21">
        <v>353.67939826317144</v>
      </c>
      <c r="J129" s="21">
        <v>0.6201</v>
      </c>
      <c r="K129" s="21">
        <v>0</v>
      </c>
      <c r="L129" s="22">
        <v>245.72350000000003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139.55729999999997</v>
      </c>
      <c r="S129" s="21">
        <v>5.260299999999999</v>
      </c>
      <c r="T129" s="21">
        <v>0</v>
      </c>
      <c r="U129" s="21">
        <v>0</v>
      </c>
      <c r="V129" s="22">
        <v>101.7423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1"/>
        <v>998.8166976881714</v>
      </c>
    </row>
    <row r="130" spans="1:63" ht="14.25">
      <c r="A130" s="19"/>
      <c r="B130" s="7" t="s">
        <v>177</v>
      </c>
      <c r="C130" s="20">
        <v>0</v>
      </c>
      <c r="D130" s="21">
        <v>0.54181565969</v>
      </c>
      <c r="E130" s="21">
        <v>0</v>
      </c>
      <c r="F130" s="21">
        <v>0</v>
      </c>
      <c r="G130" s="22">
        <v>0</v>
      </c>
      <c r="H130" s="20">
        <v>1.0961999999999998</v>
      </c>
      <c r="I130" s="21">
        <v>1740.9627060384396</v>
      </c>
      <c r="J130" s="21">
        <v>0.5417</v>
      </c>
      <c r="K130" s="21">
        <v>0</v>
      </c>
      <c r="L130" s="22">
        <v>102.01099999999998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0.3247</v>
      </c>
      <c r="S130" s="21">
        <v>0.0564</v>
      </c>
      <c r="T130" s="21">
        <v>0</v>
      </c>
      <c r="U130" s="21">
        <v>0</v>
      </c>
      <c r="V130" s="22">
        <v>4.307799999999999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1"/>
        <v>1849.8423216981294</v>
      </c>
    </row>
    <row r="131" spans="1:63" ht="14.25">
      <c r="A131" s="19"/>
      <c r="B131" s="7" t="s">
        <v>178</v>
      </c>
      <c r="C131" s="20">
        <v>0</v>
      </c>
      <c r="D131" s="21">
        <v>159.80888509929</v>
      </c>
      <c r="E131" s="21">
        <v>0</v>
      </c>
      <c r="F131" s="21">
        <v>0</v>
      </c>
      <c r="G131" s="22">
        <v>0</v>
      </c>
      <c r="H131" s="20">
        <v>0.6372999999999999</v>
      </c>
      <c r="I131" s="21">
        <v>6306.371161777179</v>
      </c>
      <c r="J131" s="21">
        <v>0</v>
      </c>
      <c r="K131" s="21">
        <v>0</v>
      </c>
      <c r="L131" s="22">
        <v>316.40409999999997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0.31460000000000005</v>
      </c>
      <c r="S131" s="21">
        <v>128.9912</v>
      </c>
      <c r="T131" s="21">
        <v>0</v>
      </c>
      <c r="U131" s="21">
        <v>0</v>
      </c>
      <c r="V131" s="22">
        <v>32.479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1"/>
        <v>6945.006246876469</v>
      </c>
    </row>
    <row r="132" spans="1:63" ht="14.25">
      <c r="A132" s="19"/>
      <c r="B132" s="7" t="s">
        <v>179</v>
      </c>
      <c r="C132" s="20">
        <v>0</v>
      </c>
      <c r="D132" s="21">
        <v>0.53428199494</v>
      </c>
      <c r="E132" s="21">
        <v>0</v>
      </c>
      <c r="F132" s="21">
        <v>0</v>
      </c>
      <c r="G132" s="22">
        <v>0</v>
      </c>
      <c r="H132" s="20">
        <v>6.499200000000001</v>
      </c>
      <c r="I132" s="21">
        <v>14.068818336276138</v>
      </c>
      <c r="J132" s="21">
        <v>0</v>
      </c>
      <c r="K132" s="21">
        <v>0</v>
      </c>
      <c r="L132" s="22">
        <v>8.117999999999999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4.6814</v>
      </c>
      <c r="S132" s="21">
        <v>0</v>
      </c>
      <c r="T132" s="21">
        <v>0</v>
      </c>
      <c r="U132" s="21">
        <v>0</v>
      </c>
      <c r="V132" s="22">
        <v>3.4848999999999997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1"/>
        <v>37.38660033121613</v>
      </c>
    </row>
    <row r="133" spans="1:63" ht="14.25">
      <c r="A133" s="19"/>
      <c r="B133" s="7" t="s">
        <v>152</v>
      </c>
      <c r="C133" s="20">
        <v>0</v>
      </c>
      <c r="D133" s="21">
        <v>3.43078805696</v>
      </c>
      <c r="E133" s="21">
        <v>0</v>
      </c>
      <c r="F133" s="21">
        <v>0</v>
      </c>
      <c r="G133" s="22">
        <v>0</v>
      </c>
      <c r="H133" s="20">
        <v>28.8486</v>
      </c>
      <c r="I133" s="21">
        <v>38.65281248387095</v>
      </c>
      <c r="J133" s="21">
        <v>4.4428</v>
      </c>
      <c r="K133" s="21">
        <v>0</v>
      </c>
      <c r="L133" s="22">
        <v>53.578399999999995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27.716700000000003</v>
      </c>
      <c r="S133" s="21">
        <v>2.5822</v>
      </c>
      <c r="T133" s="21">
        <v>0</v>
      </c>
      <c r="U133" s="21">
        <v>0</v>
      </c>
      <c r="V133" s="22">
        <v>29.6168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1"/>
        <v>188.86910054083097</v>
      </c>
    </row>
    <row r="134" spans="1:63" ht="14.25">
      <c r="A134" s="19"/>
      <c r="B134" s="7" t="s">
        <v>157</v>
      </c>
      <c r="C134" s="20">
        <v>0</v>
      </c>
      <c r="D134" s="21">
        <v>0.580187531</v>
      </c>
      <c r="E134" s="21">
        <v>0</v>
      </c>
      <c r="F134" s="21">
        <v>0</v>
      </c>
      <c r="G134" s="22">
        <v>0</v>
      </c>
      <c r="H134" s="20">
        <v>10.997200000000001</v>
      </c>
      <c r="I134" s="21">
        <v>8.405495293129041</v>
      </c>
      <c r="J134" s="21">
        <v>0</v>
      </c>
      <c r="K134" s="21">
        <v>0</v>
      </c>
      <c r="L134" s="22">
        <v>18.661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8.242700000000001</v>
      </c>
      <c r="S134" s="21">
        <v>0.4566</v>
      </c>
      <c r="T134" s="21">
        <v>0</v>
      </c>
      <c r="U134" s="21">
        <v>0</v>
      </c>
      <c r="V134" s="22">
        <v>3.7642999999999995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1"/>
        <v>51.10748282412904</v>
      </c>
    </row>
    <row r="135" spans="1:63" ht="14.25">
      <c r="A135" s="19"/>
      <c r="B135" s="7" t="s">
        <v>159</v>
      </c>
      <c r="C135" s="20">
        <v>0</v>
      </c>
      <c r="D135" s="21">
        <v>0.5473907520000001</v>
      </c>
      <c r="E135" s="21">
        <v>0</v>
      </c>
      <c r="F135" s="21">
        <v>0</v>
      </c>
      <c r="G135" s="22">
        <v>0</v>
      </c>
      <c r="H135" s="20">
        <v>39.8108</v>
      </c>
      <c r="I135" s="21">
        <v>334.0731367678072</v>
      </c>
      <c r="J135" s="21">
        <v>0</v>
      </c>
      <c r="K135" s="21">
        <v>0</v>
      </c>
      <c r="L135" s="22">
        <v>206.00050000000005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23.556199999999997</v>
      </c>
      <c r="S135" s="21">
        <v>5.1362</v>
      </c>
      <c r="T135" s="21">
        <v>0</v>
      </c>
      <c r="U135" s="21">
        <v>0</v>
      </c>
      <c r="V135" s="22">
        <v>46.9359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1"/>
        <v>656.0601275198072</v>
      </c>
    </row>
    <row r="136" spans="1:63" s="28" customFormat="1" ht="14.25">
      <c r="A136" s="19"/>
      <c r="B136" s="8" t="s">
        <v>12</v>
      </c>
      <c r="C136" s="24">
        <f aca="true" t="shared" si="22" ref="C136:AH136">SUM(C112:C135)</f>
        <v>0</v>
      </c>
      <c r="D136" s="25">
        <f t="shared" si="22"/>
        <v>315.75314139924996</v>
      </c>
      <c r="E136" s="25">
        <f t="shared" si="22"/>
        <v>0</v>
      </c>
      <c r="F136" s="25">
        <f t="shared" si="22"/>
        <v>0</v>
      </c>
      <c r="G136" s="26">
        <f t="shared" si="22"/>
        <v>0</v>
      </c>
      <c r="H136" s="24">
        <f t="shared" si="22"/>
        <v>1992.7534</v>
      </c>
      <c r="I136" s="25">
        <f t="shared" si="22"/>
        <v>42358.621035187316</v>
      </c>
      <c r="J136" s="25">
        <f t="shared" si="22"/>
        <v>186.0628</v>
      </c>
      <c r="K136" s="25">
        <f t="shared" si="22"/>
        <v>0</v>
      </c>
      <c r="L136" s="26">
        <f t="shared" si="22"/>
        <v>12519.761300000002</v>
      </c>
      <c r="M136" s="24">
        <f t="shared" si="22"/>
        <v>0</v>
      </c>
      <c r="N136" s="25">
        <f t="shared" si="22"/>
        <v>0</v>
      </c>
      <c r="O136" s="25">
        <f t="shared" si="22"/>
        <v>0</v>
      </c>
      <c r="P136" s="25">
        <f t="shared" si="22"/>
        <v>0</v>
      </c>
      <c r="Q136" s="26">
        <f t="shared" si="22"/>
        <v>0</v>
      </c>
      <c r="R136" s="24">
        <f t="shared" si="22"/>
        <v>1344.1780999999999</v>
      </c>
      <c r="S136" s="25">
        <f t="shared" si="22"/>
        <v>806.9573</v>
      </c>
      <c r="T136" s="25">
        <f t="shared" si="22"/>
        <v>0</v>
      </c>
      <c r="U136" s="25">
        <f t="shared" si="22"/>
        <v>0</v>
      </c>
      <c r="V136" s="26">
        <f t="shared" si="22"/>
        <v>2724.354899999999</v>
      </c>
      <c r="W136" s="24">
        <f t="shared" si="22"/>
        <v>0</v>
      </c>
      <c r="X136" s="25">
        <f t="shared" si="22"/>
        <v>0</v>
      </c>
      <c r="Y136" s="25">
        <f t="shared" si="22"/>
        <v>0</v>
      </c>
      <c r="Z136" s="25">
        <f t="shared" si="22"/>
        <v>0</v>
      </c>
      <c r="AA136" s="26">
        <f t="shared" si="22"/>
        <v>0</v>
      </c>
      <c r="AB136" s="24">
        <f t="shared" si="22"/>
        <v>0</v>
      </c>
      <c r="AC136" s="25">
        <f t="shared" si="22"/>
        <v>0</v>
      </c>
      <c r="AD136" s="25">
        <f t="shared" si="22"/>
        <v>0</v>
      </c>
      <c r="AE136" s="25">
        <f t="shared" si="22"/>
        <v>0</v>
      </c>
      <c r="AF136" s="26">
        <f t="shared" si="22"/>
        <v>0</v>
      </c>
      <c r="AG136" s="24">
        <f t="shared" si="22"/>
        <v>0</v>
      </c>
      <c r="AH136" s="25">
        <f t="shared" si="22"/>
        <v>0</v>
      </c>
      <c r="AI136" s="25">
        <f aca="true" t="shared" si="23" ref="AI136:BK136">SUM(AI112:AI135)</f>
        <v>0</v>
      </c>
      <c r="AJ136" s="25">
        <f t="shared" si="23"/>
        <v>0</v>
      </c>
      <c r="AK136" s="26">
        <f t="shared" si="23"/>
        <v>0</v>
      </c>
      <c r="AL136" s="24">
        <f t="shared" si="23"/>
        <v>0</v>
      </c>
      <c r="AM136" s="25">
        <f t="shared" si="23"/>
        <v>0</v>
      </c>
      <c r="AN136" s="25">
        <f t="shared" si="23"/>
        <v>0</v>
      </c>
      <c r="AO136" s="25">
        <f t="shared" si="23"/>
        <v>0</v>
      </c>
      <c r="AP136" s="26">
        <f t="shared" si="23"/>
        <v>0</v>
      </c>
      <c r="AQ136" s="24">
        <f t="shared" si="23"/>
        <v>0</v>
      </c>
      <c r="AR136" s="25">
        <f t="shared" si="23"/>
        <v>0</v>
      </c>
      <c r="AS136" s="25">
        <f t="shared" si="23"/>
        <v>0</v>
      </c>
      <c r="AT136" s="25">
        <f t="shared" si="23"/>
        <v>0</v>
      </c>
      <c r="AU136" s="26">
        <f t="shared" si="23"/>
        <v>0</v>
      </c>
      <c r="AV136" s="24">
        <f t="shared" si="23"/>
        <v>0</v>
      </c>
      <c r="AW136" s="25">
        <f t="shared" si="23"/>
        <v>0</v>
      </c>
      <c r="AX136" s="25">
        <f t="shared" si="23"/>
        <v>0</v>
      </c>
      <c r="AY136" s="25">
        <f t="shared" si="23"/>
        <v>0</v>
      </c>
      <c r="AZ136" s="26">
        <f t="shared" si="23"/>
        <v>0</v>
      </c>
      <c r="BA136" s="24">
        <f t="shared" si="23"/>
        <v>0</v>
      </c>
      <c r="BB136" s="25">
        <f t="shared" si="23"/>
        <v>0</v>
      </c>
      <c r="BC136" s="25">
        <f t="shared" si="23"/>
        <v>0</v>
      </c>
      <c r="BD136" s="25">
        <f t="shared" si="23"/>
        <v>0</v>
      </c>
      <c r="BE136" s="26">
        <f t="shared" si="23"/>
        <v>0</v>
      </c>
      <c r="BF136" s="24">
        <f t="shared" si="23"/>
        <v>0</v>
      </c>
      <c r="BG136" s="25">
        <f t="shared" si="23"/>
        <v>0</v>
      </c>
      <c r="BH136" s="25">
        <f t="shared" si="23"/>
        <v>0</v>
      </c>
      <c r="BI136" s="25">
        <f t="shared" si="23"/>
        <v>0</v>
      </c>
      <c r="BJ136" s="26">
        <f t="shared" si="23"/>
        <v>0</v>
      </c>
      <c r="BK136" s="26">
        <f t="shared" si="23"/>
        <v>62248.44197658657</v>
      </c>
    </row>
    <row r="137" spans="1:64" s="28" customFormat="1" ht="14.25">
      <c r="A137" s="19"/>
      <c r="B137" s="9" t="s">
        <v>23</v>
      </c>
      <c r="C137" s="24">
        <f aca="true" t="shared" si="24" ref="C137:AH137">C136+C110</f>
        <v>0</v>
      </c>
      <c r="D137" s="25">
        <f t="shared" si="24"/>
        <v>316.81152902425</v>
      </c>
      <c r="E137" s="25">
        <f t="shared" si="24"/>
        <v>0</v>
      </c>
      <c r="F137" s="25">
        <f t="shared" si="24"/>
        <v>0</v>
      </c>
      <c r="G137" s="26">
        <f t="shared" si="24"/>
        <v>0</v>
      </c>
      <c r="H137" s="24">
        <f t="shared" si="24"/>
        <v>2638.7636</v>
      </c>
      <c r="I137" s="25">
        <f t="shared" si="24"/>
        <v>45087.2353581657</v>
      </c>
      <c r="J137" s="25">
        <f t="shared" si="24"/>
        <v>186.06640000000002</v>
      </c>
      <c r="K137" s="25">
        <f t="shared" si="24"/>
        <v>0</v>
      </c>
      <c r="L137" s="26">
        <f t="shared" si="24"/>
        <v>15447.081200000002</v>
      </c>
      <c r="M137" s="24">
        <f t="shared" si="24"/>
        <v>0</v>
      </c>
      <c r="N137" s="25">
        <f t="shared" si="24"/>
        <v>0</v>
      </c>
      <c r="O137" s="25">
        <f t="shared" si="24"/>
        <v>0</v>
      </c>
      <c r="P137" s="25">
        <f t="shared" si="24"/>
        <v>0</v>
      </c>
      <c r="Q137" s="26">
        <f t="shared" si="24"/>
        <v>0</v>
      </c>
      <c r="R137" s="24">
        <f t="shared" si="24"/>
        <v>1703.4791</v>
      </c>
      <c r="S137" s="25">
        <f t="shared" si="24"/>
        <v>903.5227</v>
      </c>
      <c r="T137" s="25">
        <f t="shared" si="24"/>
        <v>0.0063</v>
      </c>
      <c r="U137" s="25">
        <f t="shared" si="24"/>
        <v>0</v>
      </c>
      <c r="V137" s="26">
        <f t="shared" si="24"/>
        <v>3263.010899999999</v>
      </c>
      <c r="W137" s="24">
        <f t="shared" si="24"/>
        <v>0</v>
      </c>
      <c r="X137" s="25">
        <f t="shared" si="24"/>
        <v>0</v>
      </c>
      <c r="Y137" s="25">
        <f t="shared" si="24"/>
        <v>0</v>
      </c>
      <c r="Z137" s="25">
        <f t="shared" si="24"/>
        <v>0</v>
      </c>
      <c r="AA137" s="26">
        <f t="shared" si="24"/>
        <v>0</v>
      </c>
      <c r="AB137" s="24">
        <f t="shared" si="24"/>
        <v>0</v>
      </c>
      <c r="AC137" s="25">
        <f t="shared" si="24"/>
        <v>0</v>
      </c>
      <c r="AD137" s="25">
        <f t="shared" si="24"/>
        <v>0</v>
      </c>
      <c r="AE137" s="25">
        <f t="shared" si="24"/>
        <v>0</v>
      </c>
      <c r="AF137" s="26">
        <f t="shared" si="24"/>
        <v>0</v>
      </c>
      <c r="AG137" s="24">
        <f t="shared" si="24"/>
        <v>0</v>
      </c>
      <c r="AH137" s="25">
        <f t="shared" si="24"/>
        <v>0</v>
      </c>
      <c r="AI137" s="25">
        <f aca="true" t="shared" si="25" ref="AI137:BK137">AI136+AI110</f>
        <v>0</v>
      </c>
      <c r="AJ137" s="25">
        <f t="shared" si="25"/>
        <v>0</v>
      </c>
      <c r="AK137" s="26">
        <f t="shared" si="25"/>
        <v>0</v>
      </c>
      <c r="AL137" s="24">
        <f t="shared" si="25"/>
        <v>0</v>
      </c>
      <c r="AM137" s="25">
        <f t="shared" si="25"/>
        <v>0</v>
      </c>
      <c r="AN137" s="25">
        <f t="shared" si="25"/>
        <v>0</v>
      </c>
      <c r="AO137" s="25">
        <f t="shared" si="25"/>
        <v>0</v>
      </c>
      <c r="AP137" s="26">
        <f t="shared" si="25"/>
        <v>0</v>
      </c>
      <c r="AQ137" s="24">
        <f t="shared" si="25"/>
        <v>0</v>
      </c>
      <c r="AR137" s="25">
        <f t="shared" si="25"/>
        <v>0</v>
      </c>
      <c r="AS137" s="25">
        <f t="shared" si="25"/>
        <v>0</v>
      </c>
      <c r="AT137" s="25">
        <f t="shared" si="25"/>
        <v>0</v>
      </c>
      <c r="AU137" s="26">
        <f t="shared" si="25"/>
        <v>0</v>
      </c>
      <c r="AV137" s="24">
        <f t="shared" si="25"/>
        <v>0</v>
      </c>
      <c r="AW137" s="25">
        <f t="shared" si="25"/>
        <v>0</v>
      </c>
      <c r="AX137" s="25">
        <f t="shared" si="25"/>
        <v>0</v>
      </c>
      <c r="AY137" s="25">
        <f t="shared" si="25"/>
        <v>0</v>
      </c>
      <c r="AZ137" s="26">
        <f t="shared" si="25"/>
        <v>0</v>
      </c>
      <c r="BA137" s="24">
        <f t="shared" si="25"/>
        <v>0</v>
      </c>
      <c r="BB137" s="25">
        <f t="shared" si="25"/>
        <v>0</v>
      </c>
      <c r="BC137" s="25">
        <f t="shared" si="25"/>
        <v>0</v>
      </c>
      <c r="BD137" s="25">
        <f t="shared" si="25"/>
        <v>0</v>
      </c>
      <c r="BE137" s="26">
        <f t="shared" si="25"/>
        <v>0</v>
      </c>
      <c r="BF137" s="24">
        <f t="shared" si="25"/>
        <v>0</v>
      </c>
      <c r="BG137" s="25">
        <f t="shared" si="25"/>
        <v>0</v>
      </c>
      <c r="BH137" s="25">
        <f t="shared" si="25"/>
        <v>0</v>
      </c>
      <c r="BI137" s="25">
        <f t="shared" si="25"/>
        <v>0</v>
      </c>
      <c r="BJ137" s="26">
        <f t="shared" si="25"/>
        <v>0</v>
      </c>
      <c r="BK137" s="26">
        <f t="shared" si="25"/>
        <v>69545.97708718995</v>
      </c>
      <c r="BL137" s="37"/>
    </row>
    <row r="138" spans="1:63" ht="14.25">
      <c r="A138" s="19"/>
      <c r="B138" s="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2"/>
    </row>
    <row r="139" spans="1:63" ht="14.25">
      <c r="A139" s="19" t="s">
        <v>42</v>
      </c>
      <c r="B139" s="10" t="s">
        <v>43</v>
      </c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4.25">
      <c r="A140" s="19" t="s">
        <v>7</v>
      </c>
      <c r="B140" s="13" t="s">
        <v>44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4.25">
      <c r="A141" s="34"/>
      <c r="B141" s="7" t="s">
        <v>33</v>
      </c>
      <c r="C141" s="20">
        <v>0</v>
      </c>
      <c r="D141" s="21">
        <v>0</v>
      </c>
      <c r="E141" s="21">
        <v>0</v>
      </c>
      <c r="F141" s="21">
        <v>0</v>
      </c>
      <c r="G141" s="22">
        <v>0</v>
      </c>
      <c r="H141" s="20">
        <v>0</v>
      </c>
      <c r="I141" s="21">
        <v>0</v>
      </c>
      <c r="J141" s="21">
        <v>0</v>
      </c>
      <c r="K141" s="21">
        <v>0</v>
      </c>
      <c r="L141" s="22">
        <v>0</v>
      </c>
      <c r="M141" s="20">
        <v>0</v>
      </c>
      <c r="N141" s="21">
        <v>0</v>
      </c>
      <c r="O141" s="21">
        <v>0</v>
      </c>
      <c r="P141" s="21">
        <v>0</v>
      </c>
      <c r="Q141" s="22">
        <v>0</v>
      </c>
      <c r="R141" s="20">
        <v>0</v>
      </c>
      <c r="S141" s="21">
        <v>0</v>
      </c>
      <c r="T141" s="21">
        <v>0</v>
      </c>
      <c r="U141" s="21">
        <v>0</v>
      </c>
      <c r="V141" s="22">
        <v>0</v>
      </c>
      <c r="W141" s="20">
        <v>0</v>
      </c>
      <c r="X141" s="21">
        <v>0</v>
      </c>
      <c r="Y141" s="21">
        <v>0</v>
      </c>
      <c r="Z141" s="21">
        <v>0</v>
      </c>
      <c r="AA141" s="22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0">
        <v>0</v>
      </c>
      <c r="AH141" s="21">
        <v>0</v>
      </c>
      <c r="AI141" s="21">
        <v>0</v>
      </c>
      <c r="AJ141" s="21">
        <v>0</v>
      </c>
      <c r="AK141" s="22">
        <v>0</v>
      </c>
      <c r="AL141" s="20">
        <v>0</v>
      </c>
      <c r="AM141" s="21">
        <v>0</v>
      </c>
      <c r="AN141" s="21">
        <v>0</v>
      </c>
      <c r="AO141" s="21">
        <v>0</v>
      </c>
      <c r="AP141" s="22">
        <v>0</v>
      </c>
      <c r="AQ141" s="20">
        <v>0</v>
      </c>
      <c r="AR141" s="21">
        <v>0</v>
      </c>
      <c r="AS141" s="21">
        <v>0</v>
      </c>
      <c r="AT141" s="21">
        <v>0</v>
      </c>
      <c r="AU141" s="22">
        <v>0</v>
      </c>
      <c r="AV141" s="20">
        <v>0</v>
      </c>
      <c r="AW141" s="21">
        <v>0</v>
      </c>
      <c r="AX141" s="21">
        <v>0</v>
      </c>
      <c r="AY141" s="21">
        <v>0</v>
      </c>
      <c r="AZ141" s="22">
        <v>0</v>
      </c>
      <c r="BA141" s="20">
        <v>0</v>
      </c>
      <c r="BB141" s="21">
        <v>0</v>
      </c>
      <c r="BC141" s="21">
        <v>0</v>
      </c>
      <c r="BD141" s="21">
        <v>0</v>
      </c>
      <c r="BE141" s="22">
        <v>0</v>
      </c>
      <c r="BF141" s="20">
        <v>0</v>
      </c>
      <c r="BG141" s="21">
        <v>0</v>
      </c>
      <c r="BH141" s="21">
        <v>0</v>
      </c>
      <c r="BI141" s="21">
        <v>0</v>
      </c>
      <c r="BJ141" s="22">
        <v>0</v>
      </c>
      <c r="BK141" s="20">
        <v>0</v>
      </c>
    </row>
    <row r="142" spans="1:63" s="28" customFormat="1" ht="14.25">
      <c r="A142" s="19"/>
      <c r="B142" s="9" t="s">
        <v>27</v>
      </c>
      <c r="C142" s="24">
        <v>0</v>
      </c>
      <c r="D142" s="25">
        <v>0</v>
      </c>
      <c r="E142" s="25">
        <v>0</v>
      </c>
      <c r="F142" s="25">
        <v>0</v>
      </c>
      <c r="G142" s="26">
        <v>0</v>
      </c>
      <c r="H142" s="24">
        <v>0</v>
      </c>
      <c r="I142" s="25">
        <v>0</v>
      </c>
      <c r="J142" s="25">
        <v>0</v>
      </c>
      <c r="K142" s="25">
        <v>0</v>
      </c>
      <c r="L142" s="26">
        <v>0</v>
      </c>
      <c r="M142" s="24">
        <v>0</v>
      </c>
      <c r="N142" s="25">
        <v>0</v>
      </c>
      <c r="O142" s="25">
        <v>0</v>
      </c>
      <c r="P142" s="25">
        <v>0</v>
      </c>
      <c r="Q142" s="26">
        <v>0</v>
      </c>
      <c r="R142" s="24">
        <v>0</v>
      </c>
      <c r="S142" s="25">
        <v>0</v>
      </c>
      <c r="T142" s="25">
        <v>0</v>
      </c>
      <c r="U142" s="25">
        <v>0</v>
      </c>
      <c r="V142" s="26">
        <v>0</v>
      </c>
      <c r="W142" s="24">
        <v>0</v>
      </c>
      <c r="X142" s="25">
        <v>0</v>
      </c>
      <c r="Y142" s="25">
        <v>0</v>
      </c>
      <c r="Z142" s="25">
        <v>0</v>
      </c>
      <c r="AA142" s="26">
        <v>0</v>
      </c>
      <c r="AB142" s="24">
        <v>0</v>
      </c>
      <c r="AC142" s="25">
        <v>0</v>
      </c>
      <c r="AD142" s="25">
        <v>0</v>
      </c>
      <c r="AE142" s="25">
        <v>0</v>
      </c>
      <c r="AF142" s="26">
        <v>0</v>
      </c>
      <c r="AG142" s="24">
        <v>0</v>
      </c>
      <c r="AH142" s="25">
        <v>0</v>
      </c>
      <c r="AI142" s="25">
        <v>0</v>
      </c>
      <c r="AJ142" s="25">
        <v>0</v>
      </c>
      <c r="AK142" s="26">
        <v>0</v>
      </c>
      <c r="AL142" s="24">
        <v>0</v>
      </c>
      <c r="AM142" s="25">
        <v>0</v>
      </c>
      <c r="AN142" s="25">
        <v>0</v>
      </c>
      <c r="AO142" s="25">
        <v>0</v>
      </c>
      <c r="AP142" s="26">
        <v>0</v>
      </c>
      <c r="AQ142" s="24">
        <v>0</v>
      </c>
      <c r="AR142" s="25">
        <v>0</v>
      </c>
      <c r="AS142" s="25">
        <v>0</v>
      </c>
      <c r="AT142" s="25">
        <v>0</v>
      </c>
      <c r="AU142" s="26">
        <v>0</v>
      </c>
      <c r="AV142" s="24">
        <v>0</v>
      </c>
      <c r="AW142" s="25">
        <v>0</v>
      </c>
      <c r="AX142" s="25">
        <v>0</v>
      </c>
      <c r="AY142" s="25">
        <v>0</v>
      </c>
      <c r="AZ142" s="26">
        <v>0</v>
      </c>
      <c r="BA142" s="24">
        <v>0</v>
      </c>
      <c r="BB142" s="25">
        <v>0</v>
      </c>
      <c r="BC142" s="25">
        <v>0</v>
      </c>
      <c r="BD142" s="25">
        <v>0</v>
      </c>
      <c r="BE142" s="26">
        <v>0</v>
      </c>
      <c r="BF142" s="24">
        <v>0</v>
      </c>
      <c r="BG142" s="25">
        <v>0</v>
      </c>
      <c r="BH142" s="25">
        <v>0</v>
      </c>
      <c r="BI142" s="25">
        <v>0</v>
      </c>
      <c r="BJ142" s="26">
        <v>0</v>
      </c>
      <c r="BK142" s="27">
        <v>0</v>
      </c>
    </row>
    <row r="143" spans="1:64" ht="12" customHeight="1">
      <c r="A143" s="19"/>
      <c r="B143" s="11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  <c r="BL143" s="18"/>
    </row>
    <row r="144" spans="1:64" s="28" customFormat="1" ht="14.25">
      <c r="A144" s="19"/>
      <c r="B144" s="35" t="s">
        <v>45</v>
      </c>
      <c r="C144" s="36">
        <f aca="true" t="shared" si="26" ref="C144:AH144">C142+C137+C105+C99+C60</f>
        <v>0</v>
      </c>
      <c r="D144" s="36">
        <f t="shared" si="26"/>
        <v>2737.981197250153</v>
      </c>
      <c r="E144" s="36">
        <f t="shared" si="26"/>
        <v>0</v>
      </c>
      <c r="F144" s="36">
        <f t="shared" si="26"/>
        <v>0</v>
      </c>
      <c r="G144" s="36">
        <f t="shared" si="26"/>
        <v>0</v>
      </c>
      <c r="H144" s="36">
        <f t="shared" si="26"/>
        <v>9477.180670556709</v>
      </c>
      <c r="I144" s="36">
        <f t="shared" si="26"/>
        <v>95062.8507153987</v>
      </c>
      <c r="J144" s="36">
        <f t="shared" si="26"/>
        <v>4070.3727165454193</v>
      </c>
      <c r="K144" s="36">
        <f t="shared" si="26"/>
        <v>524.4516730301291</v>
      </c>
      <c r="L144" s="36">
        <f t="shared" si="26"/>
        <v>29481.311798978604</v>
      </c>
      <c r="M144" s="36">
        <f t="shared" si="26"/>
        <v>0</v>
      </c>
      <c r="N144" s="36">
        <f t="shared" si="26"/>
        <v>0</v>
      </c>
      <c r="O144" s="36">
        <f t="shared" si="26"/>
        <v>0</v>
      </c>
      <c r="P144" s="36">
        <f t="shared" si="26"/>
        <v>0</v>
      </c>
      <c r="Q144" s="36">
        <f t="shared" si="26"/>
        <v>0</v>
      </c>
      <c r="R144" s="36">
        <f t="shared" si="26"/>
        <v>5601.519892296547</v>
      </c>
      <c r="S144" s="36">
        <f t="shared" si="26"/>
        <v>4116.638737562291</v>
      </c>
      <c r="T144" s="36">
        <f t="shared" si="26"/>
        <v>426.4242872199032</v>
      </c>
      <c r="U144" s="36">
        <f t="shared" si="26"/>
        <v>0</v>
      </c>
      <c r="V144" s="36">
        <f t="shared" si="26"/>
        <v>5242.109634602257</v>
      </c>
      <c r="W144" s="36">
        <f t="shared" si="26"/>
        <v>0</v>
      </c>
      <c r="X144" s="36">
        <f t="shared" si="26"/>
        <v>0</v>
      </c>
      <c r="Y144" s="36">
        <f t="shared" si="26"/>
        <v>0</v>
      </c>
      <c r="Z144" s="36">
        <f t="shared" si="26"/>
        <v>0</v>
      </c>
      <c r="AA144" s="36">
        <f t="shared" si="26"/>
        <v>0</v>
      </c>
      <c r="AB144" s="36">
        <f t="shared" si="26"/>
        <v>0</v>
      </c>
      <c r="AC144" s="36">
        <f t="shared" si="26"/>
        <v>0</v>
      </c>
      <c r="AD144" s="36">
        <f t="shared" si="26"/>
        <v>0</v>
      </c>
      <c r="AE144" s="36">
        <f t="shared" si="26"/>
        <v>0</v>
      </c>
      <c r="AF144" s="36">
        <f t="shared" si="26"/>
        <v>0</v>
      </c>
      <c r="AG144" s="36">
        <f t="shared" si="26"/>
        <v>0</v>
      </c>
      <c r="AH144" s="36">
        <f t="shared" si="26"/>
        <v>0</v>
      </c>
      <c r="AI144" s="36">
        <f aca="true" t="shared" si="27" ref="AI144:BK144">AI142+AI137+AI105+AI99+AI60</f>
        <v>0</v>
      </c>
      <c r="AJ144" s="36">
        <f t="shared" si="27"/>
        <v>0</v>
      </c>
      <c r="AK144" s="36">
        <f t="shared" si="27"/>
        <v>0</v>
      </c>
      <c r="AL144" s="36">
        <f t="shared" si="27"/>
        <v>0</v>
      </c>
      <c r="AM144" s="36">
        <f t="shared" si="27"/>
        <v>0</v>
      </c>
      <c r="AN144" s="36">
        <f t="shared" si="27"/>
        <v>0</v>
      </c>
      <c r="AO144" s="36">
        <f t="shared" si="27"/>
        <v>0</v>
      </c>
      <c r="AP144" s="36">
        <f t="shared" si="27"/>
        <v>0</v>
      </c>
      <c r="AQ144" s="36">
        <f t="shared" si="27"/>
        <v>0</v>
      </c>
      <c r="AR144" s="36">
        <f t="shared" si="27"/>
        <v>0</v>
      </c>
      <c r="AS144" s="36">
        <f t="shared" si="27"/>
        <v>0</v>
      </c>
      <c r="AT144" s="36">
        <f t="shared" si="27"/>
        <v>0</v>
      </c>
      <c r="AU144" s="36">
        <f t="shared" si="27"/>
        <v>0</v>
      </c>
      <c r="AV144" s="36">
        <f t="shared" si="27"/>
        <v>42811.52456099843</v>
      </c>
      <c r="AW144" s="36">
        <f t="shared" si="27"/>
        <v>20140.193143631746</v>
      </c>
      <c r="AX144" s="36">
        <f t="shared" si="27"/>
        <v>81.98072528296773</v>
      </c>
      <c r="AY144" s="36">
        <f t="shared" si="27"/>
        <v>0.023046942741935493</v>
      </c>
      <c r="AZ144" s="36">
        <f t="shared" si="27"/>
        <v>32088.342820780883</v>
      </c>
      <c r="BA144" s="36">
        <f t="shared" si="27"/>
        <v>0</v>
      </c>
      <c r="BB144" s="36">
        <f t="shared" si="27"/>
        <v>0</v>
      </c>
      <c r="BC144" s="36">
        <f t="shared" si="27"/>
        <v>0</v>
      </c>
      <c r="BD144" s="36">
        <f t="shared" si="27"/>
        <v>0</v>
      </c>
      <c r="BE144" s="36">
        <f t="shared" si="27"/>
        <v>0</v>
      </c>
      <c r="BF144" s="36">
        <f t="shared" si="27"/>
        <v>28410.205599573743</v>
      </c>
      <c r="BG144" s="36">
        <f t="shared" si="27"/>
        <v>3116.0419828210324</v>
      </c>
      <c r="BH144" s="36">
        <f t="shared" si="27"/>
        <v>256.19916931022584</v>
      </c>
      <c r="BI144" s="36">
        <f t="shared" si="27"/>
        <v>0</v>
      </c>
      <c r="BJ144" s="36">
        <f t="shared" si="27"/>
        <v>8406.578472964258</v>
      </c>
      <c r="BK144" s="27">
        <f t="shared" si="27"/>
        <v>292051.93084574677</v>
      </c>
      <c r="BL144" s="37"/>
    </row>
    <row r="145" spans="1:64" ht="14.25">
      <c r="A145" s="19"/>
      <c r="B145" s="9"/>
      <c r="C145" s="20"/>
      <c r="D145" s="21"/>
      <c r="E145" s="21"/>
      <c r="F145" s="21"/>
      <c r="G145" s="22"/>
      <c r="H145" s="20"/>
      <c r="I145" s="21"/>
      <c r="J145" s="21"/>
      <c r="K145" s="21"/>
      <c r="L145" s="22"/>
      <c r="M145" s="20"/>
      <c r="N145" s="21"/>
      <c r="O145" s="21"/>
      <c r="P145" s="21"/>
      <c r="Q145" s="22"/>
      <c r="R145" s="20"/>
      <c r="S145" s="21"/>
      <c r="T145" s="21"/>
      <c r="U145" s="21"/>
      <c r="V145" s="22"/>
      <c r="W145" s="20"/>
      <c r="X145" s="21"/>
      <c r="Y145" s="21"/>
      <c r="Z145" s="21"/>
      <c r="AA145" s="22"/>
      <c r="AB145" s="20"/>
      <c r="AC145" s="21"/>
      <c r="AD145" s="21"/>
      <c r="AE145" s="21"/>
      <c r="AF145" s="22"/>
      <c r="AG145" s="20"/>
      <c r="AH145" s="21"/>
      <c r="AI145" s="21"/>
      <c r="AJ145" s="21"/>
      <c r="AK145" s="22"/>
      <c r="AL145" s="20"/>
      <c r="AM145" s="21"/>
      <c r="AN145" s="21"/>
      <c r="AO145" s="21"/>
      <c r="AP145" s="22"/>
      <c r="AQ145" s="20"/>
      <c r="AR145" s="21"/>
      <c r="AS145" s="21"/>
      <c r="AT145" s="21"/>
      <c r="AU145" s="22"/>
      <c r="AV145" s="20"/>
      <c r="AW145" s="21"/>
      <c r="AX145" s="21"/>
      <c r="AY145" s="21"/>
      <c r="AZ145" s="22"/>
      <c r="BA145" s="20"/>
      <c r="BB145" s="21"/>
      <c r="BC145" s="21"/>
      <c r="BD145" s="21"/>
      <c r="BE145" s="22"/>
      <c r="BF145" s="20"/>
      <c r="BG145" s="21"/>
      <c r="BH145" s="21"/>
      <c r="BI145" s="21"/>
      <c r="BJ145" s="22"/>
      <c r="BK145" s="23"/>
      <c r="BL145" s="18"/>
    </row>
    <row r="146" spans="1:65" ht="14.25">
      <c r="A146" s="19" t="s">
        <v>28</v>
      </c>
      <c r="B146" s="8" t="s">
        <v>29</v>
      </c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 s="18"/>
    </row>
    <row r="147" spans="1:64" ht="14.25">
      <c r="A147" s="19"/>
      <c r="B147" s="7" t="s">
        <v>147</v>
      </c>
      <c r="C147" s="20">
        <v>0</v>
      </c>
      <c r="D147" s="21">
        <v>0.6693839497741936</v>
      </c>
      <c r="E147" s="21">
        <v>0</v>
      </c>
      <c r="F147" s="21">
        <v>0</v>
      </c>
      <c r="G147" s="22">
        <v>0</v>
      </c>
      <c r="H147" s="20">
        <v>5.151125773</v>
      </c>
      <c r="I147" s="21">
        <v>3.5240502592258056</v>
      </c>
      <c r="J147" s="21">
        <v>0</v>
      </c>
      <c r="K147" s="21">
        <v>0</v>
      </c>
      <c r="L147" s="22">
        <v>4.28548496367742</v>
      </c>
      <c r="M147" s="20">
        <v>0</v>
      </c>
      <c r="N147" s="21">
        <v>0</v>
      </c>
      <c r="O147" s="21">
        <v>0</v>
      </c>
      <c r="P147" s="21">
        <v>0</v>
      </c>
      <c r="Q147" s="22">
        <v>0</v>
      </c>
      <c r="R147" s="20">
        <v>3.58522655</v>
      </c>
      <c r="S147" s="21">
        <v>3.639300517935484</v>
      </c>
      <c r="T147" s="21">
        <v>0</v>
      </c>
      <c r="U147" s="21">
        <v>0</v>
      </c>
      <c r="V147" s="22">
        <v>2.3584217154193543</v>
      </c>
      <c r="W147" s="20">
        <v>0</v>
      </c>
      <c r="X147" s="21">
        <v>0</v>
      </c>
      <c r="Y147" s="21">
        <v>0</v>
      </c>
      <c r="Z147" s="21">
        <v>0</v>
      </c>
      <c r="AA147" s="22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0">
        <v>0</v>
      </c>
      <c r="AH147" s="21">
        <v>0</v>
      </c>
      <c r="AI147" s="21">
        <v>0</v>
      </c>
      <c r="AJ147" s="21">
        <v>0</v>
      </c>
      <c r="AK147" s="22">
        <v>0</v>
      </c>
      <c r="AL147" s="20">
        <v>0</v>
      </c>
      <c r="AM147" s="21">
        <v>0</v>
      </c>
      <c r="AN147" s="21">
        <v>0</v>
      </c>
      <c r="AO147" s="21">
        <v>0</v>
      </c>
      <c r="AP147" s="22">
        <v>0</v>
      </c>
      <c r="AQ147" s="20">
        <v>0</v>
      </c>
      <c r="AR147" s="21">
        <v>0</v>
      </c>
      <c r="AS147" s="21">
        <v>0</v>
      </c>
      <c r="AT147" s="21">
        <v>0</v>
      </c>
      <c r="AU147" s="22">
        <v>0</v>
      </c>
      <c r="AV147" s="20">
        <v>16.25258710764516</v>
      </c>
      <c r="AW147" s="21">
        <v>16.824191778375873</v>
      </c>
      <c r="AX147" s="21">
        <v>0</v>
      </c>
      <c r="AY147" s="21">
        <v>0</v>
      </c>
      <c r="AZ147" s="22">
        <v>33.57986591161289</v>
      </c>
      <c r="BA147" s="20">
        <v>0</v>
      </c>
      <c r="BB147" s="21">
        <v>0</v>
      </c>
      <c r="BC147" s="21">
        <v>0</v>
      </c>
      <c r="BD147" s="21">
        <v>0</v>
      </c>
      <c r="BE147" s="22">
        <v>0</v>
      </c>
      <c r="BF147" s="20">
        <v>11.371437878709678</v>
      </c>
      <c r="BG147" s="21">
        <v>2.9918406406774194</v>
      </c>
      <c r="BH147" s="21">
        <v>0</v>
      </c>
      <c r="BI147" s="21">
        <v>0</v>
      </c>
      <c r="BJ147" s="22">
        <v>10.209384746774193</v>
      </c>
      <c r="BK147" s="23">
        <f>SUM(C147:BJ147)</f>
        <v>114.4423017928275</v>
      </c>
      <c r="BL147" s="18"/>
    </row>
    <row r="148" spans="1:64" ht="14.25">
      <c r="A148" s="19"/>
      <c r="B148" s="7" t="s">
        <v>134</v>
      </c>
      <c r="C148" s="20">
        <v>0</v>
      </c>
      <c r="D148" s="21">
        <v>11.061540938741937</v>
      </c>
      <c r="E148" s="21">
        <v>0</v>
      </c>
      <c r="F148" s="21">
        <v>0</v>
      </c>
      <c r="G148" s="22">
        <v>0</v>
      </c>
      <c r="H148" s="20">
        <v>94.92003345229033</v>
      </c>
      <c r="I148" s="21">
        <v>19.232744841129033</v>
      </c>
      <c r="J148" s="21">
        <v>0</v>
      </c>
      <c r="K148" s="21">
        <v>0</v>
      </c>
      <c r="L148" s="22">
        <v>158.61395723522583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51.75620165932258</v>
      </c>
      <c r="S148" s="21">
        <v>1.114557708064516</v>
      </c>
      <c r="T148" s="21">
        <v>0</v>
      </c>
      <c r="U148" s="21">
        <v>0</v>
      </c>
      <c r="V148" s="22">
        <v>9.128515462645161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429.89346131029026</v>
      </c>
      <c r="AW148" s="21">
        <v>126.53116299862079</v>
      </c>
      <c r="AX148" s="21">
        <v>0</v>
      </c>
      <c r="AY148" s="21">
        <v>0</v>
      </c>
      <c r="AZ148" s="22">
        <v>325.53006792083886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219.23023920493546</v>
      </c>
      <c r="BG148" s="21">
        <v>4.954695933870967</v>
      </c>
      <c r="BH148" s="21">
        <v>0</v>
      </c>
      <c r="BI148" s="21">
        <v>0</v>
      </c>
      <c r="BJ148" s="22">
        <v>32.19566879174194</v>
      </c>
      <c r="BK148" s="23">
        <f>SUM(C148:BJ148)</f>
        <v>1484.1628474577176</v>
      </c>
      <c r="BL148" s="18"/>
    </row>
    <row r="149" spans="1:64" ht="14.25">
      <c r="A149" s="19"/>
      <c r="B149" s="7" t="s">
        <v>144</v>
      </c>
      <c r="C149" s="20">
        <v>0</v>
      </c>
      <c r="D149" s="21">
        <v>0.6965983954516128</v>
      </c>
      <c r="E149" s="21">
        <v>0</v>
      </c>
      <c r="F149" s="21">
        <v>0</v>
      </c>
      <c r="G149" s="22">
        <v>0</v>
      </c>
      <c r="H149" s="20">
        <v>10.739658164483872</v>
      </c>
      <c r="I149" s="21">
        <v>4.655973880129032</v>
      </c>
      <c r="J149" s="21">
        <v>0</v>
      </c>
      <c r="K149" s="21">
        <v>0</v>
      </c>
      <c r="L149" s="22">
        <v>16.854051144677417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12.050549346677421</v>
      </c>
      <c r="S149" s="21">
        <v>4.464838100290322</v>
      </c>
      <c r="T149" s="21">
        <v>0</v>
      </c>
      <c r="U149" s="21">
        <v>0</v>
      </c>
      <c r="V149" s="22">
        <v>13.791914974645161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28.798089391870963</v>
      </c>
      <c r="AW149" s="21">
        <v>9.814388419219252</v>
      </c>
      <c r="AX149" s="21">
        <v>0</v>
      </c>
      <c r="AY149" s="21">
        <v>0</v>
      </c>
      <c r="AZ149" s="22">
        <v>40.55754983919354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25.6278636137742</v>
      </c>
      <c r="BG149" s="21">
        <v>2.363294092096774</v>
      </c>
      <c r="BH149" s="21">
        <v>0</v>
      </c>
      <c r="BI149" s="21">
        <v>0</v>
      </c>
      <c r="BJ149" s="22">
        <v>19.45771714548387</v>
      </c>
      <c r="BK149" s="23">
        <f>SUM(C149:BJ149)</f>
        <v>189.87248650799341</v>
      </c>
      <c r="BL149" s="18"/>
    </row>
    <row r="150" spans="1:64" ht="14.25">
      <c r="A150" s="19"/>
      <c r="B150" s="7" t="s">
        <v>164</v>
      </c>
      <c r="C150" s="20">
        <v>0</v>
      </c>
      <c r="D150" s="21">
        <v>0.7698359677419355</v>
      </c>
      <c r="E150" s="21">
        <v>0</v>
      </c>
      <c r="F150" s="21">
        <v>0</v>
      </c>
      <c r="G150" s="22">
        <v>0</v>
      </c>
      <c r="H150" s="20">
        <v>17.456627879483868</v>
      </c>
      <c r="I150" s="21">
        <v>9.233728828612906</v>
      </c>
      <c r="J150" s="21">
        <v>0</v>
      </c>
      <c r="K150" s="21">
        <v>0</v>
      </c>
      <c r="L150" s="22">
        <v>96.6572347198387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7.427315188290322</v>
      </c>
      <c r="S150" s="21">
        <v>0.18184191509677422</v>
      </c>
      <c r="T150" s="21">
        <v>0</v>
      </c>
      <c r="U150" s="21">
        <v>0</v>
      </c>
      <c r="V150" s="22">
        <v>4.152509546870968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7.59520973416129</v>
      </c>
      <c r="AW150" s="21">
        <v>1.1218723879493768</v>
      </c>
      <c r="AX150" s="21">
        <v>0</v>
      </c>
      <c r="AY150" s="21">
        <v>0</v>
      </c>
      <c r="AZ150" s="22">
        <v>8.769287968258064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2.584429710935484</v>
      </c>
      <c r="BG150" s="21">
        <v>3.2151365831935483</v>
      </c>
      <c r="BH150" s="21">
        <v>0</v>
      </c>
      <c r="BI150" s="21">
        <v>0</v>
      </c>
      <c r="BJ150" s="22">
        <v>1.691847560193548</v>
      </c>
      <c r="BK150" s="23">
        <f>SUM(C150:BJ150)</f>
        <v>160.85687799062677</v>
      </c>
      <c r="BL150" s="18"/>
    </row>
    <row r="151" spans="1:63" ht="14.25">
      <c r="A151" s="19"/>
      <c r="B151" s="7" t="s">
        <v>158</v>
      </c>
      <c r="C151" s="20">
        <v>0</v>
      </c>
      <c r="D151" s="21">
        <v>0.5467687096774193</v>
      </c>
      <c r="E151" s="21">
        <v>0</v>
      </c>
      <c r="F151" s="21">
        <v>0</v>
      </c>
      <c r="G151" s="22">
        <v>0</v>
      </c>
      <c r="H151" s="20">
        <v>8.976216960225804</v>
      </c>
      <c r="I151" s="21">
        <v>9.929276380096775</v>
      </c>
      <c r="J151" s="21">
        <v>0</v>
      </c>
      <c r="K151" s="21">
        <v>0</v>
      </c>
      <c r="L151" s="22">
        <v>14.60124257009677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6.337533993580646</v>
      </c>
      <c r="S151" s="21">
        <v>0.3173376177096774</v>
      </c>
      <c r="T151" s="21">
        <v>0</v>
      </c>
      <c r="U151" s="21">
        <v>0</v>
      </c>
      <c r="V151" s="22">
        <v>4.457738011580645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32.994376462806464</v>
      </c>
      <c r="AW151" s="21">
        <v>15.300709546745889</v>
      </c>
      <c r="AX151" s="21">
        <v>0</v>
      </c>
      <c r="AY151" s="21">
        <v>0</v>
      </c>
      <c r="AZ151" s="22">
        <v>56.77134083858065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25.087044391225806</v>
      </c>
      <c r="BG151" s="21">
        <v>3.052510813322581</v>
      </c>
      <c r="BH151" s="21">
        <v>0</v>
      </c>
      <c r="BI151" s="21">
        <v>0</v>
      </c>
      <c r="BJ151" s="22">
        <v>15.373991503516129</v>
      </c>
      <c r="BK151" s="23">
        <f>SUM(C151:BJ151)</f>
        <v>193.74608779916525</v>
      </c>
    </row>
    <row r="152" spans="1:63" s="28" customFormat="1" ht="14.25">
      <c r="A152" s="19"/>
      <c r="B152" s="8" t="s">
        <v>27</v>
      </c>
      <c r="C152" s="24">
        <f>SUM(C147:C151)</f>
        <v>0</v>
      </c>
      <c r="D152" s="24">
        <f aca="true" t="shared" si="28" ref="D152:BJ152">SUM(D147:D151)</f>
        <v>13.744127961387097</v>
      </c>
      <c r="E152" s="24">
        <f t="shared" si="28"/>
        <v>0</v>
      </c>
      <c r="F152" s="24">
        <f t="shared" si="28"/>
        <v>0</v>
      </c>
      <c r="G152" s="24">
        <f t="shared" si="28"/>
        <v>0</v>
      </c>
      <c r="H152" s="24">
        <f t="shared" si="28"/>
        <v>137.24366222948387</v>
      </c>
      <c r="I152" s="24">
        <f t="shared" si="28"/>
        <v>46.57577418919355</v>
      </c>
      <c r="J152" s="24">
        <f t="shared" si="28"/>
        <v>0</v>
      </c>
      <c r="K152" s="24">
        <f t="shared" si="28"/>
        <v>0</v>
      </c>
      <c r="L152" s="24">
        <f t="shared" si="28"/>
        <v>291.0119706335161</v>
      </c>
      <c r="M152" s="24">
        <f t="shared" si="28"/>
        <v>0</v>
      </c>
      <c r="N152" s="24">
        <f t="shared" si="28"/>
        <v>0</v>
      </c>
      <c r="O152" s="24">
        <f t="shared" si="28"/>
        <v>0</v>
      </c>
      <c r="P152" s="24">
        <f t="shared" si="28"/>
        <v>0</v>
      </c>
      <c r="Q152" s="24">
        <f t="shared" si="28"/>
        <v>0</v>
      </c>
      <c r="R152" s="24">
        <f t="shared" si="28"/>
        <v>81.15682673787097</v>
      </c>
      <c r="S152" s="24">
        <f t="shared" si="28"/>
        <v>9.717875859096774</v>
      </c>
      <c r="T152" s="24">
        <f t="shared" si="28"/>
        <v>0</v>
      </c>
      <c r="U152" s="24">
        <f t="shared" si="28"/>
        <v>0</v>
      </c>
      <c r="V152" s="24">
        <f t="shared" si="28"/>
        <v>33.889099711161286</v>
      </c>
      <c r="W152" s="24">
        <f t="shared" si="28"/>
        <v>0</v>
      </c>
      <c r="X152" s="24">
        <f t="shared" si="28"/>
        <v>0</v>
      </c>
      <c r="Y152" s="24">
        <f t="shared" si="28"/>
        <v>0</v>
      </c>
      <c r="Z152" s="24">
        <f t="shared" si="28"/>
        <v>0</v>
      </c>
      <c r="AA152" s="24">
        <f t="shared" si="28"/>
        <v>0</v>
      </c>
      <c r="AB152" s="24">
        <f t="shared" si="28"/>
        <v>0</v>
      </c>
      <c r="AC152" s="24">
        <f t="shared" si="28"/>
        <v>0</v>
      </c>
      <c r="AD152" s="24">
        <f t="shared" si="28"/>
        <v>0</v>
      </c>
      <c r="AE152" s="24">
        <f t="shared" si="28"/>
        <v>0</v>
      </c>
      <c r="AF152" s="24">
        <f t="shared" si="28"/>
        <v>0</v>
      </c>
      <c r="AG152" s="24">
        <f t="shared" si="28"/>
        <v>0</v>
      </c>
      <c r="AH152" s="24">
        <f t="shared" si="28"/>
        <v>0</v>
      </c>
      <c r="AI152" s="24">
        <f t="shared" si="28"/>
        <v>0</v>
      </c>
      <c r="AJ152" s="24">
        <f t="shared" si="28"/>
        <v>0</v>
      </c>
      <c r="AK152" s="24">
        <f t="shared" si="28"/>
        <v>0</v>
      </c>
      <c r="AL152" s="24">
        <f t="shared" si="28"/>
        <v>0</v>
      </c>
      <c r="AM152" s="24">
        <f t="shared" si="28"/>
        <v>0</v>
      </c>
      <c r="AN152" s="24">
        <f t="shared" si="28"/>
        <v>0</v>
      </c>
      <c r="AO152" s="24">
        <f t="shared" si="28"/>
        <v>0</v>
      </c>
      <c r="AP152" s="24">
        <f t="shared" si="28"/>
        <v>0</v>
      </c>
      <c r="AQ152" s="24">
        <f t="shared" si="28"/>
        <v>0</v>
      </c>
      <c r="AR152" s="24">
        <f t="shared" si="28"/>
        <v>0</v>
      </c>
      <c r="AS152" s="24">
        <f t="shared" si="28"/>
        <v>0</v>
      </c>
      <c r="AT152" s="24">
        <f t="shared" si="28"/>
        <v>0</v>
      </c>
      <c r="AU152" s="24">
        <f t="shared" si="28"/>
        <v>0</v>
      </c>
      <c r="AV152" s="24">
        <f t="shared" si="28"/>
        <v>515.5337240067742</v>
      </c>
      <c r="AW152" s="24">
        <f t="shared" si="28"/>
        <v>169.59232513091115</v>
      </c>
      <c r="AX152" s="24">
        <f t="shared" si="28"/>
        <v>0</v>
      </c>
      <c r="AY152" s="24">
        <f t="shared" si="28"/>
        <v>0</v>
      </c>
      <c r="AZ152" s="24">
        <f t="shared" si="28"/>
        <v>465.20811247848405</v>
      </c>
      <c r="BA152" s="24">
        <f t="shared" si="28"/>
        <v>0</v>
      </c>
      <c r="BB152" s="24">
        <f t="shared" si="28"/>
        <v>0</v>
      </c>
      <c r="BC152" s="24">
        <f t="shared" si="28"/>
        <v>0</v>
      </c>
      <c r="BD152" s="24">
        <f t="shared" si="28"/>
        <v>0</v>
      </c>
      <c r="BE152" s="24">
        <f t="shared" si="28"/>
        <v>0</v>
      </c>
      <c r="BF152" s="24">
        <f t="shared" si="28"/>
        <v>283.9010147995806</v>
      </c>
      <c r="BG152" s="24">
        <f t="shared" si="28"/>
        <v>16.57747806316129</v>
      </c>
      <c r="BH152" s="24">
        <f t="shared" si="28"/>
        <v>0</v>
      </c>
      <c r="BI152" s="24">
        <f t="shared" si="28"/>
        <v>0</v>
      </c>
      <c r="BJ152" s="24">
        <f t="shared" si="28"/>
        <v>78.92860974770967</v>
      </c>
      <c r="BK152" s="26">
        <f>SUM(BK147:BK151)</f>
        <v>2143.0806015483304</v>
      </c>
    </row>
    <row r="156" spans="1:13" ht="14.25">
      <c r="A156" s="53" t="s">
        <v>197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4.25">
      <c r="A157" s="53" t="s">
        <v>198</v>
      </c>
      <c r="B157"/>
      <c r="C157"/>
      <c r="D157"/>
      <c r="E157"/>
      <c r="F157"/>
      <c r="G157"/>
      <c r="H157"/>
      <c r="I157"/>
      <c r="J157"/>
      <c r="K157" s="53" t="s">
        <v>199</v>
      </c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 s="53" t="s">
        <v>200</v>
      </c>
      <c r="L158"/>
      <c r="M158"/>
    </row>
    <row r="159" spans="1:13" ht="14.25">
      <c r="A159" s="53" t="s">
        <v>201</v>
      </c>
      <c r="B159"/>
      <c r="C159"/>
      <c r="D159"/>
      <c r="E159"/>
      <c r="F159"/>
      <c r="G159"/>
      <c r="H159"/>
      <c r="I159"/>
      <c r="J159"/>
      <c r="K159" s="53" t="s">
        <v>202</v>
      </c>
      <c r="L159"/>
      <c r="M159"/>
    </row>
    <row r="160" spans="1:13" ht="14.25">
      <c r="A160" s="53" t="s">
        <v>203</v>
      </c>
      <c r="B160"/>
      <c r="C160"/>
      <c r="D160"/>
      <c r="E160"/>
      <c r="F160"/>
      <c r="G160"/>
      <c r="H160"/>
      <c r="I160"/>
      <c r="J160"/>
      <c r="K160" s="53" t="s">
        <v>204</v>
      </c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 s="53" t="s">
        <v>205</v>
      </c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 s="53" t="s">
        <v>206</v>
      </c>
      <c r="L162"/>
      <c r="M162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78" t="s">
        <v>196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4.25">
      <c r="B3" s="78" t="s">
        <v>135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42.75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4.25">
      <c r="B5" s="39">
        <v>1</v>
      </c>
      <c r="C5" s="40" t="s">
        <v>59</v>
      </c>
      <c r="D5" s="41">
        <v>0.06150910464516129</v>
      </c>
      <c r="E5" s="41">
        <v>0.07456919170967745</v>
      </c>
      <c r="F5" s="41">
        <v>6.822126485354838</v>
      </c>
      <c r="G5" s="41">
        <v>0.0009684740967741935</v>
      </c>
      <c r="H5" s="41">
        <v>0</v>
      </c>
      <c r="I5" s="42">
        <v>0</v>
      </c>
      <c r="J5" s="42">
        <v>0</v>
      </c>
      <c r="K5" s="42">
        <f>D5+E5+F5+G5+H5+I5+J5</f>
        <v>6.959173255806451</v>
      </c>
      <c r="L5" s="41">
        <v>0.10502484619354838</v>
      </c>
    </row>
    <row r="6" spans="2:12" ht="14.25">
      <c r="B6" s="39">
        <v>2</v>
      </c>
      <c r="C6" s="43" t="s">
        <v>60</v>
      </c>
      <c r="D6" s="41">
        <v>130.16263912003222</v>
      </c>
      <c r="E6" s="41">
        <v>360.4502109647741</v>
      </c>
      <c r="F6" s="41">
        <v>1823.6668892805144</v>
      </c>
      <c r="G6" s="41">
        <v>29.682102674129013</v>
      </c>
      <c r="H6" s="41">
        <v>0</v>
      </c>
      <c r="I6" s="42">
        <v>42.0192</v>
      </c>
      <c r="J6" s="42">
        <v>300.3771999999999</v>
      </c>
      <c r="K6" s="42">
        <f aca="true" t="shared" si="0" ref="K6:K41">D6+E6+F6+G6+H6+I6+J6</f>
        <v>2686.35824203945</v>
      </c>
      <c r="L6" s="41">
        <v>20.80349282135484</v>
      </c>
    </row>
    <row r="7" spans="2:12" ht="14.25">
      <c r="B7" s="39">
        <v>3</v>
      </c>
      <c r="C7" s="40" t="s">
        <v>61</v>
      </c>
      <c r="D7" s="41">
        <v>0.910487758032258</v>
      </c>
      <c r="E7" s="41">
        <v>2.2060106067096767</v>
      </c>
      <c r="F7" s="41">
        <v>33.26202036067742</v>
      </c>
      <c r="G7" s="41">
        <v>0.3317659908064515</v>
      </c>
      <c r="H7" s="41">
        <v>0</v>
      </c>
      <c r="I7" s="42">
        <v>0.2738</v>
      </c>
      <c r="J7" s="42">
        <v>1.2454999999999998</v>
      </c>
      <c r="K7" s="42">
        <f t="shared" si="0"/>
        <v>38.22958471622581</v>
      </c>
      <c r="L7" s="41">
        <v>0.41022716596774195</v>
      </c>
    </row>
    <row r="8" spans="2:12" ht="14.25">
      <c r="B8" s="39">
        <v>4</v>
      </c>
      <c r="C8" s="43" t="s">
        <v>62</v>
      </c>
      <c r="D8" s="41">
        <v>17.17751997396774</v>
      </c>
      <c r="E8" s="41">
        <v>99.17747965987095</v>
      </c>
      <c r="F8" s="41">
        <v>877.4275680200977</v>
      </c>
      <c r="G8" s="41">
        <v>28.226584163548388</v>
      </c>
      <c r="H8" s="41">
        <v>0</v>
      </c>
      <c r="I8" s="42">
        <v>10.912899999999999</v>
      </c>
      <c r="J8" s="42">
        <v>50.694499999999984</v>
      </c>
      <c r="K8" s="42">
        <f t="shared" si="0"/>
        <v>1083.6165518174848</v>
      </c>
      <c r="L8" s="41">
        <v>11.221202043451616</v>
      </c>
    </row>
    <row r="9" spans="2:12" ht="14.25">
      <c r="B9" s="39">
        <v>5</v>
      </c>
      <c r="C9" s="43" t="s">
        <v>63</v>
      </c>
      <c r="D9" s="41">
        <v>40.54931146464515</v>
      </c>
      <c r="E9" s="41">
        <v>121.63880337545156</v>
      </c>
      <c r="F9" s="41">
        <v>2135.7670051833875</v>
      </c>
      <c r="G9" s="41">
        <v>34.30377035735484</v>
      </c>
      <c r="H9" s="41">
        <v>0</v>
      </c>
      <c r="I9" s="42">
        <v>44.6484</v>
      </c>
      <c r="J9" s="42">
        <v>254.44799999999995</v>
      </c>
      <c r="K9" s="42">
        <f t="shared" si="0"/>
        <v>2631.355290380839</v>
      </c>
      <c r="L9" s="41">
        <v>55.6616441182258</v>
      </c>
    </row>
    <row r="10" spans="2:12" ht="14.25">
      <c r="B10" s="39">
        <v>6</v>
      </c>
      <c r="C10" s="43" t="s">
        <v>64</v>
      </c>
      <c r="D10" s="41">
        <v>12.447142131</v>
      </c>
      <c r="E10" s="41">
        <v>114.57916733503222</v>
      </c>
      <c r="F10" s="41">
        <v>555.4445248292577</v>
      </c>
      <c r="G10" s="41">
        <v>23.17720226893549</v>
      </c>
      <c r="H10" s="41">
        <v>0</v>
      </c>
      <c r="I10" s="42">
        <v>99.8368</v>
      </c>
      <c r="J10" s="42">
        <v>129.1897999999999</v>
      </c>
      <c r="K10" s="42">
        <f t="shared" si="0"/>
        <v>934.6746365642254</v>
      </c>
      <c r="L10" s="41">
        <v>7.45413225580645</v>
      </c>
    </row>
    <row r="11" spans="2:12" ht="14.25">
      <c r="B11" s="39">
        <v>7</v>
      </c>
      <c r="C11" s="43" t="s">
        <v>65</v>
      </c>
      <c r="D11" s="41">
        <v>45.73449227632258</v>
      </c>
      <c r="E11" s="41">
        <v>119.42041125809669</v>
      </c>
      <c r="F11" s="41">
        <v>1271.4685598919673</v>
      </c>
      <c r="G11" s="41">
        <v>28.651703081548394</v>
      </c>
      <c r="H11" s="41">
        <v>0</v>
      </c>
      <c r="I11" s="42">
        <v>0</v>
      </c>
      <c r="J11" s="42">
        <v>0</v>
      </c>
      <c r="K11" s="42">
        <f t="shared" si="0"/>
        <v>1465.275166507935</v>
      </c>
      <c r="L11" s="41">
        <v>18.23663411570968</v>
      </c>
    </row>
    <row r="12" spans="2:12" ht="14.25">
      <c r="B12" s="39">
        <v>8</v>
      </c>
      <c r="C12" s="40" t="s">
        <v>66</v>
      </c>
      <c r="D12" s="41">
        <v>1.5969546230645162</v>
      </c>
      <c r="E12" s="41">
        <v>7.9612145910645165</v>
      </c>
      <c r="F12" s="41">
        <v>78.53414505109677</v>
      </c>
      <c r="G12" s="41">
        <v>2.8794522861612912</v>
      </c>
      <c r="H12" s="41">
        <v>0</v>
      </c>
      <c r="I12" s="42">
        <v>0</v>
      </c>
      <c r="J12" s="42">
        <v>0</v>
      </c>
      <c r="K12" s="42">
        <f t="shared" si="0"/>
        <v>90.9717665513871</v>
      </c>
      <c r="L12" s="41">
        <v>0.6246287660000001</v>
      </c>
    </row>
    <row r="13" spans="2:12" ht="14.25">
      <c r="B13" s="39">
        <v>9</v>
      </c>
      <c r="C13" s="40" t="s">
        <v>67</v>
      </c>
      <c r="D13" s="41">
        <v>0.11994605254838711</v>
      </c>
      <c r="E13" s="41">
        <v>0.7021409820967741</v>
      </c>
      <c r="F13" s="41">
        <v>7.038626654322582</v>
      </c>
      <c r="G13" s="41">
        <v>0.01650514922580645</v>
      </c>
      <c r="H13" s="41">
        <v>0</v>
      </c>
      <c r="I13" s="42">
        <v>0</v>
      </c>
      <c r="J13" s="42">
        <v>0</v>
      </c>
      <c r="K13" s="42">
        <f t="shared" si="0"/>
        <v>7.877218838193549</v>
      </c>
      <c r="L13" s="41">
        <v>0.02543281441935484</v>
      </c>
    </row>
    <row r="14" spans="2:12" ht="14.25">
      <c r="B14" s="39">
        <v>10</v>
      </c>
      <c r="C14" s="43" t="s">
        <v>68</v>
      </c>
      <c r="D14" s="41">
        <v>203.22644966380648</v>
      </c>
      <c r="E14" s="41">
        <v>470.27562966945146</v>
      </c>
      <c r="F14" s="41">
        <v>1268.176311392517</v>
      </c>
      <c r="G14" s="41">
        <v>66.1403258866774</v>
      </c>
      <c r="H14" s="41">
        <v>0</v>
      </c>
      <c r="I14" s="42">
        <v>114.3168</v>
      </c>
      <c r="J14" s="42">
        <v>41.79590000000001</v>
      </c>
      <c r="K14" s="42">
        <f t="shared" si="0"/>
        <v>2163.9314166124523</v>
      </c>
      <c r="L14" s="41">
        <v>19.005003443387093</v>
      </c>
    </row>
    <row r="15" spans="2:12" ht="14.25">
      <c r="B15" s="39">
        <v>11</v>
      </c>
      <c r="C15" s="43" t="s">
        <v>69</v>
      </c>
      <c r="D15" s="41">
        <v>1501.4443926889678</v>
      </c>
      <c r="E15" s="41">
        <v>2480.890647722806</v>
      </c>
      <c r="F15" s="41">
        <v>15056.24166522958</v>
      </c>
      <c r="G15" s="41">
        <v>484.4292906742902</v>
      </c>
      <c r="H15" s="41">
        <v>0</v>
      </c>
      <c r="I15" s="42">
        <v>262.2523</v>
      </c>
      <c r="J15" s="42">
        <v>1825.592800000001</v>
      </c>
      <c r="K15" s="42">
        <f t="shared" si="0"/>
        <v>21610.851096315644</v>
      </c>
      <c r="L15" s="41">
        <v>153.69746928212902</v>
      </c>
    </row>
    <row r="16" spans="2:12" ht="14.25">
      <c r="B16" s="39">
        <v>12</v>
      </c>
      <c r="C16" s="43" t="s">
        <v>70</v>
      </c>
      <c r="D16" s="41">
        <v>1769.129633822451</v>
      </c>
      <c r="E16" s="41">
        <v>3858.429646923164</v>
      </c>
      <c r="F16" s="41">
        <v>3591.67501686032</v>
      </c>
      <c r="G16" s="41">
        <v>53.25584247635484</v>
      </c>
      <c r="H16" s="41">
        <v>0</v>
      </c>
      <c r="I16" s="42">
        <v>100.3935</v>
      </c>
      <c r="J16" s="42">
        <v>1472.7004999999997</v>
      </c>
      <c r="K16" s="42">
        <f t="shared" si="0"/>
        <v>10845.58414008229</v>
      </c>
      <c r="L16" s="41">
        <v>75.12236057229029</v>
      </c>
    </row>
    <row r="17" spans="2:12" ht="14.25">
      <c r="B17" s="39">
        <v>13</v>
      </c>
      <c r="C17" s="43" t="s">
        <v>71</v>
      </c>
      <c r="D17" s="41">
        <v>14.633557758225804</v>
      </c>
      <c r="E17" s="41">
        <v>71.60611510874192</v>
      </c>
      <c r="F17" s="41">
        <v>637.2456953662579</v>
      </c>
      <c r="G17" s="41">
        <v>19.563833854709674</v>
      </c>
      <c r="H17" s="41">
        <v>0</v>
      </c>
      <c r="I17" s="42">
        <v>4.677099999999999</v>
      </c>
      <c r="J17" s="42">
        <v>38.92879999999999</v>
      </c>
      <c r="K17" s="42">
        <f t="shared" si="0"/>
        <v>786.6551020879352</v>
      </c>
      <c r="L17" s="41">
        <v>9.4231350726129</v>
      </c>
    </row>
    <row r="18" spans="2:12" ht="14.25">
      <c r="B18" s="39">
        <v>14</v>
      </c>
      <c r="C18" s="43" t="s">
        <v>72</v>
      </c>
      <c r="D18" s="41">
        <v>3.7079546427419356</v>
      </c>
      <c r="E18" s="41">
        <v>21.84269158687096</v>
      </c>
      <c r="F18" s="41">
        <v>402.9295643001612</v>
      </c>
      <c r="G18" s="41">
        <v>5.524491944064514</v>
      </c>
      <c r="H18" s="41">
        <v>0</v>
      </c>
      <c r="I18" s="42">
        <v>7.4801</v>
      </c>
      <c r="J18" s="42">
        <v>18.132299999999994</v>
      </c>
      <c r="K18" s="42">
        <f t="shared" si="0"/>
        <v>459.61710247383854</v>
      </c>
      <c r="L18" s="41">
        <v>5.057619180387096</v>
      </c>
    </row>
    <row r="19" spans="2:12" ht="14.25">
      <c r="B19" s="39">
        <v>15</v>
      </c>
      <c r="C19" s="43" t="s">
        <v>73</v>
      </c>
      <c r="D19" s="41">
        <v>56.477602599580656</v>
      </c>
      <c r="E19" s="41">
        <v>194.31043844638702</v>
      </c>
      <c r="F19" s="41">
        <v>2245.1731685770974</v>
      </c>
      <c r="G19" s="41">
        <v>57.574477443677395</v>
      </c>
      <c r="H19" s="41">
        <v>0</v>
      </c>
      <c r="I19" s="42">
        <v>2.5145000000000004</v>
      </c>
      <c r="J19" s="42">
        <v>57.966199999999986</v>
      </c>
      <c r="K19" s="42">
        <f t="shared" si="0"/>
        <v>2614.0163870667425</v>
      </c>
      <c r="L19" s="41">
        <v>30.019814322258068</v>
      </c>
    </row>
    <row r="20" spans="2:12" ht="14.25">
      <c r="B20" s="39">
        <v>16</v>
      </c>
      <c r="C20" s="43" t="s">
        <v>74</v>
      </c>
      <c r="D20" s="41">
        <v>2909.041084901064</v>
      </c>
      <c r="E20" s="41">
        <v>3434.7888973270665</v>
      </c>
      <c r="F20" s="41">
        <v>8035.560350674614</v>
      </c>
      <c r="G20" s="41">
        <v>127.00694279119358</v>
      </c>
      <c r="H20" s="41">
        <v>0</v>
      </c>
      <c r="I20" s="42">
        <v>619.2035</v>
      </c>
      <c r="J20" s="42">
        <v>2186.5802999999987</v>
      </c>
      <c r="K20" s="42">
        <f t="shared" si="0"/>
        <v>17312.181075693938</v>
      </c>
      <c r="L20" s="41">
        <v>181.6304290207097</v>
      </c>
    </row>
    <row r="21" spans="2:12" ht="14.25">
      <c r="B21" s="39">
        <v>17</v>
      </c>
      <c r="C21" s="43" t="s">
        <v>75</v>
      </c>
      <c r="D21" s="41">
        <v>298.2914232344194</v>
      </c>
      <c r="E21" s="41">
        <v>392.62898732741945</v>
      </c>
      <c r="F21" s="41">
        <v>2322.101493562225</v>
      </c>
      <c r="G21" s="41">
        <v>41.12449078596772</v>
      </c>
      <c r="H21" s="41">
        <v>0</v>
      </c>
      <c r="I21" s="42">
        <v>90.1924</v>
      </c>
      <c r="J21" s="42">
        <v>443.3005000000002</v>
      </c>
      <c r="K21" s="42">
        <f t="shared" si="0"/>
        <v>3587.6392949100323</v>
      </c>
      <c r="L21" s="41">
        <v>36.25669716729033</v>
      </c>
    </row>
    <row r="22" spans="2:12" ht="14.25">
      <c r="B22" s="39">
        <v>18</v>
      </c>
      <c r="C22" s="40" t="s">
        <v>96</v>
      </c>
      <c r="D22" s="41">
        <v>0.007880592064516129</v>
      </c>
      <c r="E22" s="41">
        <v>0.0021056675483870965</v>
      </c>
      <c r="F22" s="41">
        <v>0.37464078164516146</v>
      </c>
      <c r="G22" s="41">
        <v>0.0008876874838709676</v>
      </c>
      <c r="H22" s="41">
        <v>0</v>
      </c>
      <c r="I22" s="42">
        <v>0</v>
      </c>
      <c r="J22" s="42">
        <v>0</v>
      </c>
      <c r="K22" s="42">
        <f t="shared" si="0"/>
        <v>0.38551472874193565</v>
      </c>
      <c r="L22" s="41">
        <v>0.002592243064516129</v>
      </c>
    </row>
    <row r="23" spans="2:12" ht="14.25">
      <c r="B23" s="39">
        <v>19</v>
      </c>
      <c r="C23" s="43" t="s">
        <v>76</v>
      </c>
      <c r="D23" s="41">
        <v>239.1528600687097</v>
      </c>
      <c r="E23" s="41">
        <v>553.1373105294515</v>
      </c>
      <c r="F23" s="41">
        <v>3641.2787198413207</v>
      </c>
      <c r="G23" s="41">
        <v>90.16858053390327</v>
      </c>
      <c r="H23" s="41">
        <v>0</v>
      </c>
      <c r="I23" s="42">
        <v>63.3098</v>
      </c>
      <c r="J23" s="42">
        <v>342.74420000000003</v>
      </c>
      <c r="K23" s="42">
        <f t="shared" si="0"/>
        <v>4929.791470973385</v>
      </c>
      <c r="L23" s="41">
        <v>50.39903149187097</v>
      </c>
    </row>
    <row r="24" spans="2:12" ht="14.25">
      <c r="B24" s="39">
        <v>20</v>
      </c>
      <c r="C24" s="43" t="s">
        <v>77</v>
      </c>
      <c r="D24" s="41">
        <v>21363.179239715606</v>
      </c>
      <c r="E24" s="41">
        <v>23277.97856433599</v>
      </c>
      <c r="F24" s="41">
        <v>35006.18316843856</v>
      </c>
      <c r="G24" s="41">
        <v>889.6625112677377</v>
      </c>
      <c r="H24" s="41">
        <v>0</v>
      </c>
      <c r="I24" s="42">
        <v>4112.977610603386</v>
      </c>
      <c r="J24" s="42">
        <v>41512.15597658658</v>
      </c>
      <c r="K24" s="42">
        <f t="shared" si="0"/>
        <v>126162.13707094787</v>
      </c>
      <c r="L24" s="41">
        <v>646.4181550904276</v>
      </c>
    </row>
    <row r="25" spans="2:12" ht="14.25">
      <c r="B25" s="39">
        <v>21</v>
      </c>
      <c r="C25" s="40" t="s">
        <v>78</v>
      </c>
      <c r="D25" s="41">
        <v>0.6844737117419356</v>
      </c>
      <c r="E25" s="41">
        <v>2.52426649267742</v>
      </c>
      <c r="F25" s="41">
        <v>22.256331667064504</v>
      </c>
      <c r="G25" s="41">
        <v>0.36318552951612904</v>
      </c>
      <c r="H25" s="41">
        <v>0</v>
      </c>
      <c r="I25" s="42">
        <v>0.3542</v>
      </c>
      <c r="J25" s="42">
        <v>3.9482999999999997</v>
      </c>
      <c r="K25" s="42">
        <f t="shared" si="0"/>
        <v>30.13075740099999</v>
      </c>
      <c r="L25" s="41">
        <v>0.2920054688709678</v>
      </c>
    </row>
    <row r="26" spans="2:12" ht="14.25">
      <c r="B26" s="39">
        <v>22</v>
      </c>
      <c r="C26" s="43" t="s">
        <v>79</v>
      </c>
      <c r="D26" s="41">
        <v>1.7165044313870963</v>
      </c>
      <c r="E26" s="41">
        <v>56.64494132477419</v>
      </c>
      <c r="F26" s="41">
        <v>150.0245857719677</v>
      </c>
      <c r="G26" s="41">
        <v>2.3619613650645164</v>
      </c>
      <c r="H26" s="41">
        <v>0</v>
      </c>
      <c r="I26" s="42">
        <v>0.6185</v>
      </c>
      <c r="J26" s="42">
        <v>4.8556</v>
      </c>
      <c r="K26" s="42">
        <f t="shared" si="0"/>
        <v>216.22209289319352</v>
      </c>
      <c r="L26" s="41">
        <v>1.1526110088387098</v>
      </c>
    </row>
    <row r="27" spans="2:12" ht="14.25">
      <c r="B27" s="39">
        <v>23</v>
      </c>
      <c r="C27" s="40" t="s">
        <v>80</v>
      </c>
      <c r="D27" s="41">
        <v>0.02001256438709677</v>
      </c>
      <c r="E27" s="41">
        <v>2.2429043638709674</v>
      </c>
      <c r="F27" s="41">
        <v>7.267365017129029</v>
      </c>
      <c r="G27" s="41">
        <v>0.3431815692580646</v>
      </c>
      <c r="H27" s="41">
        <v>0</v>
      </c>
      <c r="I27" s="42">
        <v>0.0552</v>
      </c>
      <c r="J27" s="42">
        <v>0.4163999999999999</v>
      </c>
      <c r="K27" s="42">
        <f t="shared" si="0"/>
        <v>10.345063514645156</v>
      </c>
      <c r="L27" s="41">
        <v>0.36343192477419356</v>
      </c>
    </row>
    <row r="28" spans="2:12" ht="14.25">
      <c r="B28" s="39">
        <v>24</v>
      </c>
      <c r="C28" s="40" t="s">
        <v>81</v>
      </c>
      <c r="D28" s="41">
        <v>0.9051501192903225</v>
      </c>
      <c r="E28" s="41">
        <v>1.9909483907096779</v>
      </c>
      <c r="F28" s="41">
        <v>33.35527285609677</v>
      </c>
      <c r="G28" s="41">
        <v>1.7441128316774193</v>
      </c>
      <c r="H28" s="41">
        <v>0</v>
      </c>
      <c r="I28" s="42">
        <v>0.43520000000000003</v>
      </c>
      <c r="J28" s="42">
        <v>1.4231000000000003</v>
      </c>
      <c r="K28" s="42">
        <f t="shared" si="0"/>
        <v>39.85378419777419</v>
      </c>
      <c r="L28" s="41">
        <v>1.4938921022258067</v>
      </c>
    </row>
    <row r="29" spans="2:12" ht="14.25">
      <c r="B29" s="39">
        <v>25</v>
      </c>
      <c r="C29" s="43" t="s">
        <v>82</v>
      </c>
      <c r="D29" s="41">
        <v>3306.0995652386127</v>
      </c>
      <c r="E29" s="41">
        <v>5053.693743463418</v>
      </c>
      <c r="F29" s="41">
        <v>8306.188910534001</v>
      </c>
      <c r="G29" s="41">
        <v>126.65264044883881</v>
      </c>
      <c r="H29" s="41">
        <v>0</v>
      </c>
      <c r="I29" s="42">
        <v>343.81350000000003</v>
      </c>
      <c r="J29" s="42">
        <v>4790.884800000001</v>
      </c>
      <c r="K29" s="42">
        <f t="shared" si="0"/>
        <v>21927.333159684873</v>
      </c>
      <c r="L29" s="41">
        <v>138.03793854141932</v>
      </c>
    </row>
    <row r="30" spans="2:12" ht="14.25">
      <c r="B30" s="39">
        <v>26</v>
      </c>
      <c r="C30" s="43" t="s">
        <v>83</v>
      </c>
      <c r="D30" s="41">
        <v>143.2717370574193</v>
      </c>
      <c r="E30" s="41">
        <v>575.4921577007739</v>
      </c>
      <c r="F30" s="41">
        <v>2055.650519431936</v>
      </c>
      <c r="G30" s="41">
        <v>51.52906184564515</v>
      </c>
      <c r="H30" s="41">
        <v>0</v>
      </c>
      <c r="I30" s="42">
        <v>17.502399999999998</v>
      </c>
      <c r="J30" s="42">
        <v>141.29409999999996</v>
      </c>
      <c r="K30" s="42">
        <f t="shared" si="0"/>
        <v>2984.7399760357744</v>
      </c>
      <c r="L30" s="41">
        <v>28.626089116225803</v>
      </c>
    </row>
    <row r="31" spans="2:12" ht="14.25">
      <c r="B31" s="39">
        <v>27</v>
      </c>
      <c r="C31" s="43" t="s">
        <v>22</v>
      </c>
      <c r="D31" s="41">
        <v>93.56190893645162</v>
      </c>
      <c r="E31" s="41">
        <v>468.022474219129</v>
      </c>
      <c r="F31" s="41">
        <v>4133.598006223228</v>
      </c>
      <c r="G31" s="41">
        <v>94.72985371935486</v>
      </c>
      <c r="H31" s="41">
        <v>0</v>
      </c>
      <c r="I31" s="42">
        <v>175.7454</v>
      </c>
      <c r="J31" s="42">
        <v>852.0434000000001</v>
      </c>
      <c r="K31" s="42">
        <f t="shared" si="0"/>
        <v>5817.701043098164</v>
      </c>
      <c r="L31" s="41">
        <v>59.121462888258066</v>
      </c>
    </row>
    <row r="32" spans="2:12" ht="14.25">
      <c r="B32" s="39">
        <v>28</v>
      </c>
      <c r="C32" s="43" t="s">
        <v>84</v>
      </c>
      <c r="D32" s="41">
        <v>43.592746477258075</v>
      </c>
      <c r="E32" s="41">
        <v>14.569095496612903</v>
      </c>
      <c r="F32" s="41">
        <v>135.4708039096774</v>
      </c>
      <c r="G32" s="41">
        <v>2.328678456096774</v>
      </c>
      <c r="H32" s="41">
        <v>0</v>
      </c>
      <c r="I32" s="42">
        <v>0</v>
      </c>
      <c r="J32" s="42">
        <v>0</v>
      </c>
      <c r="K32" s="42">
        <f t="shared" si="0"/>
        <v>195.96132433964516</v>
      </c>
      <c r="L32" s="41">
        <v>2.9081480638387087</v>
      </c>
    </row>
    <row r="33" spans="2:12" ht="14.25">
      <c r="B33" s="39">
        <v>29</v>
      </c>
      <c r="C33" s="43" t="s">
        <v>85</v>
      </c>
      <c r="D33" s="41">
        <v>122.18396000335481</v>
      </c>
      <c r="E33" s="41">
        <v>387.32428564212915</v>
      </c>
      <c r="F33" s="41">
        <v>3104.0282349745194</v>
      </c>
      <c r="G33" s="41">
        <v>53.6459793531613</v>
      </c>
      <c r="H33" s="41">
        <v>0</v>
      </c>
      <c r="I33" s="42">
        <v>34.9726</v>
      </c>
      <c r="J33" s="42">
        <v>374.0026999999999</v>
      </c>
      <c r="K33" s="42">
        <f t="shared" si="0"/>
        <v>4076.1577599731645</v>
      </c>
      <c r="L33" s="41">
        <v>33.65363166387098</v>
      </c>
    </row>
    <row r="34" spans="2:12" ht="14.25">
      <c r="B34" s="39">
        <v>30</v>
      </c>
      <c r="C34" s="43" t="s">
        <v>86</v>
      </c>
      <c r="D34" s="41">
        <v>408.794853894355</v>
      </c>
      <c r="E34" s="41">
        <v>835.0383677734843</v>
      </c>
      <c r="F34" s="41">
        <v>3819.0073586054477</v>
      </c>
      <c r="G34" s="41">
        <v>47.18305465890324</v>
      </c>
      <c r="H34" s="41">
        <v>0</v>
      </c>
      <c r="I34" s="42">
        <v>54.6744</v>
      </c>
      <c r="J34" s="42">
        <v>462.3699</v>
      </c>
      <c r="K34" s="42">
        <f t="shared" si="0"/>
        <v>5627.06793493219</v>
      </c>
      <c r="L34" s="41">
        <v>49.03090185987097</v>
      </c>
    </row>
    <row r="35" spans="2:12" ht="14.25">
      <c r="B35" s="39">
        <v>31</v>
      </c>
      <c r="C35" s="40" t="s">
        <v>87</v>
      </c>
      <c r="D35" s="41">
        <v>0.8397287171612903</v>
      </c>
      <c r="E35" s="41">
        <v>4.503390209580645</v>
      </c>
      <c r="F35" s="41">
        <v>78.29424760316127</v>
      </c>
      <c r="G35" s="41">
        <v>2.5394566903870968</v>
      </c>
      <c r="H35" s="41">
        <v>0</v>
      </c>
      <c r="I35" s="42">
        <v>0</v>
      </c>
      <c r="J35" s="42">
        <v>0</v>
      </c>
      <c r="K35" s="42">
        <f t="shared" si="0"/>
        <v>86.1768232202903</v>
      </c>
      <c r="L35" s="41">
        <v>2.1927193193225807</v>
      </c>
    </row>
    <row r="36" spans="2:12" ht="14.25">
      <c r="B36" s="39">
        <v>32</v>
      </c>
      <c r="C36" s="43" t="s">
        <v>88</v>
      </c>
      <c r="D36" s="41">
        <v>2811.2132213726454</v>
      </c>
      <c r="E36" s="41">
        <v>2420.6496200656456</v>
      </c>
      <c r="F36" s="41">
        <v>6090.697975612547</v>
      </c>
      <c r="G36" s="41">
        <v>97.23257660477421</v>
      </c>
      <c r="H36" s="41">
        <v>0</v>
      </c>
      <c r="I36" s="42">
        <v>522.7704</v>
      </c>
      <c r="J36" s="42">
        <v>1992.8753000000004</v>
      </c>
      <c r="K36" s="42">
        <f t="shared" si="0"/>
        <v>13935.439093655612</v>
      </c>
      <c r="L36" s="41">
        <v>170.08129294535487</v>
      </c>
    </row>
    <row r="37" spans="2:12" ht="14.25">
      <c r="B37" s="39">
        <v>33</v>
      </c>
      <c r="C37" s="43" t="s">
        <v>89</v>
      </c>
      <c r="D37" s="41">
        <v>718.9466729732903</v>
      </c>
      <c r="E37" s="41">
        <v>1383.316546193807</v>
      </c>
      <c r="F37" s="41">
        <v>3404.6156941769364</v>
      </c>
      <c r="G37" s="41">
        <v>58.89975301061294</v>
      </c>
      <c r="H37" s="41">
        <v>0</v>
      </c>
      <c r="I37" s="42">
        <v>199.48590000000002</v>
      </c>
      <c r="J37" s="42">
        <v>1254.9443</v>
      </c>
      <c r="K37" s="42">
        <f t="shared" si="0"/>
        <v>7020.208866354646</v>
      </c>
      <c r="L37" s="41">
        <v>75.09088894280643</v>
      </c>
    </row>
    <row r="38" spans="2:12" ht="14.25">
      <c r="B38" s="39">
        <v>34</v>
      </c>
      <c r="C38" s="43" t="s">
        <v>90</v>
      </c>
      <c r="D38" s="41">
        <v>2.037400202870968</v>
      </c>
      <c r="E38" s="41">
        <v>12.269153746967744</v>
      </c>
      <c r="F38" s="41">
        <v>78.54244131080647</v>
      </c>
      <c r="G38" s="41">
        <v>2.427635883387097</v>
      </c>
      <c r="H38" s="41">
        <v>0</v>
      </c>
      <c r="I38" s="42">
        <v>0.6769000000000001</v>
      </c>
      <c r="J38" s="42">
        <v>6.4204</v>
      </c>
      <c r="K38" s="42">
        <f t="shared" si="0"/>
        <v>102.37393114403228</v>
      </c>
      <c r="L38" s="41">
        <v>1.5422799939354839</v>
      </c>
    </row>
    <row r="39" spans="2:12" ht="14.25">
      <c r="B39" s="39">
        <v>35</v>
      </c>
      <c r="C39" s="43" t="s">
        <v>91</v>
      </c>
      <c r="D39" s="41">
        <v>442.1095860669999</v>
      </c>
      <c r="E39" s="41">
        <v>1379.5923567168068</v>
      </c>
      <c r="F39" s="41">
        <v>9973.712449439716</v>
      </c>
      <c r="G39" s="41">
        <v>166.02923474374188</v>
      </c>
      <c r="H39" s="41">
        <v>0</v>
      </c>
      <c r="I39" s="42">
        <v>172.4019</v>
      </c>
      <c r="J39" s="42">
        <v>1279.3543000000004</v>
      </c>
      <c r="K39" s="42">
        <f t="shared" si="0"/>
        <v>13413.199826967268</v>
      </c>
      <c r="L39" s="41">
        <v>117.16441627209676</v>
      </c>
    </row>
    <row r="40" spans="2:12" ht="14.25">
      <c r="B40" s="39">
        <v>36</v>
      </c>
      <c r="C40" s="43" t="s">
        <v>92</v>
      </c>
      <c r="D40" s="41">
        <v>89.1634347455484</v>
      </c>
      <c r="E40" s="41">
        <v>130.30256086799997</v>
      </c>
      <c r="F40" s="41">
        <v>982.844223779194</v>
      </c>
      <c r="G40" s="41">
        <v>15.669183449935485</v>
      </c>
      <c r="H40" s="41">
        <v>0</v>
      </c>
      <c r="I40" s="42">
        <v>0.004</v>
      </c>
      <c r="J40" s="42">
        <v>0.0064</v>
      </c>
      <c r="K40" s="42">
        <f t="shared" si="0"/>
        <v>1217.9898028426776</v>
      </c>
      <c r="L40" s="41">
        <v>12.03614080029032</v>
      </c>
    </row>
    <row r="41" spans="2:12" ht="14.25">
      <c r="B41" s="39">
        <v>37</v>
      </c>
      <c r="C41" s="43" t="s">
        <v>93</v>
      </c>
      <c r="D41" s="41">
        <v>1552.5723300836773</v>
      </c>
      <c r="E41" s="41">
        <v>3482.36711254845</v>
      </c>
      <c r="F41" s="41">
        <v>8087.328974599869</v>
      </c>
      <c r="G41" s="41">
        <v>203.88748569541934</v>
      </c>
      <c r="H41" s="41">
        <v>0</v>
      </c>
      <c r="I41" s="42">
        <v>199.0159</v>
      </c>
      <c r="J41" s="42">
        <v>2407.7505</v>
      </c>
      <c r="K41" s="42">
        <f t="shared" si="0"/>
        <v>15932.922302927416</v>
      </c>
      <c r="L41" s="41">
        <v>128.71802480277418</v>
      </c>
    </row>
    <row r="42" spans="2:12" s="47" customFormat="1" ht="14.25">
      <c r="B42" s="44" t="s">
        <v>94</v>
      </c>
      <c r="C42" s="45"/>
      <c r="D42" s="46">
        <f aca="true" t="shared" si="1" ref="D42:L42">SUM(D5:D41)</f>
        <v>38344.76536878835</v>
      </c>
      <c r="E42" s="46">
        <f t="shared" si="1"/>
        <v>51792.644967826534</v>
      </c>
      <c r="F42" s="46">
        <f t="shared" si="1"/>
        <v>129459.25465629426</v>
      </c>
      <c r="G42" s="46">
        <f t="shared" si="1"/>
        <v>2909.2887656476414</v>
      </c>
      <c r="H42" s="46">
        <f t="shared" si="1"/>
        <v>0</v>
      </c>
      <c r="I42" s="46">
        <f t="shared" si="1"/>
        <v>7297.535110603386</v>
      </c>
      <c r="J42" s="46">
        <f t="shared" si="1"/>
        <v>62248.44197658658</v>
      </c>
      <c r="K42" s="46">
        <f t="shared" si="1"/>
        <v>292051.9308457469</v>
      </c>
      <c r="L42" s="46">
        <f t="shared" si="1"/>
        <v>2143.080601548331</v>
      </c>
    </row>
    <row r="43" spans="2:11" ht="14.25">
      <c r="B43" t="s">
        <v>95</v>
      </c>
      <c r="I43" s="48"/>
      <c r="J43" s="48"/>
      <c r="K43" s="48"/>
    </row>
    <row r="44" s="48" customFormat="1" ht="14.25"/>
    <row r="45" spans="4:12" ht="14.25">
      <c r="D45" s="48"/>
      <c r="E45" s="48"/>
      <c r="F45" s="48"/>
      <c r="G45" s="49"/>
      <c r="I45" s="48"/>
      <c r="J45" s="48"/>
      <c r="K45" s="48"/>
      <c r="L45" s="48"/>
    </row>
    <row r="46" spans="4:12" ht="14.25">
      <c r="D46" s="48"/>
      <c r="E46" s="48"/>
      <c r="F46" s="48"/>
      <c r="G46" s="48"/>
      <c r="I46" s="48"/>
      <c r="J46" s="48"/>
      <c r="K46" s="48"/>
      <c r="L46" s="48"/>
    </row>
    <row r="47" spans="4:12" ht="14.2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4.25">
      <c r="D48" s="49"/>
      <c r="E48" s="49"/>
      <c r="F48" s="49"/>
      <c r="G48" s="49"/>
      <c r="H48" s="49"/>
      <c r="I48" s="50"/>
      <c r="J48" s="50"/>
      <c r="K48" s="49"/>
      <c r="L48" s="49"/>
    </row>
    <row r="49" ht="14.25">
      <c r="K49" s="51"/>
    </row>
    <row r="50" ht="14.2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2023-02-08T08:13:07Z</dcterms:modified>
  <cp:category/>
  <cp:version/>
  <cp:contentType/>
  <cp:contentStatus/>
</cp:coreProperties>
</file>