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<sst xmlns="http://schemas.openxmlformats.org/spreadsheetml/2006/main" count="354" uniqueCount="320">
  <si>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</si>
  <si>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</si>
  <si>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</si>
  <si>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</si>
  <si>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</si>
  <si>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</si>
  <si>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</si>
  <si>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</si>
  <si>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</si>
  <si>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</si>
  <si>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</si>
  <si>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</si>
  <si>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</si>
  <si>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</si>
  <si>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</si>
  <si>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</si>
  <si>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</si>
  <si>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</si>
  <si>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</si>
  <si>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</si>
  <si>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</si>
  <si>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</si>
  <si>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</si>
  <si>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</si>
  <si>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</si>
  <si>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</si>
  <si>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</si>
  <si>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</si>
  <si>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</si>
  <si>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</si>
  <si>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</si>
  <si>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</si>
  <si>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</si>
  <si>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</si>
  <si>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REGULAR SAVINGS FUND - BALANCED PLAN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</si>
  <si>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</si>
  <si>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</si>
  <si>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</si>
  <si>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</si>
  <si>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</si>
  <si>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</si>
  <si>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</si>
  <si>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</si>
  <si>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</si>
  <si>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</si>
  <si>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</si>
  <si>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</si>
  <si>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</si>
  <si>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</si>
  <si>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</si>
  <si>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</si>
  <si>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</si>
  <si>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</si>
  <si>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</si>
  <si>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</si>
  <si>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</si>
  <si>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</si>
  <si>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</si>
  <si>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</si>
  <si>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</si>
  <si>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</si>
  <si>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</si>
  <si>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</si>
  <si>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</si>
  <si>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</si>
  <si>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</si>
  <si>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</si>
  <si>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</si>
  <si>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</si>
  <si>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</si>
  <si>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</si>
  <si>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</si>
  <si>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</si>
  <si>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</si>
  <si>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</si>
  <si>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</si>
  <si>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</si>
  <si>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</si>
  <si>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</si>
  <si>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</si>
  <si>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</si>
  <si>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</si>
  <si>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</si>
  <si>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</si>
  <si>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</si>
  <si>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</si>
  <si>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</si>
  <si>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</si>
  <si>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</si>
  <si>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</si>
  <si>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</si>
  <si>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</si>
  <si>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</si>
  <si>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</si>
  <si>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</si>
  <si>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</si>
  <si>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</si>
  <si>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R*SHARES NIFTY ETF</t>
  </si>
  <si>
    <t>R*SHARES CNX 100 ETF</t>
  </si>
  <si>
    <t>R*SHARES CONSUMPTION ETF</t>
  </si>
  <si>
    <t>R*SHARES DIVIDEND OPPORTUNITIES ETF</t>
  </si>
  <si>
    <t>R*SHARES SENSEX ETF</t>
  </si>
  <si>
    <t>A</t>
  </si>
  <si>
    <t>INCOME / DEBT ORIENTED SCHEMES</t>
  </si>
  <si>
    <t>ELSS</t>
  </si>
  <si>
    <t>RELIANCE EQUITY LINKED SAVINGS FUND - SERIES I</t>
  </si>
  <si>
    <t>RELIANCE LIQUID FUND - TREASURY PLAN</t>
  </si>
  <si>
    <t>RELIANCE LIQUID FUND - CASH PLAN</t>
  </si>
  <si>
    <t>RELIANCE LIQUIDITY FUND</t>
  </si>
  <si>
    <t>RELIANCE FIXED HORIZON FUND - XXII - SERIES 21</t>
  </si>
  <si>
    <t>RELIANCE FIXED HORIZON FUND - XXII - SERIES 22</t>
  </si>
  <si>
    <t>RELIANCE FIXED HORIZON FUND - XXII - SERIES 23</t>
  </si>
  <si>
    <t>RELIANCE FIXED HORIZON FUND - XXII - SERIES 24</t>
  </si>
  <si>
    <t>RELIANCE FIXED HORIZON FUND - XXII - SERIES 26</t>
  </si>
  <si>
    <t>RELIANCE FIXED HORIZON FUND - XXII - SERIES 29</t>
  </si>
  <si>
    <t>RELIANCE FIXED HORIZON FUND - XXII - SERIES 30</t>
  </si>
  <si>
    <t>RELIANCE FIXED HORIZON FUND - XXII - SERIES 32</t>
  </si>
  <si>
    <t>RELIANCE FIXED HORIZON FUND - XXII - SERIES 34</t>
  </si>
  <si>
    <t>RELIANCE FIXED HORIZON FUND - XXIII - SERIES 8</t>
  </si>
  <si>
    <t>RELIANCE FIXED HORIZON FUND - XXIII - SERIES 10</t>
  </si>
  <si>
    <t>RELIANCE FIXED HORIZON FUND - XXIII - SERIES 11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</si>
  <si>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</si>
  <si>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</si>
  <si>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</si>
  <si>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</si>
  <si>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</si>
  <si>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II - PLAN C</t>
  </si>
  <si>
    <t>RELIANCE DUAL ADVANTAGE FIXED TENURE FUND - II - PLAN G</t>
  </si>
  <si>
    <t>RELIANCE DUAL ADVANTAGE FIXED TENURE FUND - II - PLAN D</t>
  </si>
  <si>
    <t>RELIANCE DUAL ADVANTAGE FIXED TENURE FUND - II - PLAN H</t>
  </si>
  <si>
    <t>RELIANCE DUAL ADVANTAGE FIXED TENURE FUND - II - PLAN E</t>
  </si>
  <si>
    <t>RELIANCE DUAL ADVANTAGE FIXED TENURE FUND - III - PLAN A</t>
  </si>
  <si>
    <t>RELIANCE DUAL ADVANTAGE FIXED TENURE FUND - III - PLAN B</t>
  </si>
  <si>
    <t>RELIANCE DUAL ADVANTAGE FIXED TENURE FUND - III - PLAN D</t>
  </si>
  <si>
    <t>RELIANCE DUAL ADVANTAGE FIXED TENURE FUND - IV - PLAN A</t>
  </si>
  <si>
    <t>RELIANCE DUAL ADVANTAGE FIXED TENURE FUND - IV - PLAN C</t>
  </si>
  <si>
    <t>RELIANCE INTERVAL FUND II - SERIES 1</t>
  </si>
  <si>
    <t>RELIANCE INTERVAL FUND II - SERIES 2</t>
  </si>
  <si>
    <t>RELIANCE INTERVAL FUND II - SERIES 3</t>
  </si>
  <si>
    <t>RELIANCE INTERVAL FUND II - SERIES 4</t>
  </si>
  <si>
    <t>RELIANCE MONTHLY INTERVAL FUND - SERIES II</t>
  </si>
  <si>
    <t>RELIANCE MONTHLY INTERVAL FUND - SERIES I</t>
  </si>
  <si>
    <t>RELIANCE DUAL ADVANTAGE FIXED TENURE FUND VI - PLAN A</t>
  </si>
  <si>
    <t>RELIANCE DUAL ADVANTAGE FIXED TENURE FUND VI - PLAN B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</si>
  <si>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</si>
  <si>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</si>
  <si>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</si>
  <si>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</si>
  <si>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</si>
  <si>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</si>
  <si>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</si>
  <si>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</si>
  <si>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</si>
  <si>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</si>
  <si>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</si>
  <si>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</si>
  <si>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</si>
  <si>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</si>
  <si>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3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</si>
  <si>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</si>
  <si>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</si>
  <si>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</si>
  <si>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</si>
  <si>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</si>
  <si>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</si>
  <si>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3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</si>
  <si>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</si>
  <si>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</si>
  <si>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</si>
  <si>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</si>
  <si>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</si>
  <si>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</si>
  <si>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</si>
  <si>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</si>
  <si>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</si>
  <si>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</si>
  <si>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</si>
  <si>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</si>
  <si>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</si>
  <si>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</si>
  <si>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</si>
  <si>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</si>
  <si>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</si>
  <si>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</si>
  <si>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SHORT TERM FUND</t>
  </si>
  <si>
    <t>RELIANCE ARBITRAGE ADVANTAGE FUND</t>
  </si>
  <si>
    <t>RELIANCE BANKING FUND</t>
  </si>
  <si>
    <t>RELIANCE CAPITAL BUILDER FUND - SERIES A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</si>
  <si>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</si>
  <si>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</si>
  <si>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</si>
  <si>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</si>
  <si>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</si>
  <si>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</si>
  <si>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</si>
  <si>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TOP 200 FUND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</si>
  <si>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</si>
  <si>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</si>
  <si>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</si>
  <si>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</si>
  <si>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</si>
  <si>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</si>
  <si>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</si>
  <si>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</si>
  <si>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</si>
  <si>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</si>
  <si>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</si>
  <si>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</si>
  <si>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REGULAR SAVINGS FUND - EQUITY PLAN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</si>
  <si>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</si>
  <si>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</si>
  <si>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</si>
  <si>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</si>
  <si>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</si>
  <si>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</si>
  <si>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</si>
  <si>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</si>
  <si>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</si>
  <si>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</si>
  <si>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2</t>
  </si>
  <si>
    <t>RELIANCE FIXED HORIZON FUND XXIV - SERIES 3</t>
  </si>
  <si>
    <t>RELIANCE FIXED HORIZON FUND XXIV - SERIES 4</t>
  </si>
  <si>
    <t>RELIANCE FIXED HORIZON FUND XXIV - SERIES 5</t>
  </si>
  <si>
    <t>RELIANCE FIXED HORIZON FUND XXIV - SERIES 6</t>
  </si>
  <si>
    <t>RELIANCE FIXED HORIZON FUND XXIV - SERIES 7</t>
  </si>
  <si>
    <t>RELIANCE FIXED HORIZON FUND XXIV - SERIES 8</t>
  </si>
  <si>
    <t>RELIANCE FIXED HORIZON FUND XXIV - SERIES 9</t>
  </si>
  <si>
    <t>RELIANCE FIXED HORIZON FUND XXIV - SERIES 10</t>
  </si>
  <si>
    <t>RELIANCE FIXED HORIZON FUND XXIV - SERIES 11</t>
  </si>
  <si>
    <t>RELIANCE FIXED HORIZON FUND XXIV - SERIES 13</t>
  </si>
  <si>
    <t>RELIANCE FIXED HORIZON FUND XXIV - SERIES 15</t>
  </si>
  <si>
    <t>RELIANCE FIXED HORIZON FUND XXIV - SERIES 16</t>
  </si>
  <si>
    <t>RELIANCE FIXED HORIZON FUND XXIV - SERIES 17</t>
  </si>
  <si>
    <t>RELIANCE FIXED HORIZON FUND XXIV - SERIES 18</t>
  </si>
  <si>
    <t>RELIANCE FIXED HORIZON FUND XXIV - SERIES 20</t>
  </si>
  <si>
    <t>RELIANCE FIXED HORIZON FUND XXIV - SERIES 22</t>
  </si>
  <si>
    <t>RELIANCE FIXED HORIZON FUND XXIV - SERIES 24</t>
  </si>
  <si>
    <t>RELIANCE FIXED HORIZON FUND XXIV - SERIES 25</t>
  </si>
  <si>
    <t>RELIANCE FIXED HORIZON FUND XXV - SERIES 1</t>
  </si>
  <si>
    <t>RELIANCE FIXED HORIZON FUND XXV - SERIES 2</t>
  </si>
  <si>
    <t>RELIANCE FIXED HORIZON FUND XXV - SERIES 3</t>
  </si>
  <si>
    <t>RELIANCE FIXED HORIZON FUND XXV - SERIES 4</t>
  </si>
  <si>
    <t>RELIANCE DUAL ADVANTAGE FIXED TENURE FUND - IV - PLAN D</t>
  </si>
  <si>
    <t>RELIANCE DUAL ADVANTAGE FIXED TENURE FUND - IV - PLAN E</t>
  </si>
  <si>
    <t>RELIANCE DUAL ADVANTAGE FIXED TENURE FUND - V - PLAN E</t>
  </si>
  <si>
    <t>RELIANCE DUAL ADVANTAGE FIXED TENURE FUND - V - PLAN F</t>
  </si>
  <si>
    <t>RELIANCE INTERVAL FUND - QUARTERLY PLAN - SERIES - I</t>
  </si>
  <si>
    <t>RELIANCE DUAL ADVANTAGE FIXED TENURE FUND - III - PLAN C</t>
  </si>
  <si>
    <t>RELIANCE DUAL ADVANTAGE FIXED TENURE FUND - IV - PLAN B</t>
  </si>
  <si>
    <t>RELIANCE INTERVAL FUND III - SERIES 1</t>
  </si>
  <si>
    <t>RELIANCE DUAL ADVANTAGE FIXED TENURE FUND - V - PLAN G</t>
  </si>
  <si>
    <t>RELIANCE DUAL ADVANTAGE FIXED TENURE FUND - V - PLAN H</t>
  </si>
  <si>
    <t>RELIANCE FIXED HORIZON FUND XXV - SERIES 32</t>
  </si>
  <si>
    <t>RELIANCE FIXED HORIZON FUND XXV - SERIES 33</t>
  </si>
  <si>
    <t>RELIANCE FIXED HORIZON FUND XXV - SERIES 34</t>
  </si>
  <si>
    <t>RELIANCE FIXED HORIZON FUND XXV - SERIES 35</t>
  </si>
  <si>
    <t>RELIANCE FIXED HORIZON FUND XXV - SERIES 6</t>
  </si>
  <si>
    <t>RELIANCE FIXED HORIZON FUND XXV - SERIES 11</t>
  </si>
  <si>
    <t>RELIANCE FIXED HORIZON FUND XXV - SERIES 12</t>
  </si>
  <si>
    <t>RELIANCE FIXED HORIZON FUND XXV - SERIES 13</t>
  </si>
  <si>
    <t>RELIANCE FIXED HORIZON FUND XXV - SERIES 14</t>
  </si>
  <si>
    <t>RELIANCE FIXED HORIZON FUND XXV - SERIES 15</t>
  </si>
  <si>
    <t>RELIANCE FIXED HORIZON FUND XXV - SERIES 16</t>
  </si>
  <si>
    <t>RELIANCE FIXED HORIZON FUND XXV - SERIES 17</t>
  </si>
  <si>
    <t>RELIANCE FIXED HORIZON FUND XXV - SERIES 20</t>
  </si>
  <si>
    <t>RELIANCE FIXED HORIZON FUND XXV - SERIES 18</t>
  </si>
  <si>
    <t>RELIANCE FIXED HORIZON FUND XXV - SERIES 21</t>
  </si>
  <si>
    <t>RELIANCE FIXED HORIZON FUND XXV - SERIES 22</t>
  </si>
  <si>
    <t>RELIANCE FIXED HORIZON FUND XXV - SERIES 23</t>
  </si>
  <si>
    <t>RELIANCE FIXED HORIZON FUND XXV - SERIES 24</t>
  </si>
  <si>
    <t>RELIANCE FIXED HORIZON FUND XXV - SERIES 25</t>
  </si>
  <si>
    <t>RELIANCE FIXED HORIZON FUND XXV - SERIES 26</t>
  </si>
  <si>
    <t>RELIANCE FIXED HORIZON FUND XXV - SERIES 27</t>
  </si>
  <si>
    <t>RELIANCE FIXED HORIZON FUND XXV - SERIES 28</t>
  </si>
  <si>
    <t>RELIANCE FIXED HORIZON FUND XXV - SERIES 30</t>
  </si>
  <si>
    <t>RELIANCE FIXED HORIZON FUND XXV - SERIES 31</t>
  </si>
  <si>
    <t>RELIANCE FIXED HORIZON FUND XXVI - SERIES 29</t>
  </si>
  <si>
    <t>RELIANCE FIXED HORIZON FUND XXVI - SERIES 30</t>
  </si>
  <si>
    <t>RELIANCE FIXED HORIZON FUND XXVI - SERIES 31</t>
  </si>
  <si>
    <t>RELIANCE FIXED HORIZON FUND XXVI - SERIES 32</t>
  </si>
  <si>
    <t>RELIANCE FIXED HORIZON FUND XXVI - SERIES 33</t>
  </si>
  <si>
    <t>RELIANCE FIXED HORIZON FUND XXVI - SERIES 35</t>
  </si>
  <si>
    <t>RELIANCE FIXED HORIZON FUND XXVI - SERIES 1</t>
  </si>
  <si>
    <t>RELIANCE FIXED HORIZON FUND XXVI - SERIES 2</t>
  </si>
  <si>
    <t>RELIANCE FIXED HORIZON FUND XXVI - SERIES 4</t>
  </si>
  <si>
    <t>RELIANCE FIXED HORIZON FUND XXVI - SERIES 6</t>
  </si>
  <si>
    <t>RELIANCE FIXED HORIZON FUND XXVI - SERIES 7</t>
  </si>
  <si>
    <t>RELIANCE FIXED HORIZON FUND XXVI - SERIES 9</t>
  </si>
  <si>
    <t>RELIANCE FIXED HORIZON FUND XXVI - SERIES 12</t>
  </si>
  <si>
    <t>RELIANCE FIXED HORIZON FUND XXVI - SERIES 13</t>
  </si>
  <si>
    <t>RELIANCE FIXED HORIZON FUND XXVI - SERIES 14</t>
  </si>
  <si>
    <t>RELIANCE FIXED HORIZON FUND XXVI - SERIES 15</t>
  </si>
  <si>
    <t>RELIANCE FIXED HORIZON FUND XXVI - SERIES 16</t>
  </si>
  <si>
    <t>RELIANCE FIXED HORIZON FUND XXVI - SERIES 17</t>
  </si>
  <si>
    <t>RELIANCE FIXED HORIZON FUND XXVI - SERIES 18</t>
  </si>
  <si>
    <t>RELIANCE FIXED HORIZON FUND XXVI - SERIES 19</t>
  </si>
  <si>
    <t>RELIANCE FIXED HORIZON FUND XXVI - SERIES 20</t>
  </si>
  <si>
    <t>RELIANCE FIXED HORIZON FUND XXVI - SERIES 21</t>
  </si>
  <si>
    <t>RELIANCE FIXED HORIZON FUND XXVI - SERIES 22</t>
  </si>
  <si>
    <t>RELIANCE FIXED HORIZON FUND XXVI - SERIES 24</t>
  </si>
  <si>
    <t>R*SHARES GOLD ETF</t>
  </si>
  <si>
    <t>R*SHARES BANKING ETF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</si>
  <si>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</si>
  <si>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</si>
  <si>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</si>
  <si>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</si>
  <si>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SAVINGS FUND</t>
  </si>
  <si>
    <t>Reliance Mutual Fund: Net Assets Under Management (AAUM) as on May 2015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</si>
  <si>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</si>
  <si>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</si>
  <si>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</si>
  <si>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</si>
  <si>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</si>
  <si>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</si>
  <si>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</si>
  <si>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</si>
  <si>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</si>
  <si>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</si>
  <si>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>Reliance Mutual Fund (All figures in Rs. Crore)</t>
  </si>
  <si>
    <t>Table showing State wise /Union Territory wise contribution to AUM of category of schemes as on MAY 2015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</si>
</sst>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0" fontId="0" fillId="0" borderId="17" xfId="0" applyBorder="1" applyAlignment="1">
      <alignment horizontal="right" wrapText="1"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2" fontId="4" fillId="0" borderId="36" xfId="56" applyNumberFormat="1" applyFont="1" applyFill="1" applyBorder="1" applyAlignment="1">
      <alignment horizontal="left" vertical="top" wrapText="1"/>
      <protection/>
    </xf>
    <xf numFmtId="2" fontId="4" fillId="0" borderId="37" xfId="56" applyNumberFormat="1" applyFont="1" applyFill="1" applyBorder="1" applyAlignment="1">
      <alignment horizontal="left" vertical="top" wrapText="1"/>
      <protection/>
    </xf>
    <xf numFmtId="2" fontId="4" fillId="0" borderId="38" xfId="56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74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8.28125" style="0" customWidth="1"/>
    <col min="2" max="2" width="57.28125" style="0" bestFit="1" customWidth="1"/>
    <col min="3" max="3" width="4.57421875" style="0" bestFit="1" customWidth="1"/>
    <col min="4" max="4" width="8.140625" style="0" bestFit="1" customWidth="1"/>
    <col min="5" max="6" width="4.57421875" style="0" bestFit="1" customWidth="1"/>
    <col min="7" max="8" width="8.140625" style="0" bestFit="1" customWidth="1"/>
    <col min="9" max="9" width="9.140625" style="0" bestFit="1" customWidth="1"/>
    <col min="10" max="10" width="8.140625" style="0" bestFit="1" customWidth="1"/>
    <col min="11" max="11" width="6.57421875" style="0" bestFit="1" customWidth="1"/>
    <col min="12" max="12" width="8.140625" style="0" bestFit="1" customWidth="1"/>
    <col min="13" max="17" width="4.57421875" style="0" bestFit="1" customWidth="1"/>
    <col min="18" max="18" width="6.57421875" style="0" bestFit="1" customWidth="1"/>
    <col min="19" max="19" width="8.140625" style="0" bestFit="1" customWidth="1"/>
    <col min="20" max="20" width="6.57421875" style="0" bestFit="1" customWidth="1"/>
    <col min="21" max="21" width="4.57421875" style="0" bestFit="1" customWidth="1"/>
    <col min="22" max="22" width="6.57421875" style="0" bestFit="1" customWidth="1"/>
    <col min="23" max="23" width="4.57421875" style="0" bestFit="1" customWidth="1"/>
    <col min="24" max="24" width="5.57421875" style="0" customWidth="1"/>
    <col min="25" max="26" width="4.57421875" style="0" bestFit="1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bestFit="1" customWidth="1"/>
    <col min="32" max="32" width="5.57421875" style="0" customWidth="1"/>
    <col min="33" max="37" width="4.57421875" style="0" bestFit="1" customWidth="1"/>
    <col min="38" max="38" width="5.57421875" style="0" bestFit="1" customWidth="1"/>
    <col min="39" max="39" width="6.57421875" style="0" bestFit="1" customWidth="1"/>
    <col min="40" max="41" width="4.57421875" style="0" bestFit="1" customWidth="1"/>
    <col min="42" max="42" width="5.57421875" style="0" customWidth="1"/>
    <col min="43" max="43" width="4.57421875" style="0" bestFit="1" customWidth="1"/>
    <col min="44" max="44" width="6.57421875" style="0" bestFit="1" customWidth="1"/>
    <col min="45" max="46" width="4.57421875" style="0" bestFit="1" customWidth="1"/>
    <col min="47" max="47" width="6.57421875" style="0" bestFit="1" customWidth="1"/>
    <col min="48" max="49" width="9.140625" style="0" bestFit="1" customWidth="1"/>
    <col min="50" max="50" width="8.140625" style="0" bestFit="1" customWidth="1"/>
    <col min="51" max="51" width="6.57421875" style="0" bestFit="1" customWidth="1"/>
    <col min="52" max="52" width="9.140625" style="0" bestFit="1" customWidth="1"/>
    <col min="53" max="57" width="4.57421875" style="0" bestFit="1" customWidth="1"/>
    <col min="58" max="59" width="8.140625" style="0" bestFit="1" customWidth="1"/>
    <col min="60" max="60" width="6.57421875" style="0" bestFit="1" customWidth="1"/>
    <col min="61" max="61" width="4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79" t="s">
        <v>0</v>
      </c>
      <c r="B3" s="81" t="s">
        <v>1</v>
      </c>
      <c r="C3" s="87" t="s">
        <v>307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9"/>
    </row>
    <row r="4" spans="1:63" ht="18.75" thickBot="1">
      <c r="A4" s="80"/>
      <c r="B4" s="82"/>
      <c r="C4" s="73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73" t="s">
        <v>3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5"/>
      <c r="AQ4" s="73" t="s">
        <v>4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5"/>
      <c r="BK4" s="76" t="s">
        <v>36</v>
      </c>
    </row>
    <row r="5" spans="1:63" ht="18.75" thickBot="1">
      <c r="A5" s="80"/>
      <c r="B5" s="82"/>
      <c r="C5" s="70" t="s">
        <v>5</v>
      </c>
      <c r="D5" s="71"/>
      <c r="E5" s="71"/>
      <c r="F5" s="71"/>
      <c r="G5" s="71"/>
      <c r="H5" s="71"/>
      <c r="I5" s="71"/>
      <c r="J5" s="71"/>
      <c r="K5" s="71"/>
      <c r="L5" s="72"/>
      <c r="M5" s="70" t="s">
        <v>6</v>
      </c>
      <c r="N5" s="71"/>
      <c r="O5" s="71"/>
      <c r="P5" s="71"/>
      <c r="Q5" s="71"/>
      <c r="R5" s="71"/>
      <c r="S5" s="71"/>
      <c r="T5" s="71"/>
      <c r="U5" s="71"/>
      <c r="V5" s="72"/>
      <c r="W5" s="70" t="s">
        <v>5</v>
      </c>
      <c r="X5" s="71"/>
      <c r="Y5" s="71"/>
      <c r="Z5" s="71"/>
      <c r="AA5" s="71"/>
      <c r="AB5" s="71"/>
      <c r="AC5" s="71"/>
      <c r="AD5" s="71"/>
      <c r="AE5" s="71"/>
      <c r="AF5" s="72"/>
      <c r="AG5" s="70" t="s">
        <v>6</v>
      </c>
      <c r="AH5" s="71"/>
      <c r="AI5" s="71"/>
      <c r="AJ5" s="71"/>
      <c r="AK5" s="71"/>
      <c r="AL5" s="71"/>
      <c r="AM5" s="71"/>
      <c r="AN5" s="71"/>
      <c r="AO5" s="71"/>
      <c r="AP5" s="72"/>
      <c r="AQ5" s="70" t="s">
        <v>5</v>
      </c>
      <c r="AR5" s="71"/>
      <c r="AS5" s="71"/>
      <c r="AT5" s="71"/>
      <c r="AU5" s="71"/>
      <c r="AV5" s="71"/>
      <c r="AW5" s="71"/>
      <c r="AX5" s="71"/>
      <c r="AY5" s="71"/>
      <c r="AZ5" s="72"/>
      <c r="BA5" s="70" t="s">
        <v>6</v>
      </c>
      <c r="BB5" s="71"/>
      <c r="BC5" s="71"/>
      <c r="BD5" s="71"/>
      <c r="BE5" s="71"/>
      <c r="BF5" s="71"/>
      <c r="BG5" s="71"/>
      <c r="BH5" s="71"/>
      <c r="BI5" s="71"/>
      <c r="BJ5" s="72"/>
      <c r="BK5" s="77"/>
    </row>
    <row r="6" spans="1:63" ht="18" customHeight="1">
      <c r="A6" s="80"/>
      <c r="B6" s="82"/>
      <c r="C6" s="64" t="s">
        <v>7</v>
      </c>
      <c r="D6" s="65"/>
      <c r="E6" s="65"/>
      <c r="F6" s="65"/>
      <c r="G6" s="66"/>
      <c r="H6" s="67" t="s">
        <v>8</v>
      </c>
      <c r="I6" s="68"/>
      <c r="J6" s="68"/>
      <c r="K6" s="68"/>
      <c r="L6" s="69"/>
      <c r="M6" s="64" t="s">
        <v>7</v>
      </c>
      <c r="N6" s="65"/>
      <c r="O6" s="65"/>
      <c r="P6" s="65"/>
      <c r="Q6" s="66"/>
      <c r="R6" s="67" t="s">
        <v>8</v>
      </c>
      <c r="S6" s="68"/>
      <c r="T6" s="68"/>
      <c r="U6" s="68"/>
      <c r="V6" s="69"/>
      <c r="W6" s="64" t="s">
        <v>7</v>
      </c>
      <c r="X6" s="65"/>
      <c r="Y6" s="65"/>
      <c r="Z6" s="65"/>
      <c r="AA6" s="66"/>
      <c r="AB6" s="67" t="s">
        <v>8</v>
      </c>
      <c r="AC6" s="68"/>
      <c r="AD6" s="68"/>
      <c r="AE6" s="68"/>
      <c r="AF6" s="69"/>
      <c r="AG6" s="64" t="s">
        <v>7</v>
      </c>
      <c r="AH6" s="65"/>
      <c r="AI6" s="65"/>
      <c r="AJ6" s="65"/>
      <c r="AK6" s="66"/>
      <c r="AL6" s="67" t="s">
        <v>8</v>
      </c>
      <c r="AM6" s="68"/>
      <c r="AN6" s="68"/>
      <c r="AO6" s="68"/>
      <c r="AP6" s="69"/>
      <c r="AQ6" s="64" t="s">
        <v>7</v>
      </c>
      <c r="AR6" s="65"/>
      <c r="AS6" s="65"/>
      <c r="AT6" s="65"/>
      <c r="AU6" s="66"/>
      <c r="AV6" s="67" t="s">
        <v>8</v>
      </c>
      <c r="AW6" s="68"/>
      <c r="AX6" s="68"/>
      <c r="AY6" s="68"/>
      <c r="AZ6" s="69"/>
      <c r="BA6" s="64" t="s">
        <v>7</v>
      </c>
      <c r="BB6" s="65"/>
      <c r="BC6" s="65"/>
      <c r="BD6" s="65"/>
      <c r="BE6" s="66"/>
      <c r="BF6" s="67" t="s">
        <v>8</v>
      </c>
      <c r="BG6" s="68"/>
      <c r="BH6" s="68"/>
      <c r="BI6" s="68"/>
      <c r="BJ6" s="69"/>
      <c r="BK6" s="77"/>
    </row>
    <row r="7" spans="1:63" ht="15.75">
      <c r="A7" s="80"/>
      <c r="B7" s="83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78"/>
    </row>
    <row r="8" spans="1:63" ht="18">
      <c r="A8" s="60" t="s">
        <v>102</v>
      </c>
      <c r="B8" s="58" t="s">
        <v>103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63" t="s">
        <v>106</v>
      </c>
      <c r="C10" s="11">
        <v>0</v>
      </c>
      <c r="D10" s="9">
        <v>700.0954078619997</v>
      </c>
      <c r="E10" s="9">
        <v>0</v>
      </c>
      <c r="F10" s="9">
        <v>0</v>
      </c>
      <c r="G10" s="10">
        <v>21.9971634200322</v>
      </c>
      <c r="H10" s="11">
        <v>114.76722631912183</v>
      </c>
      <c r="I10" s="9">
        <v>8235.269364386579</v>
      </c>
      <c r="J10" s="9">
        <v>3189.917776595644</v>
      </c>
      <c r="K10" s="9">
        <v>29.531904852999997</v>
      </c>
      <c r="L10" s="10">
        <v>131.4291189375738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58.55528918963627</v>
      </c>
      <c r="S10" s="9">
        <v>332.1912392404804</v>
      </c>
      <c r="T10" s="9">
        <v>235.53882859887003</v>
      </c>
      <c r="U10" s="9">
        <v>0</v>
      </c>
      <c r="V10" s="10">
        <v>41.380449064445784</v>
      </c>
      <c r="W10" s="11">
        <v>0</v>
      </c>
      <c r="X10" s="9">
        <v>11.4953545319354</v>
      </c>
      <c r="Y10" s="9">
        <v>0</v>
      </c>
      <c r="Z10" s="9">
        <v>0</v>
      </c>
      <c r="AA10" s="10">
        <v>0</v>
      </c>
      <c r="AB10" s="11">
        <v>0.8669354201596001</v>
      </c>
      <c r="AC10" s="9">
        <v>3.9262679500643007</v>
      </c>
      <c r="AD10" s="9">
        <v>0</v>
      </c>
      <c r="AE10" s="9">
        <v>0</v>
      </c>
      <c r="AF10" s="10">
        <v>2.2355212041286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0.1026355963849</v>
      </c>
      <c r="AM10" s="9">
        <v>7.0492387E-05</v>
      </c>
      <c r="AN10" s="9">
        <v>0</v>
      </c>
      <c r="AO10" s="9">
        <v>0</v>
      </c>
      <c r="AP10" s="10">
        <v>0.14639167164470002</v>
      </c>
      <c r="AQ10" s="11">
        <v>0</v>
      </c>
      <c r="AR10" s="9">
        <v>20.2124133625806</v>
      </c>
      <c r="AS10" s="9">
        <v>0</v>
      </c>
      <c r="AT10" s="9">
        <v>0</v>
      </c>
      <c r="AU10" s="10">
        <v>0</v>
      </c>
      <c r="AV10" s="11">
        <v>449.2757680955041</v>
      </c>
      <c r="AW10" s="9">
        <v>4783.380523479287</v>
      </c>
      <c r="AX10" s="9">
        <v>2132.436985257999</v>
      </c>
      <c r="AY10" s="9">
        <v>0</v>
      </c>
      <c r="AZ10" s="10">
        <v>367.92962246953766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96.9622180327218</v>
      </c>
      <c r="BG10" s="9">
        <v>414.5990422826331</v>
      </c>
      <c r="BH10" s="9">
        <v>68.41309898661181</v>
      </c>
      <c r="BI10" s="9">
        <v>0</v>
      </c>
      <c r="BJ10" s="10">
        <v>66.88146302304177</v>
      </c>
      <c r="BK10" s="17">
        <f>SUM(C10:BJ10)</f>
        <v>21509.538080324004</v>
      </c>
      <c r="BL10" s="16"/>
      <c r="BM10" s="50"/>
    </row>
    <row r="11" spans="1:65" s="12" customFormat="1" ht="15">
      <c r="A11" s="5"/>
      <c r="B11" s="63" t="s">
        <v>107</v>
      </c>
      <c r="C11" s="11">
        <v>0</v>
      </c>
      <c r="D11" s="9">
        <v>14.451587225838601</v>
      </c>
      <c r="E11" s="9">
        <v>0</v>
      </c>
      <c r="F11" s="9">
        <v>0</v>
      </c>
      <c r="G11" s="10">
        <v>0</v>
      </c>
      <c r="H11" s="11">
        <v>11.298356266899102</v>
      </c>
      <c r="I11" s="9">
        <v>1433.2698000609662</v>
      </c>
      <c r="J11" s="9">
        <v>216.8092420930964</v>
      </c>
      <c r="K11" s="9">
        <v>0</v>
      </c>
      <c r="L11" s="10">
        <v>22.4918802897384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25.630945363350698</v>
      </c>
      <c r="S11" s="9">
        <v>269.6823842501279</v>
      </c>
      <c r="T11" s="9">
        <v>83.8805790023544</v>
      </c>
      <c r="U11" s="9">
        <v>0</v>
      </c>
      <c r="V11" s="10">
        <v>3.1745587621912006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0.24613004067709995</v>
      </c>
      <c r="AC11" s="9">
        <v>2.9845110585483</v>
      </c>
      <c r="AD11" s="9">
        <v>0</v>
      </c>
      <c r="AE11" s="9">
        <v>0</v>
      </c>
      <c r="AF11" s="10">
        <v>0.23028370677380003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0.009633259096499999</v>
      </c>
      <c r="AM11" s="9">
        <v>0</v>
      </c>
      <c r="AN11" s="9">
        <v>0</v>
      </c>
      <c r="AO11" s="9">
        <v>0</v>
      </c>
      <c r="AP11" s="10">
        <v>0.013284129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338.00021265539965</v>
      </c>
      <c r="AW11" s="9">
        <v>494.6197296038712</v>
      </c>
      <c r="AX11" s="9">
        <v>52.5564796754837</v>
      </c>
      <c r="AY11" s="9">
        <v>0</v>
      </c>
      <c r="AZ11" s="10">
        <v>214.99946001367866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212.49710094025338</v>
      </c>
      <c r="BG11" s="9">
        <v>181.33100990666605</v>
      </c>
      <c r="BH11" s="9">
        <v>53.3881561325475</v>
      </c>
      <c r="BI11" s="9">
        <v>0</v>
      </c>
      <c r="BJ11" s="10">
        <v>148.0338602623837</v>
      </c>
      <c r="BK11" s="17">
        <f>SUM(C11:BJ11)</f>
        <v>3779.599184698943</v>
      </c>
      <c r="BL11" s="16"/>
      <c r="BM11" s="57"/>
    </row>
    <row r="12" spans="1:65" s="12" customFormat="1" ht="15">
      <c r="A12" s="5"/>
      <c r="B12" s="63" t="s">
        <v>108</v>
      </c>
      <c r="C12" s="11">
        <v>0</v>
      </c>
      <c r="D12" s="9">
        <v>1498.0737097497743</v>
      </c>
      <c r="E12" s="9">
        <v>0</v>
      </c>
      <c r="F12" s="9">
        <v>0</v>
      </c>
      <c r="G12" s="10">
        <v>0.9423712965806</v>
      </c>
      <c r="H12" s="11">
        <v>100.44760959238383</v>
      </c>
      <c r="I12" s="9">
        <v>2443.015760454514</v>
      </c>
      <c r="J12" s="9">
        <v>1100.0410176724513</v>
      </c>
      <c r="K12" s="9">
        <v>72.3311612154193</v>
      </c>
      <c r="L12" s="10">
        <v>39.364246419448804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3.656609869513499</v>
      </c>
      <c r="S12" s="9">
        <v>103.48201545403143</v>
      </c>
      <c r="T12" s="9">
        <v>8.539910143096598</v>
      </c>
      <c r="U12" s="9">
        <v>0</v>
      </c>
      <c r="V12" s="10">
        <v>3.2457919728366003</v>
      </c>
      <c r="W12" s="11">
        <v>0</v>
      </c>
      <c r="X12" s="9">
        <v>0</v>
      </c>
      <c r="Y12" s="9">
        <v>0</v>
      </c>
      <c r="Z12" s="9">
        <v>0</v>
      </c>
      <c r="AA12" s="10">
        <v>0</v>
      </c>
      <c r="AB12" s="11">
        <v>0.3804426731609001</v>
      </c>
      <c r="AC12" s="9">
        <v>1.3798917187096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0.0146270345805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9.4298627321935</v>
      </c>
      <c r="AS12" s="9">
        <v>0</v>
      </c>
      <c r="AT12" s="9">
        <v>0</v>
      </c>
      <c r="AU12" s="10">
        <v>0</v>
      </c>
      <c r="AV12" s="11">
        <v>57.67902551246065</v>
      </c>
      <c r="AW12" s="9">
        <v>591.9695996352407</v>
      </c>
      <c r="AX12" s="9">
        <v>499.9234477483224</v>
      </c>
      <c r="AY12" s="9">
        <v>0</v>
      </c>
      <c r="AZ12" s="10">
        <v>52.4855815742155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24.682054219468593</v>
      </c>
      <c r="BG12" s="9">
        <v>217.0509330994176</v>
      </c>
      <c r="BH12" s="9">
        <v>28.105188592838495</v>
      </c>
      <c r="BI12" s="9">
        <v>0</v>
      </c>
      <c r="BJ12" s="10">
        <v>12.5075106379302</v>
      </c>
      <c r="BK12" s="17">
        <f>SUM(C12:BJ12)</f>
        <v>6868.748369018589</v>
      </c>
      <c r="BL12" s="16"/>
      <c r="BM12" s="57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2212.6207048376127</v>
      </c>
      <c r="E13" s="18">
        <f t="shared" si="0"/>
        <v>0</v>
      </c>
      <c r="F13" s="18">
        <f t="shared" si="0"/>
        <v>0</v>
      </c>
      <c r="G13" s="19">
        <f t="shared" si="0"/>
        <v>22.9395347166128</v>
      </c>
      <c r="H13" s="20">
        <f t="shared" si="0"/>
        <v>226.51319217840478</v>
      </c>
      <c r="I13" s="18">
        <f t="shared" si="0"/>
        <v>12111.554924902059</v>
      </c>
      <c r="J13" s="18">
        <f t="shared" si="0"/>
        <v>4506.768036361193</v>
      </c>
      <c r="K13" s="18">
        <f t="shared" si="0"/>
        <v>101.8630660684193</v>
      </c>
      <c r="L13" s="19">
        <f t="shared" si="0"/>
        <v>193.28524564676098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87.84284442250048</v>
      </c>
      <c r="S13" s="18">
        <f t="shared" si="0"/>
        <v>705.3556389446396</v>
      </c>
      <c r="T13" s="18">
        <f t="shared" si="0"/>
        <v>327.959317744321</v>
      </c>
      <c r="U13" s="18">
        <f t="shared" si="0"/>
        <v>0</v>
      </c>
      <c r="V13" s="19">
        <f t="shared" si="0"/>
        <v>47.80079979947359</v>
      </c>
      <c r="W13" s="20">
        <f t="shared" si="0"/>
        <v>0</v>
      </c>
      <c r="X13" s="18">
        <f t="shared" si="0"/>
        <v>11.4953545319354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1.4935081339976002</v>
      </c>
      <c r="AC13" s="18">
        <f t="shared" si="0"/>
        <v>8.290670727322201</v>
      </c>
      <c r="AD13" s="18">
        <f t="shared" si="0"/>
        <v>0</v>
      </c>
      <c r="AE13" s="18">
        <f t="shared" si="0"/>
        <v>0</v>
      </c>
      <c r="AF13" s="19">
        <f t="shared" si="0"/>
        <v>2.4658049109024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0.1268958900619</v>
      </c>
      <c r="AM13" s="18">
        <f t="shared" si="0"/>
        <v>7.0492387E-05</v>
      </c>
      <c r="AN13" s="18">
        <f t="shared" si="0"/>
        <v>0</v>
      </c>
      <c r="AO13" s="18">
        <f t="shared" si="0"/>
        <v>0</v>
      </c>
      <c r="AP13" s="19">
        <f t="shared" si="0"/>
        <v>0.15967580064470002</v>
      </c>
      <c r="AQ13" s="20">
        <f t="shared" si="0"/>
        <v>0</v>
      </c>
      <c r="AR13" s="18">
        <f t="shared" si="0"/>
        <v>29.642276094774104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844.9550062633643</v>
      </c>
      <c r="AW13" s="18">
        <f t="shared" si="0"/>
        <v>5869.969852718399</v>
      </c>
      <c r="AX13" s="18">
        <f t="shared" si="0"/>
        <v>2684.916912681805</v>
      </c>
      <c r="AY13" s="18">
        <f t="shared" si="0"/>
        <v>0</v>
      </c>
      <c r="AZ13" s="19">
        <f t="shared" si="0"/>
        <v>635.4146640574319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334.1413731924437</v>
      </c>
      <c r="BG13" s="18">
        <f t="shared" si="0"/>
        <v>812.9809852887167</v>
      </c>
      <c r="BH13" s="18">
        <f t="shared" si="0"/>
        <v>149.9064437119978</v>
      </c>
      <c r="BI13" s="18">
        <f t="shared" si="0"/>
        <v>0</v>
      </c>
      <c r="BJ13" s="19">
        <f t="shared" si="0"/>
        <v>227.42283392335568</v>
      </c>
      <c r="BK13" s="32">
        <f t="shared" si="0"/>
        <v>32157.885634041537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12.3637385219031</v>
      </c>
      <c r="E16" s="9">
        <v>0</v>
      </c>
      <c r="F16" s="9">
        <v>0</v>
      </c>
      <c r="G16" s="10">
        <v>0</v>
      </c>
      <c r="H16" s="11">
        <v>45.127034937707904</v>
      </c>
      <c r="I16" s="9">
        <v>238.3948618328054</v>
      </c>
      <c r="J16" s="9">
        <v>25.8985023242257</v>
      </c>
      <c r="K16" s="9">
        <v>0</v>
      </c>
      <c r="L16" s="10">
        <v>23.687408936514096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3.8125726960951</v>
      </c>
      <c r="S16" s="9">
        <v>3.572611784387</v>
      </c>
      <c r="T16" s="9">
        <v>0.1451612923225</v>
      </c>
      <c r="U16" s="9">
        <v>0</v>
      </c>
      <c r="V16" s="10">
        <v>1.9668671064179004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0.000495808258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102.18488405092144</v>
      </c>
      <c r="AW16" s="9">
        <v>324.8236197350273</v>
      </c>
      <c r="AX16" s="9">
        <v>7.853882158128899</v>
      </c>
      <c r="AY16" s="9">
        <v>0</v>
      </c>
      <c r="AZ16" s="10">
        <v>157.28646123517706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14.357400231050802</v>
      </c>
      <c r="BG16" s="9">
        <v>33.6219494701268</v>
      </c>
      <c r="BH16" s="9">
        <v>3.8150298890643</v>
      </c>
      <c r="BI16" s="9">
        <v>0</v>
      </c>
      <c r="BJ16" s="10">
        <v>11.8713741307339</v>
      </c>
      <c r="BK16" s="17">
        <f>SUM(C16:BJ16)</f>
        <v>1010.7838561408671</v>
      </c>
      <c r="BL16" s="16"/>
      <c r="BM16" s="57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12.3637385219031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45.127034937707904</v>
      </c>
      <c r="I17" s="18">
        <f t="shared" si="1"/>
        <v>238.3948618328054</v>
      </c>
      <c r="J17" s="18">
        <f t="shared" si="1"/>
        <v>25.8985023242257</v>
      </c>
      <c r="K17" s="18">
        <f t="shared" si="1"/>
        <v>0</v>
      </c>
      <c r="L17" s="19">
        <f t="shared" si="1"/>
        <v>23.687408936514096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3.8125726960951</v>
      </c>
      <c r="S17" s="18">
        <f t="shared" si="1"/>
        <v>3.572611784387</v>
      </c>
      <c r="T17" s="18">
        <f t="shared" si="1"/>
        <v>0.1451612923225</v>
      </c>
      <c r="U17" s="18">
        <f t="shared" si="1"/>
        <v>0</v>
      </c>
      <c r="V17" s="19">
        <f t="shared" si="1"/>
        <v>1.9668671064179004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0.000495808258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102.18488405092144</v>
      </c>
      <c r="AW17" s="18">
        <f t="shared" si="1"/>
        <v>324.8236197350273</v>
      </c>
      <c r="AX17" s="18">
        <f t="shared" si="1"/>
        <v>7.853882158128899</v>
      </c>
      <c r="AY17" s="18">
        <f t="shared" si="1"/>
        <v>0</v>
      </c>
      <c r="AZ17" s="19">
        <f t="shared" si="1"/>
        <v>157.28646123517706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14.357400231050802</v>
      </c>
      <c r="BG17" s="18">
        <f t="shared" si="1"/>
        <v>33.6219494701268</v>
      </c>
      <c r="BH17" s="18">
        <f t="shared" si="1"/>
        <v>3.8150298890643</v>
      </c>
      <c r="BI17" s="18">
        <f t="shared" si="1"/>
        <v>0</v>
      </c>
      <c r="BJ17" s="19">
        <f t="shared" si="1"/>
        <v>11.8713741307339</v>
      </c>
      <c r="BK17" s="19">
        <f t="shared" si="1"/>
        <v>1010.7838561408671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151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0.0055988588062</v>
      </c>
      <c r="I20" s="9">
        <v>48.2023999485482</v>
      </c>
      <c r="J20" s="9">
        <v>0</v>
      </c>
      <c r="K20" s="9">
        <v>0</v>
      </c>
      <c r="L20" s="10">
        <v>2.888045314774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</v>
      </c>
      <c r="S20" s="9">
        <v>0</v>
      </c>
      <c r="T20" s="9">
        <v>0</v>
      </c>
      <c r="U20" s="9">
        <v>0</v>
      </c>
      <c r="V20" s="10">
        <v>0.0208977947419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0.051767692257900004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0.7560852926438003</v>
      </c>
      <c r="AW20" s="9">
        <v>15.669898025580299</v>
      </c>
      <c r="AX20" s="9">
        <v>0</v>
      </c>
      <c r="AY20" s="9">
        <v>0</v>
      </c>
      <c r="AZ20" s="10">
        <v>18.939153104608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0.1430159137725</v>
      </c>
      <c r="BG20" s="9">
        <v>72.56671307035461</v>
      </c>
      <c r="BH20" s="9">
        <v>0</v>
      </c>
      <c r="BI20" s="9">
        <v>0</v>
      </c>
      <c r="BJ20" s="10">
        <v>1.9068817038355994</v>
      </c>
      <c r="BK20" s="17">
        <f aca="true" t="shared" si="2" ref="BK20:BK51">SUM(C20:BJ20)</f>
        <v>161.150456719923</v>
      </c>
      <c r="BL20" s="16"/>
      <c r="BM20" s="57"/>
    </row>
    <row r="21" spans="1:65" s="12" customFormat="1" ht="15">
      <c r="A21" s="5"/>
      <c r="B21" s="8" t="s">
        <v>126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0.001559128516</v>
      </c>
      <c r="I21" s="9">
        <v>0</v>
      </c>
      <c r="J21" s="9">
        <v>0</v>
      </c>
      <c r="K21" s="9">
        <v>0</v>
      </c>
      <c r="L21" s="10">
        <v>0.0694274805804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0.0011097417419</v>
      </c>
      <c r="S21" s="9">
        <v>0</v>
      </c>
      <c r="T21" s="9">
        <v>0</v>
      </c>
      <c r="U21" s="9">
        <v>0</v>
      </c>
      <c r="V21" s="10">
        <v>0.013055075967399998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0.0869546274193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1.35088433581453</v>
      </c>
      <c r="AW21" s="9">
        <v>12.747349752771797</v>
      </c>
      <c r="AX21" s="9">
        <v>0</v>
      </c>
      <c r="AY21" s="9">
        <v>0</v>
      </c>
      <c r="AZ21" s="10">
        <v>93.09844911335779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0.22906510596130014</v>
      </c>
      <c r="BG21" s="9">
        <v>2.5989216291288</v>
      </c>
      <c r="BH21" s="9">
        <v>0</v>
      </c>
      <c r="BI21" s="9">
        <v>0</v>
      </c>
      <c r="BJ21" s="10">
        <v>11.253369950338895</v>
      </c>
      <c r="BK21" s="17">
        <f t="shared" si="2"/>
        <v>121.4501459415981</v>
      </c>
      <c r="BL21" s="16"/>
      <c r="BM21" s="57"/>
    </row>
    <row r="22" spans="1:65" s="12" customFormat="1" ht="15">
      <c r="A22" s="5"/>
      <c r="B22" s="8" t="s">
        <v>128</v>
      </c>
      <c r="C22" s="11">
        <v>0</v>
      </c>
      <c r="D22" s="9">
        <v>0</v>
      </c>
      <c r="E22" s="9">
        <v>0</v>
      </c>
      <c r="F22" s="9">
        <v>0</v>
      </c>
      <c r="G22" s="10">
        <v>0</v>
      </c>
      <c r="H22" s="11">
        <v>0.007929490257899999</v>
      </c>
      <c r="I22" s="9">
        <v>0</v>
      </c>
      <c r="J22" s="9">
        <v>0</v>
      </c>
      <c r="K22" s="9">
        <v>0</v>
      </c>
      <c r="L22" s="10">
        <v>0.12873765074139998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0.0067040722257000005</v>
      </c>
      <c r="S22" s="9">
        <v>0</v>
      </c>
      <c r="T22" s="9">
        <v>0</v>
      </c>
      <c r="U22" s="9">
        <v>0</v>
      </c>
      <c r="V22" s="10">
        <v>0.14647385825759998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0.2622586970322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2.974232081444099</v>
      </c>
      <c r="AW22" s="9">
        <v>10.854676372450298</v>
      </c>
      <c r="AX22" s="9">
        <v>0</v>
      </c>
      <c r="AY22" s="9">
        <v>0</v>
      </c>
      <c r="AZ22" s="10">
        <v>199.2140958923602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2.188305517540298</v>
      </c>
      <c r="BG22" s="9">
        <v>14.851266151128799</v>
      </c>
      <c r="BH22" s="9">
        <v>0</v>
      </c>
      <c r="BI22" s="9">
        <v>0</v>
      </c>
      <c r="BJ22" s="10">
        <v>24.57091489933961</v>
      </c>
      <c r="BK22" s="17">
        <f t="shared" si="2"/>
        <v>255.20559468277813</v>
      </c>
      <c r="BL22" s="16"/>
      <c r="BM22" s="57"/>
    </row>
    <row r="23" spans="1:65" s="12" customFormat="1" ht="15">
      <c r="A23" s="5"/>
      <c r="B23" s="8" t="s">
        <v>130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0.0067529578062</v>
      </c>
      <c r="I23" s="9">
        <v>0</v>
      </c>
      <c r="J23" s="9">
        <v>0</v>
      </c>
      <c r="K23" s="9">
        <v>0</v>
      </c>
      <c r="L23" s="10">
        <v>0.6674167955156002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0.0014171429677</v>
      </c>
      <c r="S23" s="9">
        <v>0</v>
      </c>
      <c r="T23" s="9">
        <v>0</v>
      </c>
      <c r="U23" s="9">
        <v>0</v>
      </c>
      <c r="V23" s="10">
        <v>0.0379205067095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0.6467713761934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0.004294372258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4.084872624478502</v>
      </c>
      <c r="AW23" s="9">
        <v>6.7995542544826</v>
      </c>
      <c r="AX23" s="9">
        <v>0</v>
      </c>
      <c r="AY23" s="9">
        <v>0</v>
      </c>
      <c r="AZ23" s="10">
        <v>122.32703256952493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0.9962537964459997</v>
      </c>
      <c r="BG23" s="9">
        <v>0.09504331887089999</v>
      </c>
      <c r="BH23" s="9">
        <v>0</v>
      </c>
      <c r="BI23" s="9">
        <v>0</v>
      </c>
      <c r="BJ23" s="10">
        <v>16.935859715084504</v>
      </c>
      <c r="BK23" s="17">
        <f t="shared" si="2"/>
        <v>152.60318943033786</v>
      </c>
      <c r="BL23" s="16"/>
      <c r="BM23" s="57"/>
    </row>
    <row r="24" spans="1:65" s="12" customFormat="1" ht="15">
      <c r="A24" s="5"/>
      <c r="B24" s="8" t="s">
        <v>127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0.014776716774100002</v>
      </c>
      <c r="I24" s="9">
        <v>0</v>
      </c>
      <c r="J24" s="9">
        <v>0</v>
      </c>
      <c r="K24" s="9">
        <v>0</v>
      </c>
      <c r="L24" s="10">
        <v>0.40313023158030004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0.0091720969354</v>
      </c>
      <c r="S24" s="9">
        <v>0</v>
      </c>
      <c r="T24" s="9">
        <v>0</v>
      </c>
      <c r="U24" s="9">
        <v>0</v>
      </c>
      <c r="V24" s="10">
        <v>0.024379143645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0.285330621129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0.0035621564516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6.3742200364137</v>
      </c>
      <c r="AW24" s="9">
        <v>4.9402953137411</v>
      </c>
      <c r="AX24" s="9">
        <v>0</v>
      </c>
      <c r="AY24" s="9">
        <v>0</v>
      </c>
      <c r="AZ24" s="10">
        <v>152.35356761652818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1.7715575254454006</v>
      </c>
      <c r="BG24" s="9">
        <v>17.0296060995478</v>
      </c>
      <c r="BH24" s="9">
        <v>0.1709835096774</v>
      </c>
      <c r="BI24" s="9">
        <v>0</v>
      </c>
      <c r="BJ24" s="10">
        <v>21.8297533191843</v>
      </c>
      <c r="BK24" s="17">
        <f t="shared" si="2"/>
        <v>205.21033438705328</v>
      </c>
      <c r="BL24" s="16"/>
      <c r="BM24" s="57"/>
    </row>
    <row r="25" spans="1:65" s="12" customFormat="1" ht="15">
      <c r="A25" s="5"/>
      <c r="B25" s="8" t="s">
        <v>129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0.0027343361289</v>
      </c>
      <c r="I25" s="9">
        <v>0</v>
      </c>
      <c r="J25" s="9">
        <v>0</v>
      </c>
      <c r="K25" s="9">
        <v>0</v>
      </c>
      <c r="L25" s="10">
        <v>0.0430657940322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0.0112832956128</v>
      </c>
      <c r="S25" s="9">
        <v>0</v>
      </c>
      <c r="T25" s="9">
        <v>0</v>
      </c>
      <c r="U25" s="9">
        <v>0</v>
      </c>
      <c r="V25" s="10">
        <v>0.08134649983850001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2.5352720623836005</v>
      </c>
      <c r="AW25" s="9">
        <v>2.8573675831611</v>
      </c>
      <c r="AX25" s="9">
        <v>0</v>
      </c>
      <c r="AY25" s="9">
        <v>0</v>
      </c>
      <c r="AZ25" s="10">
        <v>83.11941515134451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0.8519680358997004</v>
      </c>
      <c r="BG25" s="9">
        <v>7.0956022548385995</v>
      </c>
      <c r="BH25" s="9">
        <v>0</v>
      </c>
      <c r="BI25" s="9">
        <v>0</v>
      </c>
      <c r="BJ25" s="10">
        <v>9.73859162860759</v>
      </c>
      <c r="BK25" s="17">
        <f t="shared" si="2"/>
        <v>106.33664664184751</v>
      </c>
      <c r="BL25" s="16"/>
      <c r="BM25" s="57"/>
    </row>
    <row r="26" spans="1:65" s="12" customFormat="1" ht="15">
      <c r="A26" s="5"/>
      <c r="B26" s="8" t="s">
        <v>131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0.0103205346773</v>
      </c>
      <c r="I26" s="9">
        <v>0</v>
      </c>
      <c r="J26" s="9">
        <v>0</v>
      </c>
      <c r="K26" s="9">
        <v>0</v>
      </c>
      <c r="L26" s="10">
        <v>0.16908364370939996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0.0006880356450999999</v>
      </c>
      <c r="S26" s="9">
        <v>0</v>
      </c>
      <c r="T26" s="9">
        <v>0</v>
      </c>
      <c r="U26" s="9">
        <v>0</v>
      </c>
      <c r="V26" s="10">
        <v>0.2112691006126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0.0181465805483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2.7191204283506996</v>
      </c>
      <c r="AW26" s="9">
        <v>6.077182994483199</v>
      </c>
      <c r="AX26" s="9">
        <v>0</v>
      </c>
      <c r="AY26" s="9">
        <v>0</v>
      </c>
      <c r="AZ26" s="10">
        <v>101.29157946579257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0.4833290437710001</v>
      </c>
      <c r="BG26" s="9">
        <v>1.7166666263222001</v>
      </c>
      <c r="BH26" s="9">
        <v>0</v>
      </c>
      <c r="BI26" s="9">
        <v>0</v>
      </c>
      <c r="BJ26" s="10">
        <v>12.659534216540099</v>
      </c>
      <c r="BK26" s="17">
        <f t="shared" si="2"/>
        <v>125.35692067045245</v>
      </c>
      <c r="BL26" s="16"/>
      <c r="BM26" s="57"/>
    </row>
    <row r="27" spans="1:65" s="12" customFormat="1" ht="15">
      <c r="A27" s="5"/>
      <c r="B27" s="8" t="s">
        <v>132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0.0453054412255</v>
      </c>
      <c r="I27" s="9">
        <v>0</v>
      </c>
      <c r="J27" s="9">
        <v>0</v>
      </c>
      <c r="K27" s="9">
        <v>0</v>
      </c>
      <c r="L27" s="10">
        <v>0.0086428711612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0.0222567510321</v>
      </c>
      <c r="S27" s="9">
        <v>0</v>
      </c>
      <c r="T27" s="9">
        <v>0</v>
      </c>
      <c r="U27" s="9">
        <v>0</v>
      </c>
      <c r="V27" s="10">
        <v>0.07764810751599999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0.0640217621934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13.2086838936681</v>
      </c>
      <c r="AW27" s="9">
        <v>0.29490651351589997</v>
      </c>
      <c r="AX27" s="9">
        <v>0</v>
      </c>
      <c r="AY27" s="9">
        <v>0</v>
      </c>
      <c r="AZ27" s="10">
        <v>51.47479149134494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4.093226214573399</v>
      </c>
      <c r="BG27" s="9">
        <v>1.4935963564187997</v>
      </c>
      <c r="BH27" s="9">
        <v>0.0655376935483</v>
      </c>
      <c r="BI27" s="9">
        <v>0</v>
      </c>
      <c r="BJ27" s="10">
        <v>7.440224508640006</v>
      </c>
      <c r="BK27" s="17">
        <f t="shared" si="2"/>
        <v>78.28884160483764</v>
      </c>
      <c r="BL27" s="16"/>
      <c r="BM27" s="57"/>
    </row>
    <row r="28" spans="1:65" s="12" customFormat="1" ht="15">
      <c r="A28" s="5"/>
      <c r="B28" s="8" t="s">
        <v>247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0.5644883194834001</v>
      </c>
      <c r="I28" s="9">
        <v>0</v>
      </c>
      <c r="J28" s="9">
        <v>0</v>
      </c>
      <c r="K28" s="9">
        <v>0</v>
      </c>
      <c r="L28" s="10">
        <v>0.1167159006769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0.1256653807738</v>
      </c>
      <c r="S28" s="9">
        <v>0</v>
      </c>
      <c r="T28" s="9">
        <v>0</v>
      </c>
      <c r="U28" s="9">
        <v>0</v>
      </c>
      <c r="V28" s="10">
        <v>0.054856129096399996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0.11269980174189999</v>
      </c>
      <c r="AC28" s="9">
        <v>0</v>
      </c>
      <c r="AD28" s="9">
        <v>0</v>
      </c>
      <c r="AE28" s="9">
        <v>0</v>
      </c>
      <c r="AF28" s="10">
        <v>0.0408544114516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72.82214981952393</v>
      </c>
      <c r="AW28" s="9">
        <v>23.3231181382253</v>
      </c>
      <c r="AX28" s="9">
        <v>0</v>
      </c>
      <c r="AY28" s="9">
        <v>0</v>
      </c>
      <c r="AZ28" s="10">
        <v>143.47927263660097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13.185797772766806</v>
      </c>
      <c r="BG28" s="9">
        <v>3.1483100089029</v>
      </c>
      <c r="BH28" s="9">
        <v>0.4095779606451</v>
      </c>
      <c r="BI28" s="9">
        <v>0</v>
      </c>
      <c r="BJ28" s="10">
        <v>13.645732349571901</v>
      </c>
      <c r="BK28" s="17">
        <f t="shared" si="2"/>
        <v>271.0292386294609</v>
      </c>
      <c r="BL28" s="16"/>
      <c r="BM28" s="57"/>
    </row>
    <row r="29" spans="1:65" s="12" customFormat="1" ht="15">
      <c r="A29" s="5"/>
      <c r="B29" s="8" t="s">
        <v>133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0.0857289570962</v>
      </c>
      <c r="I29" s="9">
        <v>0</v>
      </c>
      <c r="J29" s="9">
        <v>0</v>
      </c>
      <c r="K29" s="9">
        <v>0</v>
      </c>
      <c r="L29" s="10">
        <v>0.10408594948350001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0.15954243551550001</v>
      </c>
      <c r="S29" s="9">
        <v>0</v>
      </c>
      <c r="T29" s="9">
        <v>0</v>
      </c>
      <c r="U29" s="9">
        <v>0</v>
      </c>
      <c r="V29" s="10">
        <v>0.034371032612700005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0.051709693483700005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0.0013305748387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39.094895896733554</v>
      </c>
      <c r="AW29" s="9">
        <v>3.7269140173219</v>
      </c>
      <c r="AX29" s="9">
        <v>0</v>
      </c>
      <c r="AY29" s="9">
        <v>0</v>
      </c>
      <c r="AZ29" s="10">
        <v>25.543751174219405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8.0523777054109</v>
      </c>
      <c r="BG29" s="9">
        <v>1.1176828645157</v>
      </c>
      <c r="BH29" s="9">
        <v>0</v>
      </c>
      <c r="BI29" s="9">
        <v>0</v>
      </c>
      <c r="BJ29" s="10">
        <v>2.8736883297699993</v>
      </c>
      <c r="BK29" s="17">
        <f t="shared" si="2"/>
        <v>80.84607863100177</v>
      </c>
      <c r="BL29" s="16"/>
      <c r="BM29" s="57"/>
    </row>
    <row r="30" spans="1:65" s="12" customFormat="1" ht="15">
      <c r="A30" s="5"/>
      <c r="B30" s="8" t="s">
        <v>134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0.028996413870899997</v>
      </c>
      <c r="I30" s="9">
        <v>0</v>
      </c>
      <c r="J30" s="9">
        <v>0</v>
      </c>
      <c r="K30" s="9">
        <v>0</v>
      </c>
      <c r="L30" s="10">
        <v>0.043080386322399994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0.008440926516100001</v>
      </c>
      <c r="S30" s="9">
        <v>0</v>
      </c>
      <c r="T30" s="9">
        <v>0</v>
      </c>
      <c r="U30" s="9">
        <v>0</v>
      </c>
      <c r="V30" s="10">
        <v>0.0075942988709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0.11162994138690001</v>
      </c>
      <c r="AC30" s="9">
        <v>0</v>
      </c>
      <c r="AD30" s="9">
        <v>0</v>
      </c>
      <c r="AE30" s="9">
        <v>0</v>
      </c>
      <c r="AF30" s="10">
        <v>0.0057462682258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0.013405679741900002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59.123094992441395</v>
      </c>
      <c r="AW30" s="9">
        <v>4.074279914676299</v>
      </c>
      <c r="AX30" s="9">
        <v>0</v>
      </c>
      <c r="AY30" s="9">
        <v>0</v>
      </c>
      <c r="AZ30" s="10">
        <v>36.18181872676781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7.576508734283396</v>
      </c>
      <c r="BG30" s="9">
        <v>1.7038171225481</v>
      </c>
      <c r="BH30" s="9">
        <v>0</v>
      </c>
      <c r="BI30" s="9">
        <v>0</v>
      </c>
      <c r="BJ30" s="10">
        <v>3.6166543112548983</v>
      </c>
      <c r="BK30" s="17">
        <f t="shared" si="2"/>
        <v>112.4950677169068</v>
      </c>
      <c r="BL30" s="16"/>
      <c r="BM30" s="57"/>
    </row>
    <row r="31" spans="1:65" s="12" customFormat="1" ht="15">
      <c r="A31" s="5"/>
      <c r="B31" s="8" t="s">
        <v>248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0.0402665709677</v>
      </c>
      <c r="I31" s="9">
        <v>0</v>
      </c>
      <c r="J31" s="9">
        <v>0</v>
      </c>
      <c r="K31" s="9">
        <v>0</v>
      </c>
      <c r="L31" s="10">
        <v>0.1771493404191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0.022592367612699997</v>
      </c>
      <c r="S31" s="9">
        <v>0</v>
      </c>
      <c r="T31" s="9">
        <v>0</v>
      </c>
      <c r="U31" s="9">
        <v>0</v>
      </c>
      <c r="V31" s="10">
        <v>0.0328843662901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32.4680848920255</v>
      </c>
      <c r="AW31" s="9">
        <v>2.3357239741933005</v>
      </c>
      <c r="AX31" s="9">
        <v>0</v>
      </c>
      <c r="AY31" s="9">
        <v>0</v>
      </c>
      <c r="AZ31" s="10">
        <v>16.2942821090927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2.3852291571579007</v>
      </c>
      <c r="BG31" s="9">
        <v>0.0263923612903</v>
      </c>
      <c r="BH31" s="9">
        <v>0</v>
      </c>
      <c r="BI31" s="9">
        <v>0</v>
      </c>
      <c r="BJ31" s="10">
        <v>0.8892177799656</v>
      </c>
      <c r="BK31" s="17">
        <f t="shared" si="2"/>
        <v>54.6718229190149</v>
      </c>
      <c r="BL31" s="16"/>
      <c r="BM31" s="57"/>
    </row>
    <row r="32" spans="1:65" s="12" customFormat="1" ht="15">
      <c r="A32" s="5"/>
      <c r="B32" s="8" t="s">
        <v>135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0.06056684774150001</v>
      </c>
      <c r="I32" s="9">
        <v>0</v>
      </c>
      <c r="J32" s="9">
        <v>0</v>
      </c>
      <c r="K32" s="9">
        <v>0</v>
      </c>
      <c r="L32" s="10">
        <v>0.0322900870319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0.0625661356448</v>
      </c>
      <c r="S32" s="9">
        <v>0</v>
      </c>
      <c r="T32" s="9">
        <v>0</v>
      </c>
      <c r="U32" s="9">
        <v>0</v>
      </c>
      <c r="V32" s="10">
        <v>0.0984441593547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0.005838420257999999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40.776842620538496</v>
      </c>
      <c r="AW32" s="9">
        <v>4.54299291687</v>
      </c>
      <c r="AX32" s="9">
        <v>0</v>
      </c>
      <c r="AY32" s="9">
        <v>0</v>
      </c>
      <c r="AZ32" s="10">
        <v>30.825391249250824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4.8139967887993</v>
      </c>
      <c r="BG32" s="9">
        <v>0.15209028596760002</v>
      </c>
      <c r="BH32" s="9">
        <v>0</v>
      </c>
      <c r="BI32" s="9">
        <v>0</v>
      </c>
      <c r="BJ32" s="10">
        <v>3.6893446082221</v>
      </c>
      <c r="BK32" s="17">
        <f t="shared" si="2"/>
        <v>85.06036411967922</v>
      </c>
      <c r="BL32" s="16"/>
      <c r="BM32" s="57"/>
    </row>
    <row r="33" spans="1:65" s="12" customFormat="1" ht="15">
      <c r="A33" s="5"/>
      <c r="B33" s="8" t="s">
        <v>242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0.18139553603170003</v>
      </c>
      <c r="I33" s="9">
        <v>0</v>
      </c>
      <c r="J33" s="9">
        <v>0</v>
      </c>
      <c r="K33" s="9">
        <v>0</v>
      </c>
      <c r="L33" s="10">
        <v>0.0777930148383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0.0157391876124</v>
      </c>
      <c r="S33" s="9">
        <v>0</v>
      </c>
      <c r="T33" s="9">
        <v>0</v>
      </c>
      <c r="U33" s="9">
        <v>0</v>
      </c>
      <c r="V33" s="10">
        <v>0.4451341241609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0.0179390854838</v>
      </c>
      <c r="AC33" s="9">
        <v>0</v>
      </c>
      <c r="AD33" s="9">
        <v>0</v>
      </c>
      <c r="AE33" s="9">
        <v>0</v>
      </c>
      <c r="AF33" s="10">
        <v>0.0956751225806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26.688763345009487</v>
      </c>
      <c r="AW33" s="9">
        <v>7.450191333612299</v>
      </c>
      <c r="AX33" s="9">
        <v>0</v>
      </c>
      <c r="AY33" s="9">
        <v>0</v>
      </c>
      <c r="AZ33" s="10">
        <v>40.2783666268296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5.538367977282103</v>
      </c>
      <c r="BG33" s="9">
        <v>2.0245604379675</v>
      </c>
      <c r="BH33" s="9">
        <v>0</v>
      </c>
      <c r="BI33" s="9">
        <v>0</v>
      </c>
      <c r="BJ33" s="10">
        <v>5.662061274445799</v>
      </c>
      <c r="BK33" s="17">
        <f t="shared" si="2"/>
        <v>88.4759870658545</v>
      </c>
      <c r="BL33" s="16"/>
      <c r="BM33" s="57"/>
    </row>
    <row r="34" spans="1:65" s="12" customFormat="1" ht="15">
      <c r="A34" s="5"/>
      <c r="B34" s="8" t="s">
        <v>243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0.0240306620966</v>
      </c>
      <c r="I34" s="9">
        <v>0</v>
      </c>
      <c r="J34" s="9">
        <v>0</v>
      </c>
      <c r="K34" s="9">
        <v>0</v>
      </c>
      <c r="L34" s="10">
        <v>0.06587918096749999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0.0208736239031</v>
      </c>
      <c r="S34" s="9">
        <v>0</v>
      </c>
      <c r="T34" s="9">
        <v>0</v>
      </c>
      <c r="U34" s="9">
        <v>0</v>
      </c>
      <c r="V34" s="10">
        <v>0.048558066161199995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0.0017311175805999998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16.810839298701595</v>
      </c>
      <c r="AW34" s="9">
        <v>2.3962364763545003</v>
      </c>
      <c r="AX34" s="9">
        <v>0</v>
      </c>
      <c r="AY34" s="9">
        <v>0</v>
      </c>
      <c r="AZ34" s="10">
        <v>9.8647847824798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3.1141167635754012</v>
      </c>
      <c r="BG34" s="9">
        <v>0.9782126519353</v>
      </c>
      <c r="BH34" s="9">
        <v>0</v>
      </c>
      <c r="BI34" s="9">
        <v>0</v>
      </c>
      <c r="BJ34" s="10">
        <v>1.6516776809657001</v>
      </c>
      <c r="BK34" s="17">
        <f t="shared" si="2"/>
        <v>34.976940304721296</v>
      </c>
      <c r="BL34" s="16"/>
      <c r="BM34" s="57"/>
    </row>
    <row r="35" spans="1:65" s="12" customFormat="1" ht="15">
      <c r="A35" s="5"/>
      <c r="B35" s="8" t="s">
        <v>123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0.027833127096600005</v>
      </c>
      <c r="I35" s="9">
        <v>0</v>
      </c>
      <c r="J35" s="9">
        <v>0</v>
      </c>
      <c r="K35" s="9">
        <v>0</v>
      </c>
      <c r="L35" s="10">
        <v>0.0035531651612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0.0236877677417</v>
      </c>
      <c r="S35" s="9">
        <v>0</v>
      </c>
      <c r="T35" s="9">
        <v>0</v>
      </c>
      <c r="U35" s="9">
        <v>0</v>
      </c>
      <c r="V35" s="10">
        <v>0.0144495383225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0.0087588967741</v>
      </c>
      <c r="AC35" s="9">
        <v>0</v>
      </c>
      <c r="AD35" s="9">
        <v>0</v>
      </c>
      <c r="AE35" s="9">
        <v>0</v>
      </c>
      <c r="AF35" s="10">
        <v>0.0249884621934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24.754261868410513</v>
      </c>
      <c r="AW35" s="9">
        <v>4.923461761967101</v>
      </c>
      <c r="AX35" s="9">
        <v>0</v>
      </c>
      <c r="AY35" s="9">
        <v>0</v>
      </c>
      <c r="AZ35" s="10">
        <v>16.29043334841419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4.330369620606702</v>
      </c>
      <c r="BG35" s="9">
        <v>0.9837799144192001</v>
      </c>
      <c r="BH35" s="9">
        <v>0</v>
      </c>
      <c r="BI35" s="9">
        <v>0</v>
      </c>
      <c r="BJ35" s="10">
        <v>1.8160872380306</v>
      </c>
      <c r="BK35" s="17">
        <f t="shared" si="2"/>
        <v>53.20166470913781</v>
      </c>
      <c r="BL35" s="16"/>
      <c r="BM35" s="57"/>
    </row>
    <row r="36" spans="1:65" s="12" customFormat="1" ht="15">
      <c r="A36" s="5"/>
      <c r="B36" s="8" t="s">
        <v>124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</v>
      </c>
      <c r="I36" s="9">
        <v>0</v>
      </c>
      <c r="J36" s="9">
        <v>0</v>
      </c>
      <c r="K36" s="9">
        <v>0</v>
      </c>
      <c r="L36" s="10">
        <v>0.1098325648707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0.0026779769354</v>
      </c>
      <c r="S36" s="9">
        <v>0</v>
      </c>
      <c r="T36" s="9">
        <v>0</v>
      </c>
      <c r="U36" s="9">
        <v>0</v>
      </c>
      <c r="V36" s="10">
        <v>0.046072654128799996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0.0624262584192</v>
      </c>
      <c r="AC36" s="9">
        <v>0</v>
      </c>
      <c r="AD36" s="9">
        <v>0</v>
      </c>
      <c r="AE36" s="9">
        <v>0</v>
      </c>
      <c r="AF36" s="10">
        <v>0.0345043838709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0.0005750730645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3.1131024326744</v>
      </c>
      <c r="AW36" s="9">
        <v>2.3060429887094</v>
      </c>
      <c r="AX36" s="9">
        <v>0</v>
      </c>
      <c r="AY36" s="9">
        <v>0</v>
      </c>
      <c r="AZ36" s="10">
        <v>11.408887688965002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2.466622072867701</v>
      </c>
      <c r="BG36" s="9">
        <v>0.2106992878385</v>
      </c>
      <c r="BH36" s="9">
        <v>0.1150031114516</v>
      </c>
      <c r="BI36" s="9">
        <v>0</v>
      </c>
      <c r="BJ36" s="10">
        <v>4.124602328739701</v>
      </c>
      <c r="BK36" s="17">
        <f t="shared" si="2"/>
        <v>24.001048822535804</v>
      </c>
      <c r="BL36" s="16"/>
      <c r="BM36" s="57"/>
    </row>
    <row r="37" spans="1:65" s="12" customFormat="1" ht="15">
      <c r="A37" s="5"/>
      <c r="B37" s="8" t="s">
        <v>125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0.0644706853547</v>
      </c>
      <c r="I37" s="9">
        <v>0</v>
      </c>
      <c r="J37" s="9">
        <v>0</v>
      </c>
      <c r="K37" s="9">
        <v>0</v>
      </c>
      <c r="L37" s="10">
        <v>0.0251008006449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0.0011433517096</v>
      </c>
      <c r="S37" s="9">
        <v>0</v>
      </c>
      <c r="T37" s="9">
        <v>0</v>
      </c>
      <c r="U37" s="9">
        <v>0</v>
      </c>
      <c r="V37" s="10">
        <v>0.000912756387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0.029369105387</v>
      </c>
      <c r="AC37" s="9">
        <v>0.11254783870959999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46.04796758809031</v>
      </c>
      <c r="AW37" s="9">
        <v>7.237052487612701</v>
      </c>
      <c r="AX37" s="9">
        <v>0.1126815005483</v>
      </c>
      <c r="AY37" s="9">
        <v>0</v>
      </c>
      <c r="AZ37" s="10">
        <v>12.471653585964798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3.8078365805756973</v>
      </c>
      <c r="BG37" s="9">
        <v>0</v>
      </c>
      <c r="BH37" s="9">
        <v>0</v>
      </c>
      <c r="BI37" s="9">
        <v>0</v>
      </c>
      <c r="BJ37" s="10">
        <v>1.3504258582889</v>
      </c>
      <c r="BK37" s="17">
        <f t="shared" si="2"/>
        <v>71.26116213927351</v>
      </c>
      <c r="BL37" s="16"/>
      <c r="BM37" s="57"/>
    </row>
    <row r="38" spans="1:65" s="12" customFormat="1" ht="15">
      <c r="A38" s="5"/>
      <c r="B38" s="8" t="s">
        <v>244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0.0515075185483</v>
      </c>
      <c r="I38" s="9">
        <v>0</v>
      </c>
      <c r="J38" s="9">
        <v>0</v>
      </c>
      <c r="K38" s="9">
        <v>0</v>
      </c>
      <c r="L38" s="10">
        <v>0.026971303709500002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0.0024238832257999997</v>
      </c>
      <c r="S38" s="9">
        <v>0</v>
      </c>
      <c r="T38" s="9">
        <v>0</v>
      </c>
      <c r="U38" s="9">
        <v>0</v>
      </c>
      <c r="V38" s="10">
        <v>0.0048477664515999995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0.0515512086449</v>
      </c>
      <c r="AC38" s="9">
        <v>0</v>
      </c>
      <c r="AD38" s="9">
        <v>0</v>
      </c>
      <c r="AE38" s="9">
        <v>0</v>
      </c>
      <c r="AF38" s="10">
        <v>0.053877262193499996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36.951249695990214</v>
      </c>
      <c r="AW38" s="9">
        <v>11.2881449290317</v>
      </c>
      <c r="AX38" s="9">
        <v>0.17980347122579998</v>
      </c>
      <c r="AY38" s="9">
        <v>0</v>
      </c>
      <c r="AZ38" s="10">
        <v>11.974090713382298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10.193796839023998</v>
      </c>
      <c r="BG38" s="9">
        <v>1.1933642859353</v>
      </c>
      <c r="BH38" s="9">
        <v>0</v>
      </c>
      <c r="BI38" s="9">
        <v>0</v>
      </c>
      <c r="BJ38" s="10">
        <v>2.7252353894164005</v>
      </c>
      <c r="BK38" s="17">
        <f t="shared" si="2"/>
        <v>74.69686426677931</v>
      </c>
      <c r="BL38" s="16"/>
      <c r="BM38" s="57"/>
    </row>
    <row r="39" spans="1:65" s="12" customFormat="1" ht="15">
      <c r="A39" s="5"/>
      <c r="B39" s="8" t="s">
        <v>245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0.0502325321611</v>
      </c>
      <c r="I39" s="9">
        <v>0</v>
      </c>
      <c r="J39" s="9">
        <v>0</v>
      </c>
      <c r="K39" s="9">
        <v>0</v>
      </c>
      <c r="L39" s="10">
        <v>0.06804231470939999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0.007372125967699999</v>
      </c>
      <c r="S39" s="9">
        <v>0</v>
      </c>
      <c r="T39" s="9">
        <v>0</v>
      </c>
      <c r="U39" s="9">
        <v>0</v>
      </c>
      <c r="V39" s="10">
        <v>0.0045366929032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0.023705880741800002</v>
      </c>
      <c r="AC39" s="9">
        <v>0</v>
      </c>
      <c r="AD39" s="9">
        <v>0</v>
      </c>
      <c r="AE39" s="9">
        <v>0</v>
      </c>
      <c r="AF39" s="10">
        <v>0.0058770133225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6.999849673348397</v>
      </c>
      <c r="AW39" s="9">
        <v>2.3850013466448</v>
      </c>
      <c r="AX39" s="9">
        <v>0</v>
      </c>
      <c r="AY39" s="9">
        <v>0</v>
      </c>
      <c r="AZ39" s="10">
        <v>12.009688086608698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5.1066815617049</v>
      </c>
      <c r="BG39" s="9">
        <v>0.21793011658060002</v>
      </c>
      <c r="BH39" s="9">
        <v>0</v>
      </c>
      <c r="BI39" s="9">
        <v>0</v>
      </c>
      <c r="BJ39" s="10">
        <v>2.0796638139662</v>
      </c>
      <c r="BK39" s="17">
        <f t="shared" si="2"/>
        <v>28.958581158659292</v>
      </c>
      <c r="BL39" s="16"/>
      <c r="BM39" s="57"/>
    </row>
    <row r="40" spans="1:65" s="12" customFormat="1" ht="15">
      <c r="A40" s="5"/>
      <c r="B40" s="8" t="s">
        <v>250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0.1203039025482</v>
      </c>
      <c r="I40" s="9">
        <v>0</v>
      </c>
      <c r="J40" s="9">
        <v>0</v>
      </c>
      <c r="K40" s="9">
        <v>0</v>
      </c>
      <c r="L40" s="10">
        <v>0.1400272204837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0.0121369811934</v>
      </c>
      <c r="S40" s="9">
        <v>0</v>
      </c>
      <c r="T40" s="9">
        <v>0</v>
      </c>
      <c r="U40" s="9">
        <v>0</v>
      </c>
      <c r="V40" s="10">
        <v>0.025311864580500002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0.0577020972257</v>
      </c>
      <c r="AC40" s="9">
        <v>0</v>
      </c>
      <c r="AD40" s="9">
        <v>0</v>
      </c>
      <c r="AE40" s="9">
        <v>0</v>
      </c>
      <c r="AF40" s="10">
        <v>0.028727800225699995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0.0011415312903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9.924367865719468</v>
      </c>
      <c r="AW40" s="9">
        <v>1.3127609838707999</v>
      </c>
      <c r="AX40" s="9">
        <v>0.11444120590319999</v>
      </c>
      <c r="AY40" s="9">
        <v>0</v>
      </c>
      <c r="AZ40" s="10">
        <v>10.347207676157401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2.7603870439637004</v>
      </c>
      <c r="BG40" s="9">
        <v>0.5136332874191</v>
      </c>
      <c r="BH40" s="9">
        <v>0</v>
      </c>
      <c r="BI40" s="9">
        <v>0</v>
      </c>
      <c r="BJ40" s="10">
        <v>1.4585898340629002</v>
      </c>
      <c r="BK40" s="17">
        <f t="shared" si="2"/>
        <v>26.81673929464407</v>
      </c>
      <c r="BL40" s="16"/>
      <c r="BM40" s="57"/>
    </row>
    <row r="41" spans="1:65" s="12" customFormat="1" ht="15">
      <c r="A41" s="5"/>
      <c r="B41" s="8" t="s">
        <v>251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0.0449375667095</v>
      </c>
      <c r="I41" s="9">
        <v>0</v>
      </c>
      <c r="J41" s="9">
        <v>0</v>
      </c>
      <c r="K41" s="9">
        <v>0</v>
      </c>
      <c r="L41" s="10">
        <v>0.0382417855804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0.0397317251611</v>
      </c>
      <c r="S41" s="9">
        <v>0</v>
      </c>
      <c r="T41" s="9">
        <v>0</v>
      </c>
      <c r="U41" s="9">
        <v>0</v>
      </c>
      <c r="V41" s="10">
        <v>0.0378989668708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0.0207716260966</v>
      </c>
      <c r="AC41" s="9">
        <v>0.2690455618709</v>
      </c>
      <c r="AD41" s="9">
        <v>0</v>
      </c>
      <c r="AE41" s="9">
        <v>0</v>
      </c>
      <c r="AF41" s="10">
        <v>1.2163301209675998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0.0005454395161000001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57.57589201876357</v>
      </c>
      <c r="AW41" s="9">
        <v>9.1480401358058</v>
      </c>
      <c r="AX41" s="9">
        <v>0.16987769141929998</v>
      </c>
      <c r="AY41" s="9">
        <v>0</v>
      </c>
      <c r="AZ41" s="10">
        <v>43.7443737055424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4.709862041155501</v>
      </c>
      <c r="BG41" s="9">
        <v>0.7090713709677</v>
      </c>
      <c r="BH41" s="9">
        <v>0</v>
      </c>
      <c r="BI41" s="9">
        <v>0</v>
      </c>
      <c r="BJ41" s="10">
        <v>2.4899299364812</v>
      </c>
      <c r="BK41" s="17">
        <f t="shared" si="2"/>
        <v>120.21454969290848</v>
      </c>
      <c r="BL41" s="16"/>
      <c r="BM41" s="57"/>
    </row>
    <row r="42" spans="1:65" s="12" customFormat="1" ht="15">
      <c r="A42" s="5"/>
      <c r="B42" s="8" t="s">
        <v>142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0.07511434974159999</v>
      </c>
      <c r="I42" s="9">
        <v>0</v>
      </c>
      <c r="J42" s="9">
        <v>0</v>
      </c>
      <c r="K42" s="9">
        <v>0</v>
      </c>
      <c r="L42" s="10">
        <v>0.4119393298063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0.0067976787096</v>
      </c>
      <c r="S42" s="9">
        <v>0</v>
      </c>
      <c r="T42" s="9">
        <v>0</v>
      </c>
      <c r="U42" s="9">
        <v>0</v>
      </c>
      <c r="V42" s="10">
        <v>0.0070242679999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0.1521694397095</v>
      </c>
      <c r="AC42" s="9">
        <v>0</v>
      </c>
      <c r="AD42" s="9">
        <v>0</v>
      </c>
      <c r="AE42" s="9">
        <v>0</v>
      </c>
      <c r="AF42" s="10">
        <v>0.5599305320321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0.0056222467741</v>
      </c>
      <c r="AM42" s="9">
        <v>0</v>
      </c>
      <c r="AN42" s="9">
        <v>0</v>
      </c>
      <c r="AO42" s="9">
        <v>0</v>
      </c>
      <c r="AP42" s="10">
        <v>0.012288729258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82.40311324953024</v>
      </c>
      <c r="AW42" s="9">
        <v>17.7029669529984</v>
      </c>
      <c r="AX42" s="9">
        <v>0</v>
      </c>
      <c r="AY42" s="9">
        <v>0</v>
      </c>
      <c r="AZ42" s="10">
        <v>31.274618130571614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12.617896605665193</v>
      </c>
      <c r="BG42" s="9">
        <v>0.8461842421288001</v>
      </c>
      <c r="BH42" s="9">
        <v>0</v>
      </c>
      <c r="BI42" s="9">
        <v>0</v>
      </c>
      <c r="BJ42" s="10">
        <v>3.1172364341246013</v>
      </c>
      <c r="BK42" s="17">
        <f t="shared" si="2"/>
        <v>149.19290218904993</v>
      </c>
      <c r="BL42" s="16"/>
      <c r="BM42" s="57"/>
    </row>
    <row r="43" spans="1:65" s="12" customFormat="1" ht="15">
      <c r="A43" s="5"/>
      <c r="B43" s="8" t="s">
        <v>143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0.012048158064300001</v>
      </c>
      <c r="I43" s="9">
        <v>0</v>
      </c>
      <c r="J43" s="9">
        <v>0</v>
      </c>
      <c r="K43" s="9">
        <v>0</v>
      </c>
      <c r="L43" s="10">
        <v>0.1568360630642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0.027929820967400005</v>
      </c>
      <c r="S43" s="9">
        <v>0</v>
      </c>
      <c r="T43" s="9">
        <v>0</v>
      </c>
      <c r="U43" s="9">
        <v>0</v>
      </c>
      <c r="V43" s="10">
        <v>0.1257937231288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24.4280873800906</v>
      </c>
      <c r="AW43" s="9">
        <v>8.2933703769995</v>
      </c>
      <c r="AX43" s="9">
        <v>0</v>
      </c>
      <c r="AY43" s="9">
        <v>0</v>
      </c>
      <c r="AZ43" s="10">
        <v>7.9236312077059985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4.978506094415004</v>
      </c>
      <c r="BG43" s="9">
        <v>0.1361044758062</v>
      </c>
      <c r="BH43" s="9">
        <v>0</v>
      </c>
      <c r="BI43" s="9">
        <v>0</v>
      </c>
      <c r="BJ43" s="10">
        <v>1.8750576998369997</v>
      </c>
      <c r="BK43" s="17">
        <f t="shared" si="2"/>
        <v>47.957365000078994</v>
      </c>
      <c r="BL43" s="16"/>
      <c r="BM43" s="57"/>
    </row>
    <row r="44" spans="1:65" s="12" customFormat="1" ht="15">
      <c r="A44" s="5"/>
      <c r="B44" s="8" t="s">
        <v>144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0.0694238968061</v>
      </c>
      <c r="I44" s="9">
        <v>0</v>
      </c>
      <c r="J44" s="9">
        <v>0</v>
      </c>
      <c r="K44" s="9">
        <v>0</v>
      </c>
      <c r="L44" s="10">
        <v>0.0098824325806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0.0389807043547</v>
      </c>
      <c r="S44" s="9">
        <v>0</v>
      </c>
      <c r="T44" s="9">
        <v>0</v>
      </c>
      <c r="U44" s="9">
        <v>0</v>
      </c>
      <c r="V44" s="10">
        <v>0.0032941441935000005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0.1964135612902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59.16660653079729</v>
      </c>
      <c r="AW44" s="9">
        <v>4.3701908268705</v>
      </c>
      <c r="AX44" s="9">
        <v>0</v>
      </c>
      <c r="AY44" s="9">
        <v>0</v>
      </c>
      <c r="AZ44" s="10">
        <v>15.952500535092998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8.560030318640198</v>
      </c>
      <c r="BG44" s="9">
        <v>0.6163171215483001</v>
      </c>
      <c r="BH44" s="9">
        <v>0</v>
      </c>
      <c r="BI44" s="9">
        <v>0</v>
      </c>
      <c r="BJ44" s="10">
        <v>1.226062037644</v>
      </c>
      <c r="BK44" s="17">
        <f t="shared" si="2"/>
        <v>90.2097021098184</v>
      </c>
      <c r="BL44" s="16"/>
      <c r="BM44" s="57"/>
    </row>
    <row r="45" spans="1:65" s="12" customFormat="1" ht="15">
      <c r="A45" s="5"/>
      <c r="B45" s="8" t="s">
        <v>145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</v>
      </c>
      <c r="I45" s="9">
        <v>0</v>
      </c>
      <c r="J45" s="9">
        <v>0</v>
      </c>
      <c r="K45" s="9">
        <v>0</v>
      </c>
      <c r="L45" s="10">
        <v>0.0096366396774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0.0240915991934</v>
      </c>
      <c r="S45" s="9">
        <v>0</v>
      </c>
      <c r="T45" s="9">
        <v>0</v>
      </c>
      <c r="U45" s="9">
        <v>0</v>
      </c>
      <c r="V45" s="10">
        <v>0.0168105818709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36.2568965377364</v>
      </c>
      <c r="AW45" s="9">
        <v>1.4048487483868</v>
      </c>
      <c r="AX45" s="9">
        <v>0</v>
      </c>
      <c r="AY45" s="9">
        <v>0</v>
      </c>
      <c r="AZ45" s="10">
        <v>4.616160646030501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1.487736164481</v>
      </c>
      <c r="BG45" s="9">
        <v>0</v>
      </c>
      <c r="BH45" s="9">
        <v>0</v>
      </c>
      <c r="BI45" s="9">
        <v>0</v>
      </c>
      <c r="BJ45" s="10">
        <v>0.2442659801606</v>
      </c>
      <c r="BK45" s="17">
        <f t="shared" si="2"/>
        <v>44.060446897537</v>
      </c>
      <c r="BL45" s="16"/>
      <c r="BM45" s="57"/>
    </row>
    <row r="46" spans="1:65" s="12" customFormat="1" ht="15">
      <c r="A46" s="5"/>
      <c r="B46" s="8" t="s">
        <v>146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1.2141343374192002</v>
      </c>
      <c r="I46" s="9">
        <v>0</v>
      </c>
      <c r="J46" s="9">
        <v>0</v>
      </c>
      <c r="K46" s="9">
        <v>0</v>
      </c>
      <c r="L46" s="10">
        <v>0.24483156645149998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0.0203965980644</v>
      </c>
      <c r="S46" s="9">
        <v>0</v>
      </c>
      <c r="T46" s="9">
        <v>0</v>
      </c>
      <c r="U46" s="9">
        <v>0</v>
      </c>
      <c r="V46" s="10">
        <v>0.0053675258064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0.0048040954838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66.19983228050268</v>
      </c>
      <c r="AW46" s="9">
        <v>5.746529057515501</v>
      </c>
      <c r="AX46" s="9">
        <v>0</v>
      </c>
      <c r="AY46" s="9">
        <v>0</v>
      </c>
      <c r="AZ46" s="10">
        <v>17.9770377545121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9.020891891637799</v>
      </c>
      <c r="BG46" s="9">
        <v>0.2508805419354</v>
      </c>
      <c r="BH46" s="9">
        <v>0</v>
      </c>
      <c r="BI46" s="9">
        <v>0</v>
      </c>
      <c r="BJ46" s="10">
        <v>0.9315671574178997</v>
      </c>
      <c r="BK46" s="17">
        <f t="shared" si="2"/>
        <v>101.61627280674668</v>
      </c>
      <c r="BL46" s="16"/>
      <c r="BM46" s="57"/>
    </row>
    <row r="47" spans="1:65" s="12" customFormat="1" ht="15">
      <c r="A47" s="5"/>
      <c r="B47" s="8" t="s">
        <v>147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0.40595815828980003</v>
      </c>
      <c r="I47" s="9">
        <v>0</v>
      </c>
      <c r="J47" s="9">
        <v>0</v>
      </c>
      <c r="K47" s="9">
        <v>0</v>
      </c>
      <c r="L47" s="10">
        <v>0.12645230890290002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0.0479191051609</v>
      </c>
      <c r="S47" s="9">
        <v>0</v>
      </c>
      <c r="T47" s="9">
        <v>0</v>
      </c>
      <c r="U47" s="9">
        <v>0</v>
      </c>
      <c r="V47" s="10">
        <v>0.0358799507094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0.0165828903225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0.0005182153225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64.54049612682721</v>
      </c>
      <c r="AW47" s="9">
        <v>7.045146559902601</v>
      </c>
      <c r="AX47" s="9">
        <v>0</v>
      </c>
      <c r="AY47" s="9">
        <v>0</v>
      </c>
      <c r="AZ47" s="10">
        <v>12.955121483189698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6.1272726444457</v>
      </c>
      <c r="BG47" s="9">
        <v>0</v>
      </c>
      <c r="BH47" s="9">
        <v>0</v>
      </c>
      <c r="BI47" s="9">
        <v>0</v>
      </c>
      <c r="BJ47" s="10">
        <v>0.5812580902248</v>
      </c>
      <c r="BK47" s="17">
        <f t="shared" si="2"/>
        <v>91.882605533298</v>
      </c>
      <c r="BL47" s="16"/>
      <c r="BM47" s="57"/>
    </row>
    <row r="48" spans="1:65" s="12" customFormat="1" ht="15">
      <c r="A48" s="5"/>
      <c r="B48" s="8" t="s">
        <v>148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0.3304041096771</v>
      </c>
      <c r="I48" s="9">
        <v>0</v>
      </c>
      <c r="J48" s="9">
        <v>0</v>
      </c>
      <c r="K48" s="9">
        <v>0</v>
      </c>
      <c r="L48" s="10">
        <v>0.03482449487079999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0.0398604668706</v>
      </c>
      <c r="S48" s="9">
        <v>0</v>
      </c>
      <c r="T48" s="9">
        <v>0</v>
      </c>
      <c r="U48" s="9">
        <v>0</v>
      </c>
      <c r="V48" s="10">
        <v>0.0057689606451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0.0887395464836</v>
      </c>
      <c r="AC48" s="9">
        <v>0</v>
      </c>
      <c r="AD48" s="9">
        <v>0</v>
      </c>
      <c r="AE48" s="9">
        <v>0</v>
      </c>
      <c r="AF48" s="10">
        <v>0.050193878870899995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0.0005221453225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42.567799135310565</v>
      </c>
      <c r="AW48" s="9">
        <v>3.7105115565478997</v>
      </c>
      <c r="AX48" s="9">
        <v>0</v>
      </c>
      <c r="AY48" s="9">
        <v>0</v>
      </c>
      <c r="AZ48" s="10">
        <v>27.053231564415402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14.277880731864098</v>
      </c>
      <c r="BG48" s="9">
        <v>0.2506297548386</v>
      </c>
      <c r="BH48" s="9">
        <v>0</v>
      </c>
      <c r="BI48" s="9">
        <v>0</v>
      </c>
      <c r="BJ48" s="10">
        <v>1.1232279151920002</v>
      </c>
      <c r="BK48" s="17">
        <f t="shared" si="2"/>
        <v>89.53359426090917</v>
      </c>
      <c r="BL48" s="16"/>
      <c r="BM48" s="57"/>
    </row>
    <row r="49" spans="1:65" s="12" customFormat="1" ht="15">
      <c r="A49" s="5"/>
      <c r="B49" s="8" t="s">
        <v>149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0.10429222887079999</v>
      </c>
      <c r="I49" s="9">
        <v>0</v>
      </c>
      <c r="J49" s="9">
        <v>0</v>
      </c>
      <c r="K49" s="9">
        <v>0</v>
      </c>
      <c r="L49" s="10">
        <v>0.0751898293547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0.03624854032239999</v>
      </c>
      <c r="S49" s="9">
        <v>0</v>
      </c>
      <c r="T49" s="9">
        <v>0</v>
      </c>
      <c r="U49" s="9">
        <v>0</v>
      </c>
      <c r="V49" s="10">
        <v>0.07555961016099999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0.020640509677400002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0.0011352280322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42.05668868788915</v>
      </c>
      <c r="AW49" s="9">
        <v>3.7967148082572995</v>
      </c>
      <c r="AX49" s="9">
        <v>0</v>
      </c>
      <c r="AY49" s="9">
        <v>0</v>
      </c>
      <c r="AZ49" s="10">
        <v>10.413119420512999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10.1378847279616</v>
      </c>
      <c r="BG49" s="9">
        <v>0</v>
      </c>
      <c r="BH49" s="9">
        <v>0</v>
      </c>
      <c r="BI49" s="9">
        <v>0</v>
      </c>
      <c r="BJ49" s="10">
        <v>0.9275541260632001</v>
      </c>
      <c r="BK49" s="17">
        <f t="shared" si="2"/>
        <v>67.64502771710275</v>
      </c>
      <c r="BL49" s="16"/>
      <c r="BM49" s="57"/>
    </row>
    <row r="50" spans="1:65" s="12" customFormat="1" ht="15">
      <c r="A50" s="5"/>
      <c r="B50" s="8" t="s">
        <v>210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0.3182084322577</v>
      </c>
      <c r="I50" s="9">
        <v>0</v>
      </c>
      <c r="J50" s="9">
        <v>0</v>
      </c>
      <c r="K50" s="9">
        <v>0</v>
      </c>
      <c r="L50" s="10">
        <v>0.2190200443545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0.11470608399959999</v>
      </c>
      <c r="S50" s="9">
        <v>0</v>
      </c>
      <c r="T50" s="9">
        <v>0</v>
      </c>
      <c r="U50" s="9">
        <v>0</v>
      </c>
      <c r="V50" s="10">
        <v>0.0136648367096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0.23698678451589997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0.011045994193499999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26.881111232218593</v>
      </c>
      <c r="AW50" s="9">
        <v>3.5812335020962998</v>
      </c>
      <c r="AX50" s="9">
        <v>0</v>
      </c>
      <c r="AY50" s="9">
        <v>0</v>
      </c>
      <c r="AZ50" s="10">
        <v>16.056841873127297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3.7804913457067006</v>
      </c>
      <c r="BG50" s="9">
        <v>0.6627596516129</v>
      </c>
      <c r="BH50" s="9">
        <v>0</v>
      </c>
      <c r="BI50" s="9">
        <v>0</v>
      </c>
      <c r="BJ50" s="10">
        <v>0.1814354605802</v>
      </c>
      <c r="BK50" s="17">
        <f t="shared" si="2"/>
        <v>52.05750524137279</v>
      </c>
      <c r="BL50" s="16"/>
      <c r="BM50" s="57"/>
    </row>
    <row r="51" spans="1:65" s="12" customFormat="1" ht="15">
      <c r="A51" s="5"/>
      <c r="B51" s="8" t="s">
        <v>214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0.151112434193</v>
      </c>
      <c r="I51" s="9">
        <v>0</v>
      </c>
      <c r="J51" s="9">
        <v>0</v>
      </c>
      <c r="K51" s="9">
        <v>0</v>
      </c>
      <c r="L51" s="10">
        <v>0.08012001612889999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0.0297762486124</v>
      </c>
      <c r="S51" s="9">
        <v>0</v>
      </c>
      <c r="T51" s="9">
        <v>0</v>
      </c>
      <c r="U51" s="9">
        <v>0</v>
      </c>
      <c r="V51" s="10">
        <v>0.018255193548300002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0.253191048387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42.385418379023406</v>
      </c>
      <c r="AW51" s="9">
        <v>4.7954384564513</v>
      </c>
      <c r="AX51" s="9">
        <v>0</v>
      </c>
      <c r="AY51" s="9">
        <v>0</v>
      </c>
      <c r="AZ51" s="10">
        <v>11.9492802532226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5.782023880253196</v>
      </c>
      <c r="BG51" s="9">
        <v>0.1620422709676</v>
      </c>
      <c r="BH51" s="9">
        <v>0</v>
      </c>
      <c r="BI51" s="9">
        <v>0</v>
      </c>
      <c r="BJ51" s="10">
        <v>0.7913478042886</v>
      </c>
      <c r="BK51" s="17">
        <f t="shared" si="2"/>
        <v>66.39800598507631</v>
      </c>
      <c r="BL51" s="16"/>
      <c r="BM51" s="57"/>
    </row>
    <row r="52" spans="1:65" s="12" customFormat="1" ht="15">
      <c r="A52" s="5"/>
      <c r="B52" s="8" t="s">
        <v>302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0.1479662616769</v>
      </c>
      <c r="I52" s="9">
        <v>0</v>
      </c>
      <c r="J52" s="9">
        <v>0</v>
      </c>
      <c r="K52" s="9">
        <v>0</v>
      </c>
      <c r="L52" s="10">
        <v>0.15231816599960005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0.0636689207738</v>
      </c>
      <c r="S52" s="9">
        <v>0</v>
      </c>
      <c r="T52" s="9">
        <v>0</v>
      </c>
      <c r="U52" s="9">
        <v>0</v>
      </c>
      <c r="V52" s="10">
        <v>0.0325943949676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15.682276109507105</v>
      </c>
      <c r="AW52" s="9">
        <v>1.2361277876429146</v>
      </c>
      <c r="AX52" s="9">
        <v>0</v>
      </c>
      <c r="AY52" s="9">
        <v>0</v>
      </c>
      <c r="AZ52" s="10">
        <v>9.981824156803102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2.863965113929301</v>
      </c>
      <c r="BG52" s="9">
        <v>1.1659939509677</v>
      </c>
      <c r="BH52" s="9">
        <v>0</v>
      </c>
      <c r="BI52" s="9">
        <v>0</v>
      </c>
      <c r="BJ52" s="10">
        <v>1.6548320568686</v>
      </c>
      <c r="BK52" s="17">
        <f aca="true" t="shared" si="3" ref="BK52:BK83">SUM(C52:BJ52)</f>
        <v>32.98156691913662</v>
      </c>
      <c r="BL52" s="16"/>
      <c r="BM52" s="57"/>
    </row>
    <row r="53" spans="1:65" s="12" customFormat="1" ht="15">
      <c r="A53" s="5"/>
      <c r="B53" s="8" t="s">
        <v>109</v>
      </c>
      <c r="C53" s="11">
        <v>0</v>
      </c>
      <c r="D53" s="9">
        <v>6.345914516129</v>
      </c>
      <c r="E53" s="9">
        <v>0</v>
      </c>
      <c r="F53" s="9">
        <v>0</v>
      </c>
      <c r="G53" s="10">
        <v>0</v>
      </c>
      <c r="H53" s="11">
        <v>0.003172957258</v>
      </c>
      <c r="I53" s="9">
        <v>0</v>
      </c>
      <c r="J53" s="9">
        <v>0</v>
      </c>
      <c r="K53" s="9">
        <v>0</v>
      </c>
      <c r="L53" s="10">
        <v>0.0583791759997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</v>
      </c>
      <c r="S53" s="9">
        <v>0</v>
      </c>
      <c r="T53" s="9">
        <v>0</v>
      </c>
      <c r="U53" s="9">
        <v>0</v>
      </c>
      <c r="V53" s="10">
        <v>0.0431522187096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</v>
      </c>
      <c r="AC53" s="9">
        <v>0</v>
      </c>
      <c r="AD53" s="9">
        <v>0</v>
      </c>
      <c r="AE53" s="9">
        <v>0</v>
      </c>
      <c r="AF53" s="10">
        <v>0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3.8075487096773997</v>
      </c>
      <c r="AW53" s="9">
        <v>38.3564480807419</v>
      </c>
      <c r="AX53" s="9">
        <v>0</v>
      </c>
      <c r="AY53" s="9">
        <v>0</v>
      </c>
      <c r="AZ53" s="10">
        <v>7.388074517708498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0</v>
      </c>
      <c r="BG53" s="9">
        <v>29.739139289096702</v>
      </c>
      <c r="BH53" s="9">
        <v>0</v>
      </c>
      <c r="BI53" s="9">
        <v>0</v>
      </c>
      <c r="BJ53" s="10">
        <v>0.4556457888385</v>
      </c>
      <c r="BK53" s="17">
        <f t="shared" si="3"/>
        <v>86.19747525415929</v>
      </c>
      <c r="BL53" s="16"/>
      <c r="BM53" s="57"/>
    </row>
    <row r="54" spans="1:65" s="12" customFormat="1" ht="15">
      <c r="A54" s="5"/>
      <c r="B54" s="8" t="s">
        <v>110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</v>
      </c>
      <c r="I54" s="9">
        <v>0</v>
      </c>
      <c r="J54" s="9">
        <v>0</v>
      </c>
      <c r="K54" s="9">
        <v>0</v>
      </c>
      <c r="L54" s="10">
        <v>0.1037005148385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</v>
      </c>
      <c r="S54" s="9">
        <v>0</v>
      </c>
      <c r="T54" s="9">
        <v>0</v>
      </c>
      <c r="U54" s="9">
        <v>0</v>
      </c>
      <c r="V54" s="10">
        <v>0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0.007493752741900001</v>
      </c>
      <c r="AW54" s="9">
        <v>3.9767947712255003</v>
      </c>
      <c r="AX54" s="9">
        <v>0</v>
      </c>
      <c r="AY54" s="9">
        <v>0</v>
      </c>
      <c r="AZ54" s="10">
        <v>9.040024290258438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0.1436101520643</v>
      </c>
      <c r="BG54" s="9">
        <v>6.1725683634192</v>
      </c>
      <c r="BH54" s="9">
        <v>0</v>
      </c>
      <c r="BI54" s="9">
        <v>0</v>
      </c>
      <c r="BJ54" s="10">
        <v>2.8286761046123</v>
      </c>
      <c r="BK54" s="17">
        <f t="shared" si="3"/>
        <v>22.272867949160137</v>
      </c>
      <c r="BL54" s="16"/>
      <c r="BM54" s="57"/>
    </row>
    <row r="55" spans="1:65" s="12" customFormat="1" ht="15">
      <c r="A55" s="5"/>
      <c r="B55" s="8" t="s">
        <v>111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0.0031515919354</v>
      </c>
      <c r="I55" s="9">
        <v>0</v>
      </c>
      <c r="J55" s="9">
        <v>0</v>
      </c>
      <c r="K55" s="9">
        <v>0</v>
      </c>
      <c r="L55" s="10">
        <v>0.366545608709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0.0042849347096</v>
      </c>
      <c r="S55" s="9">
        <v>0.2033358242579</v>
      </c>
      <c r="T55" s="9">
        <v>0</v>
      </c>
      <c r="U55" s="9">
        <v>0</v>
      </c>
      <c r="V55" s="10">
        <v>0.010227386096499999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0.1030892104182</v>
      </c>
      <c r="AW55" s="9">
        <v>18.5108149896125</v>
      </c>
      <c r="AX55" s="9">
        <v>0.6303183870967</v>
      </c>
      <c r="AY55" s="9">
        <v>0</v>
      </c>
      <c r="AZ55" s="10">
        <v>24.131384031992393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0.190429207966</v>
      </c>
      <c r="BG55" s="9">
        <v>12.016256593322302</v>
      </c>
      <c r="BH55" s="9">
        <v>0</v>
      </c>
      <c r="BI55" s="9">
        <v>0</v>
      </c>
      <c r="BJ55" s="10">
        <v>8.040172078962799</v>
      </c>
      <c r="BK55" s="17">
        <f t="shared" si="3"/>
        <v>64.2100098450793</v>
      </c>
      <c r="BL55" s="16"/>
      <c r="BM55" s="57"/>
    </row>
    <row r="56" spans="1:65" s="12" customFormat="1" ht="15">
      <c r="A56" s="5"/>
      <c r="B56" s="8" t="s">
        <v>112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</v>
      </c>
      <c r="I56" s="9">
        <v>0</v>
      </c>
      <c r="J56" s="9">
        <v>0</v>
      </c>
      <c r="K56" s="9">
        <v>0</v>
      </c>
      <c r="L56" s="10">
        <v>0.13039527383839997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0.0032697299999999998</v>
      </c>
      <c r="S56" s="9">
        <v>0</v>
      </c>
      <c r="T56" s="9">
        <v>0</v>
      </c>
      <c r="U56" s="9">
        <v>0</v>
      </c>
      <c r="V56" s="10">
        <v>0.0473921706128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1.0176248451934002</v>
      </c>
      <c r="AW56" s="9">
        <v>5.2814765907416</v>
      </c>
      <c r="AX56" s="9">
        <v>0</v>
      </c>
      <c r="AY56" s="9">
        <v>0</v>
      </c>
      <c r="AZ56" s="10">
        <v>51.653352159931885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0.0139861383225</v>
      </c>
      <c r="BG56" s="9">
        <v>0.3187858064516</v>
      </c>
      <c r="BH56" s="9">
        <v>0</v>
      </c>
      <c r="BI56" s="9">
        <v>0</v>
      </c>
      <c r="BJ56" s="10">
        <v>6.573325336934099</v>
      </c>
      <c r="BK56" s="17">
        <f t="shared" si="3"/>
        <v>65.03960805202628</v>
      </c>
      <c r="BL56" s="16"/>
      <c r="BM56" s="57"/>
    </row>
    <row r="57" spans="1:65" s="12" customFormat="1" ht="15">
      <c r="A57" s="5"/>
      <c r="B57" s="8" t="s">
        <v>113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</v>
      </c>
      <c r="I57" s="9">
        <v>0</v>
      </c>
      <c r="J57" s="9">
        <v>0</v>
      </c>
      <c r="K57" s="9">
        <v>0</v>
      </c>
      <c r="L57" s="10">
        <v>0.0542390903224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</v>
      </c>
      <c r="S57" s="9">
        <v>0</v>
      </c>
      <c r="T57" s="9">
        <v>0</v>
      </c>
      <c r="U57" s="9">
        <v>0</v>
      </c>
      <c r="V57" s="10">
        <v>0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</v>
      </c>
      <c r="AC57" s="9">
        <v>0</v>
      </c>
      <c r="AD57" s="9">
        <v>0</v>
      </c>
      <c r="AE57" s="9">
        <v>0</v>
      </c>
      <c r="AF57" s="10">
        <v>0.0882961935483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1.2613741935482998</v>
      </c>
      <c r="AW57" s="9">
        <v>64.3300838709675</v>
      </c>
      <c r="AX57" s="9">
        <v>0</v>
      </c>
      <c r="AY57" s="9">
        <v>0</v>
      </c>
      <c r="AZ57" s="10">
        <v>42.5748442294825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0</v>
      </c>
      <c r="BG57" s="9">
        <v>63.0687096774192</v>
      </c>
      <c r="BH57" s="9">
        <v>0</v>
      </c>
      <c r="BI57" s="9">
        <v>0</v>
      </c>
      <c r="BJ57" s="10">
        <v>0.06496077096759999</v>
      </c>
      <c r="BK57" s="17">
        <f t="shared" si="3"/>
        <v>171.4425080262558</v>
      </c>
      <c r="BL57" s="16"/>
      <c r="BM57" s="57"/>
    </row>
    <row r="58" spans="1:65" s="12" customFormat="1" ht="15">
      <c r="A58" s="5"/>
      <c r="B58" s="8" t="s">
        <v>114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</v>
      </c>
      <c r="I58" s="9">
        <v>0</v>
      </c>
      <c r="J58" s="9">
        <v>0</v>
      </c>
      <c r="K58" s="9">
        <v>0</v>
      </c>
      <c r="L58" s="10">
        <v>1.9646679417415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</v>
      </c>
      <c r="S58" s="9">
        <v>0</v>
      </c>
      <c r="T58" s="9">
        <v>0</v>
      </c>
      <c r="U58" s="9">
        <v>0</v>
      </c>
      <c r="V58" s="10">
        <v>0.0006177143548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0</v>
      </c>
      <c r="AW58" s="9">
        <v>12.544814415580499</v>
      </c>
      <c r="AX58" s="9">
        <v>0</v>
      </c>
      <c r="AY58" s="9">
        <v>0</v>
      </c>
      <c r="AZ58" s="10">
        <v>4.6961449154505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0</v>
      </c>
      <c r="BG58" s="9">
        <v>6.1925864072579</v>
      </c>
      <c r="BH58" s="9">
        <v>0</v>
      </c>
      <c r="BI58" s="9">
        <v>0</v>
      </c>
      <c r="BJ58" s="10">
        <v>0.19961414693510002</v>
      </c>
      <c r="BK58" s="17">
        <f t="shared" si="3"/>
        <v>25.5984455413203</v>
      </c>
      <c r="BL58" s="16"/>
      <c r="BM58" s="57"/>
    </row>
    <row r="59" spans="1:65" s="12" customFormat="1" ht="15">
      <c r="A59" s="5"/>
      <c r="B59" s="8" t="s">
        <v>115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0.0006203320966999999</v>
      </c>
      <c r="I59" s="9">
        <v>0</v>
      </c>
      <c r="J59" s="9">
        <v>0</v>
      </c>
      <c r="K59" s="9">
        <v>0</v>
      </c>
      <c r="L59" s="10">
        <v>0.25274622609630004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0.0006203320966999999</v>
      </c>
      <c r="S59" s="9">
        <v>0</v>
      </c>
      <c r="T59" s="9">
        <v>0</v>
      </c>
      <c r="U59" s="9">
        <v>0</v>
      </c>
      <c r="V59" s="10">
        <v>0.0016128634515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0.0422367013216</v>
      </c>
      <c r="AW59" s="9">
        <v>5.9675947709675</v>
      </c>
      <c r="AX59" s="9">
        <v>0</v>
      </c>
      <c r="AY59" s="9">
        <v>0</v>
      </c>
      <c r="AZ59" s="10">
        <v>34.843157210091896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0.0196518949997</v>
      </c>
      <c r="BG59" s="9">
        <v>0.24813283870959998</v>
      </c>
      <c r="BH59" s="9">
        <v>0</v>
      </c>
      <c r="BI59" s="9">
        <v>0</v>
      </c>
      <c r="BJ59" s="10">
        <v>2.646859007321</v>
      </c>
      <c r="BK59" s="17">
        <f t="shared" si="3"/>
        <v>44.023232177152494</v>
      </c>
      <c r="BL59" s="16"/>
      <c r="BM59" s="57"/>
    </row>
    <row r="60" spans="1:65" s="12" customFormat="1" ht="15">
      <c r="A60" s="5"/>
      <c r="B60" s="8" t="s">
        <v>116</v>
      </c>
      <c r="C60" s="11">
        <v>0</v>
      </c>
      <c r="D60" s="9">
        <v>5.31945</v>
      </c>
      <c r="E60" s="9">
        <v>0</v>
      </c>
      <c r="F60" s="9">
        <v>0</v>
      </c>
      <c r="G60" s="10">
        <v>0</v>
      </c>
      <c r="H60" s="11">
        <v>0.0006139627419</v>
      </c>
      <c r="I60" s="9">
        <v>0</v>
      </c>
      <c r="J60" s="9">
        <v>0</v>
      </c>
      <c r="K60" s="9">
        <v>0</v>
      </c>
      <c r="L60" s="10">
        <v>0.7090018337414999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0.0006139627419</v>
      </c>
      <c r="S60" s="9">
        <v>0</v>
      </c>
      <c r="T60" s="9">
        <v>0</v>
      </c>
      <c r="U60" s="9">
        <v>0</v>
      </c>
      <c r="V60" s="10">
        <v>0.0030698137095999996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0.0200147172578</v>
      </c>
      <c r="AW60" s="9">
        <v>1.5349068548386</v>
      </c>
      <c r="AX60" s="9">
        <v>0</v>
      </c>
      <c r="AY60" s="9">
        <v>0</v>
      </c>
      <c r="AZ60" s="10">
        <v>11.489839620158698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0.0157849314837</v>
      </c>
      <c r="BG60" s="9">
        <v>4.6047205645161</v>
      </c>
      <c r="BH60" s="9">
        <v>0</v>
      </c>
      <c r="BI60" s="9">
        <v>0</v>
      </c>
      <c r="BJ60" s="10">
        <v>1.0129383535477001</v>
      </c>
      <c r="BK60" s="17">
        <f t="shared" si="3"/>
        <v>24.7109546147375</v>
      </c>
      <c r="BL60" s="16"/>
      <c r="BM60" s="57"/>
    </row>
    <row r="61" spans="1:65" s="12" customFormat="1" ht="15">
      <c r="A61" s="5"/>
      <c r="B61" s="8" t="s">
        <v>117</v>
      </c>
      <c r="C61" s="11">
        <v>0</v>
      </c>
      <c r="D61" s="9">
        <v>6.6080181451612</v>
      </c>
      <c r="E61" s="9">
        <v>0</v>
      </c>
      <c r="F61" s="9">
        <v>0</v>
      </c>
      <c r="G61" s="10">
        <v>0</v>
      </c>
      <c r="H61" s="11">
        <v>0.0184846790322</v>
      </c>
      <c r="I61" s="9">
        <v>6.7777156451612</v>
      </c>
      <c r="J61" s="9">
        <v>0</v>
      </c>
      <c r="K61" s="9">
        <v>0</v>
      </c>
      <c r="L61" s="10">
        <v>0.0949646973545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</v>
      </c>
      <c r="S61" s="9">
        <v>0</v>
      </c>
      <c r="T61" s="9">
        <v>0</v>
      </c>
      <c r="U61" s="9">
        <v>0</v>
      </c>
      <c r="V61" s="10">
        <v>0.0034504734192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0.0178438766128</v>
      </c>
      <c r="AW61" s="9">
        <v>14.479665241935301</v>
      </c>
      <c r="AX61" s="9">
        <v>0</v>
      </c>
      <c r="AY61" s="9">
        <v>0</v>
      </c>
      <c r="AZ61" s="10">
        <v>1.0380819820638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0.0072188425806</v>
      </c>
      <c r="BG61" s="9">
        <v>1.2322996122579999</v>
      </c>
      <c r="BH61" s="9">
        <v>0</v>
      </c>
      <c r="BI61" s="9">
        <v>0</v>
      </c>
      <c r="BJ61" s="10">
        <v>0.1336935217739</v>
      </c>
      <c r="BK61" s="17">
        <f t="shared" si="3"/>
        <v>30.4114367173527</v>
      </c>
      <c r="BL61" s="16"/>
      <c r="BM61" s="57"/>
    </row>
    <row r="62" spans="1:65" s="12" customFormat="1" ht="15">
      <c r="A62" s="5"/>
      <c r="B62" s="8" t="s">
        <v>119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0.0059310903225</v>
      </c>
      <c r="I62" s="9">
        <v>29.655451612903203</v>
      </c>
      <c r="J62" s="9">
        <v>0</v>
      </c>
      <c r="K62" s="9">
        <v>0</v>
      </c>
      <c r="L62" s="10">
        <v>8.0387272710965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</v>
      </c>
      <c r="S62" s="9">
        <v>0</v>
      </c>
      <c r="T62" s="9">
        <v>0</v>
      </c>
      <c r="U62" s="9">
        <v>0</v>
      </c>
      <c r="V62" s="10">
        <v>0.011506315225700002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0.0011199202903</v>
      </c>
      <c r="AW62" s="9">
        <v>37.567602092580394</v>
      </c>
      <c r="AX62" s="9">
        <v>0</v>
      </c>
      <c r="AY62" s="9">
        <v>0</v>
      </c>
      <c r="AZ62" s="10">
        <v>11.0436412574827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0.0011427758064</v>
      </c>
      <c r="BG62" s="9">
        <v>29.6246451612903</v>
      </c>
      <c r="BH62" s="9">
        <v>0</v>
      </c>
      <c r="BI62" s="9">
        <v>0</v>
      </c>
      <c r="BJ62" s="10">
        <v>5.4195536027091995</v>
      </c>
      <c r="BK62" s="17">
        <f t="shared" si="3"/>
        <v>121.36932109970721</v>
      </c>
      <c r="BL62" s="16"/>
      <c r="BM62" s="57"/>
    </row>
    <row r="63" spans="1:65" s="12" customFormat="1" ht="15">
      <c r="A63" s="5"/>
      <c r="B63" s="8" t="s">
        <v>120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0.0575600503225</v>
      </c>
      <c r="I63" s="9">
        <v>17.8020774193548</v>
      </c>
      <c r="J63" s="9">
        <v>0</v>
      </c>
      <c r="K63" s="9">
        <v>0</v>
      </c>
      <c r="L63" s="10">
        <v>6.0205439027095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0.0215210512901</v>
      </c>
      <c r="S63" s="9">
        <v>0.059340258064499996</v>
      </c>
      <c r="T63" s="9">
        <v>0</v>
      </c>
      <c r="U63" s="9">
        <v>0</v>
      </c>
      <c r="V63" s="10">
        <v>0.1845482025805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0.8505460682246</v>
      </c>
      <c r="AW63" s="9">
        <v>6.0989021132575</v>
      </c>
      <c r="AX63" s="9">
        <v>0</v>
      </c>
      <c r="AY63" s="9">
        <v>0</v>
      </c>
      <c r="AZ63" s="10">
        <v>37.4032770848032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0.11749881177379999</v>
      </c>
      <c r="BG63" s="9">
        <v>0.08745401845150001</v>
      </c>
      <c r="BH63" s="9">
        <v>0</v>
      </c>
      <c r="BI63" s="9">
        <v>0</v>
      </c>
      <c r="BJ63" s="10">
        <v>2.4440326791600997</v>
      </c>
      <c r="BK63" s="17">
        <f t="shared" si="3"/>
        <v>71.14730165999259</v>
      </c>
      <c r="BL63" s="16"/>
      <c r="BM63" s="57"/>
    </row>
    <row r="64" spans="1:65" s="12" customFormat="1" ht="15">
      <c r="A64" s="5"/>
      <c r="B64" s="8" t="s">
        <v>121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0.0523910845161</v>
      </c>
      <c r="I64" s="9">
        <v>14.127932903225801</v>
      </c>
      <c r="J64" s="9">
        <v>0</v>
      </c>
      <c r="K64" s="9">
        <v>0</v>
      </c>
      <c r="L64" s="10">
        <v>0.30481175019339996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</v>
      </c>
      <c r="S64" s="9">
        <v>6.0055488116128</v>
      </c>
      <c r="T64" s="9">
        <v>0</v>
      </c>
      <c r="U64" s="9">
        <v>0</v>
      </c>
      <c r="V64" s="10">
        <v>0.07334751832240001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5.413156687675299</v>
      </c>
      <c r="AW64" s="9">
        <v>7.036906451612801</v>
      </c>
      <c r="AX64" s="9">
        <v>0</v>
      </c>
      <c r="AY64" s="9">
        <v>0</v>
      </c>
      <c r="AZ64" s="10">
        <v>20.954743360353007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0.2555569859673</v>
      </c>
      <c r="BG64" s="9">
        <v>7.623315322580599</v>
      </c>
      <c r="BH64" s="9">
        <v>0</v>
      </c>
      <c r="BI64" s="9">
        <v>0</v>
      </c>
      <c r="BJ64" s="10">
        <v>0.9193640207737</v>
      </c>
      <c r="BK64" s="17">
        <f t="shared" si="3"/>
        <v>62.767074896833215</v>
      </c>
      <c r="BL64" s="16"/>
      <c r="BM64" s="57"/>
    </row>
    <row r="65" spans="1:65" s="12" customFormat="1" ht="15">
      <c r="A65" s="5"/>
      <c r="B65" s="8" t="s">
        <v>118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</v>
      </c>
      <c r="I65" s="9">
        <v>6.078340322580599</v>
      </c>
      <c r="J65" s="9">
        <v>0</v>
      </c>
      <c r="K65" s="9">
        <v>0</v>
      </c>
      <c r="L65" s="10">
        <v>29.424298830612504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0.0006078340322</v>
      </c>
      <c r="S65" s="9">
        <v>6.1486059367095995</v>
      </c>
      <c r="T65" s="9">
        <v>0</v>
      </c>
      <c r="U65" s="9">
        <v>0</v>
      </c>
      <c r="V65" s="10">
        <v>0.19349553351579998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1.7593216079993</v>
      </c>
      <c r="AW65" s="9">
        <v>37.1131684149992</v>
      </c>
      <c r="AX65" s="9">
        <v>0</v>
      </c>
      <c r="AY65" s="9">
        <v>0</v>
      </c>
      <c r="AZ65" s="10">
        <v>95.80514022663519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0.057844735934900006</v>
      </c>
      <c r="BG65" s="9">
        <v>1.5043810171612</v>
      </c>
      <c r="BH65" s="9">
        <v>0</v>
      </c>
      <c r="BI65" s="9">
        <v>0</v>
      </c>
      <c r="BJ65" s="10">
        <v>7.764300520190696</v>
      </c>
      <c r="BK65" s="17">
        <f t="shared" si="3"/>
        <v>185.8495049803712</v>
      </c>
      <c r="BL65" s="16"/>
      <c r="BM65" s="57"/>
    </row>
    <row r="66" spans="1:65" s="12" customFormat="1" ht="15">
      <c r="A66" s="5"/>
      <c r="B66" s="8" t="s">
        <v>172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0.1720990983224</v>
      </c>
      <c r="I66" s="9">
        <v>224.5224887096773</v>
      </c>
      <c r="J66" s="9">
        <v>0</v>
      </c>
      <c r="K66" s="9">
        <v>0</v>
      </c>
      <c r="L66" s="10">
        <v>0.1340869188385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0.001044290645</v>
      </c>
      <c r="S66" s="9">
        <v>0</v>
      </c>
      <c r="T66" s="9">
        <v>0</v>
      </c>
      <c r="U66" s="9">
        <v>0</v>
      </c>
      <c r="V66" s="10">
        <v>0.0948215905806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0.044370369354500006</v>
      </c>
      <c r="AW66" s="9">
        <v>8.3505548387096</v>
      </c>
      <c r="AX66" s="9">
        <v>0</v>
      </c>
      <c r="AY66" s="9">
        <v>0</v>
      </c>
      <c r="AZ66" s="10">
        <v>2.6255366016451003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2.2243790451609997</v>
      </c>
      <c r="BG66" s="9">
        <v>75.154993548387</v>
      </c>
      <c r="BH66" s="9">
        <v>0</v>
      </c>
      <c r="BI66" s="9">
        <v>0</v>
      </c>
      <c r="BJ66" s="10">
        <v>0.004697187096700001</v>
      </c>
      <c r="BK66" s="17">
        <f t="shared" si="3"/>
        <v>313.32907219841775</v>
      </c>
      <c r="BL66" s="16"/>
      <c r="BM66" s="57"/>
    </row>
    <row r="67" spans="1:65" s="12" customFormat="1" ht="15">
      <c r="A67" s="5"/>
      <c r="B67" s="8" t="s">
        <v>173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0.6788214385479999</v>
      </c>
      <c r="I67" s="9">
        <v>0.1558121129032</v>
      </c>
      <c r="J67" s="9">
        <v>0</v>
      </c>
      <c r="K67" s="9">
        <v>0</v>
      </c>
      <c r="L67" s="10">
        <v>0.4431296490964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0.029956700483500003</v>
      </c>
      <c r="S67" s="9">
        <v>1.3997121475804999</v>
      </c>
      <c r="T67" s="9">
        <v>0</v>
      </c>
      <c r="U67" s="9">
        <v>0</v>
      </c>
      <c r="V67" s="10">
        <v>0.3316720509995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13.539753502641899</v>
      </c>
      <c r="AW67" s="9">
        <v>10.7757251137092</v>
      </c>
      <c r="AX67" s="9">
        <v>0</v>
      </c>
      <c r="AY67" s="9">
        <v>0</v>
      </c>
      <c r="AZ67" s="10">
        <v>2.8913368546117004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3.1608929145154</v>
      </c>
      <c r="BG67" s="9">
        <v>0</v>
      </c>
      <c r="BH67" s="9">
        <v>0</v>
      </c>
      <c r="BI67" s="9">
        <v>0</v>
      </c>
      <c r="BJ67" s="10">
        <v>0.5972559849997</v>
      </c>
      <c r="BK67" s="17">
        <f t="shared" si="3"/>
        <v>34.004068470088995</v>
      </c>
      <c r="BL67" s="16"/>
      <c r="BM67" s="57"/>
    </row>
    <row r="68" spans="1:65" s="12" customFormat="1" ht="15">
      <c r="A68" s="5"/>
      <c r="B68" s="8" t="s">
        <v>165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1.3519431673866</v>
      </c>
      <c r="I68" s="9">
        <v>7.888566116128799</v>
      </c>
      <c r="J68" s="9">
        <v>0</v>
      </c>
      <c r="K68" s="9">
        <v>0</v>
      </c>
      <c r="L68" s="10">
        <v>0.8884167723542999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4.521039379612301</v>
      </c>
      <c r="S68" s="9">
        <v>40.284929580645</v>
      </c>
      <c r="T68" s="9">
        <v>0.1629869032258</v>
      </c>
      <c r="U68" s="9">
        <v>0</v>
      </c>
      <c r="V68" s="10">
        <v>0.0713874496771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0.18411356451599997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42.591851594731835</v>
      </c>
      <c r="AW68" s="9">
        <v>40.7790943372239</v>
      </c>
      <c r="AX68" s="9">
        <v>0</v>
      </c>
      <c r="AY68" s="9">
        <v>0</v>
      </c>
      <c r="AZ68" s="10">
        <v>16.465726446286304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9.672401098220599</v>
      </c>
      <c r="BG68" s="9">
        <v>1.9169362826771</v>
      </c>
      <c r="BH68" s="9">
        <v>0</v>
      </c>
      <c r="BI68" s="9">
        <v>0</v>
      </c>
      <c r="BJ68" s="10">
        <v>9.222286736353398</v>
      </c>
      <c r="BK68" s="17">
        <f t="shared" si="3"/>
        <v>176.00167942903906</v>
      </c>
      <c r="BL68" s="16"/>
      <c r="BM68" s="57"/>
    </row>
    <row r="69" spans="1:65" s="12" customFormat="1" ht="15">
      <c r="A69" s="5"/>
      <c r="B69" s="8" t="s">
        <v>166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0.5308654251289</v>
      </c>
      <c r="I69" s="9">
        <v>37.7099258064516</v>
      </c>
      <c r="J69" s="9">
        <v>0</v>
      </c>
      <c r="K69" s="9">
        <v>0</v>
      </c>
      <c r="L69" s="10">
        <v>7.760810473612699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0.3415441851611</v>
      </c>
      <c r="S69" s="9">
        <v>0</v>
      </c>
      <c r="T69" s="9">
        <v>0</v>
      </c>
      <c r="U69" s="9">
        <v>0</v>
      </c>
      <c r="V69" s="10">
        <v>0.0089426395482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</v>
      </c>
      <c r="AC69" s="9">
        <v>0</v>
      </c>
      <c r="AD69" s="9">
        <v>0</v>
      </c>
      <c r="AE69" s="9">
        <v>0</v>
      </c>
      <c r="AF69" s="10">
        <v>0.09848905019349999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1.2799877146436998</v>
      </c>
      <c r="AW69" s="9">
        <v>33.3016924451609</v>
      </c>
      <c r="AX69" s="9">
        <v>0</v>
      </c>
      <c r="AY69" s="9">
        <v>0</v>
      </c>
      <c r="AZ69" s="10">
        <v>0.2615040485802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0.06594661048369999</v>
      </c>
      <c r="BG69" s="9">
        <v>32.8387203225805</v>
      </c>
      <c r="BH69" s="9">
        <v>0</v>
      </c>
      <c r="BI69" s="9">
        <v>0</v>
      </c>
      <c r="BJ69" s="10">
        <v>29.9916476488058</v>
      </c>
      <c r="BK69" s="17">
        <f t="shared" si="3"/>
        <v>144.19007637035082</v>
      </c>
      <c r="BL69" s="16"/>
      <c r="BM69" s="57"/>
    </row>
    <row r="70" spans="1:65" s="12" customFormat="1" ht="15">
      <c r="A70" s="5"/>
      <c r="B70" s="8" t="s">
        <v>167</v>
      </c>
      <c r="C70" s="11">
        <v>0</v>
      </c>
      <c r="D70" s="9">
        <v>0</v>
      </c>
      <c r="E70" s="9">
        <v>0</v>
      </c>
      <c r="F70" s="9">
        <v>0</v>
      </c>
      <c r="G70" s="10">
        <v>0</v>
      </c>
      <c r="H70" s="11">
        <v>0.9751089706449</v>
      </c>
      <c r="I70" s="9">
        <v>0</v>
      </c>
      <c r="J70" s="9">
        <v>0</v>
      </c>
      <c r="K70" s="9">
        <v>0</v>
      </c>
      <c r="L70" s="10">
        <v>0.6668356490320001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0.0502786449998</v>
      </c>
      <c r="S70" s="9">
        <v>0</v>
      </c>
      <c r="T70" s="9">
        <v>0</v>
      </c>
      <c r="U70" s="9">
        <v>0</v>
      </c>
      <c r="V70" s="10">
        <v>0.09589825819339999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0.021436832258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9.323272143544797</v>
      </c>
      <c r="AW70" s="9">
        <v>4.6531831774835</v>
      </c>
      <c r="AX70" s="9">
        <v>0</v>
      </c>
      <c r="AY70" s="9">
        <v>0</v>
      </c>
      <c r="AZ70" s="10">
        <v>7.0399118005466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2.9686648363532995</v>
      </c>
      <c r="BG70" s="9">
        <v>0.016403226128999998</v>
      </c>
      <c r="BH70" s="9">
        <v>0</v>
      </c>
      <c r="BI70" s="9">
        <v>0</v>
      </c>
      <c r="BJ70" s="10">
        <v>0.5759695498062002</v>
      </c>
      <c r="BK70" s="17">
        <f t="shared" si="3"/>
        <v>26.386963088991497</v>
      </c>
      <c r="BL70" s="16"/>
      <c r="BM70" s="57"/>
    </row>
    <row r="71" spans="1:65" s="12" customFormat="1" ht="15">
      <c r="A71" s="5"/>
      <c r="B71" s="8" t="s">
        <v>168</v>
      </c>
      <c r="C71" s="11">
        <v>0</v>
      </c>
      <c r="D71" s="9">
        <v>5.367914516129</v>
      </c>
      <c r="E71" s="9">
        <v>0</v>
      </c>
      <c r="F71" s="9">
        <v>0</v>
      </c>
      <c r="G71" s="10">
        <v>0</v>
      </c>
      <c r="H71" s="11">
        <v>0.22652599258050002</v>
      </c>
      <c r="I71" s="9">
        <v>12.8829948387096</v>
      </c>
      <c r="J71" s="9">
        <v>0</v>
      </c>
      <c r="K71" s="9">
        <v>0</v>
      </c>
      <c r="L71" s="10">
        <v>0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0.10789508177410001</v>
      </c>
      <c r="S71" s="9">
        <v>0</v>
      </c>
      <c r="T71" s="9">
        <v>0</v>
      </c>
      <c r="U71" s="9">
        <v>0</v>
      </c>
      <c r="V71" s="10">
        <v>0.0168552515806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0.008047125</v>
      </c>
      <c r="AW71" s="9">
        <v>17.1672</v>
      </c>
      <c r="AX71" s="9">
        <v>0</v>
      </c>
      <c r="AY71" s="9">
        <v>0</v>
      </c>
      <c r="AZ71" s="10">
        <v>0.075642975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0.0278967</v>
      </c>
      <c r="BG71" s="9">
        <v>16.09425</v>
      </c>
      <c r="BH71" s="9">
        <v>0</v>
      </c>
      <c r="BI71" s="9">
        <v>0</v>
      </c>
      <c r="BJ71" s="10">
        <v>16.11034425</v>
      </c>
      <c r="BK71" s="17">
        <f t="shared" si="3"/>
        <v>68.08556673077379</v>
      </c>
      <c r="BL71" s="16"/>
      <c r="BM71" s="57"/>
    </row>
    <row r="72" spans="1:65" s="12" customFormat="1" ht="15">
      <c r="A72" s="5"/>
      <c r="B72" s="8" t="s">
        <v>169</v>
      </c>
      <c r="C72" s="11">
        <v>0</v>
      </c>
      <c r="D72" s="9">
        <v>7.018168645161199</v>
      </c>
      <c r="E72" s="9">
        <v>0</v>
      </c>
      <c r="F72" s="9">
        <v>0</v>
      </c>
      <c r="G72" s="10">
        <v>0</v>
      </c>
      <c r="H72" s="11">
        <v>0.0407160929028</v>
      </c>
      <c r="I72" s="9">
        <v>13.929189677419298</v>
      </c>
      <c r="J72" s="9">
        <v>0</v>
      </c>
      <c r="K72" s="9">
        <v>0</v>
      </c>
      <c r="L72" s="10">
        <v>0.012321975483799999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0.11089777935469998</v>
      </c>
      <c r="S72" s="9">
        <v>0</v>
      </c>
      <c r="T72" s="9">
        <v>0</v>
      </c>
      <c r="U72" s="9">
        <v>0</v>
      </c>
      <c r="V72" s="10">
        <v>0.003214428387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1.3022063866767999</v>
      </c>
      <c r="AW72" s="9">
        <v>25.699037419354703</v>
      </c>
      <c r="AX72" s="9">
        <v>0</v>
      </c>
      <c r="AY72" s="9">
        <v>0</v>
      </c>
      <c r="AZ72" s="10">
        <v>0.09175627216099999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0.0247353235161</v>
      </c>
      <c r="BG72" s="9">
        <v>16.0618983870967</v>
      </c>
      <c r="BH72" s="9">
        <v>0</v>
      </c>
      <c r="BI72" s="9">
        <v>0</v>
      </c>
      <c r="BJ72" s="10">
        <v>0.005353966129000001</v>
      </c>
      <c r="BK72" s="17">
        <f t="shared" si="3"/>
        <v>64.2994963536431</v>
      </c>
      <c r="BL72" s="16"/>
      <c r="BM72" s="57"/>
    </row>
    <row r="73" spans="1:65" s="12" customFormat="1" ht="15">
      <c r="A73" s="5"/>
      <c r="B73" s="8" t="s">
        <v>170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0.285761673774</v>
      </c>
      <c r="I73" s="9">
        <v>77.3993803225806</v>
      </c>
      <c r="J73" s="9">
        <v>0</v>
      </c>
      <c r="K73" s="9">
        <v>0</v>
      </c>
      <c r="L73" s="10">
        <v>0.5713240559352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0.3399340789353</v>
      </c>
      <c r="S73" s="9">
        <v>0</v>
      </c>
      <c r="T73" s="9">
        <v>0</v>
      </c>
      <c r="U73" s="9">
        <v>0</v>
      </c>
      <c r="V73" s="10">
        <v>1.1398015239998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0.47550355990270005</v>
      </c>
      <c r="AW73" s="9">
        <v>6.416909893451599</v>
      </c>
      <c r="AX73" s="9">
        <v>0</v>
      </c>
      <c r="AY73" s="9">
        <v>0</v>
      </c>
      <c r="AZ73" s="10">
        <v>15.736049975773698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0.2119498086449</v>
      </c>
      <c r="BG73" s="9">
        <v>34.970461935483804</v>
      </c>
      <c r="BH73" s="9">
        <v>0</v>
      </c>
      <c r="BI73" s="9">
        <v>0</v>
      </c>
      <c r="BJ73" s="10">
        <v>13.254546871225402</v>
      </c>
      <c r="BK73" s="17">
        <f t="shared" si="3"/>
        <v>150.80162369970702</v>
      </c>
      <c r="BL73" s="16"/>
      <c r="BM73" s="57"/>
    </row>
    <row r="74" spans="1:65" s="12" customFormat="1" ht="15">
      <c r="A74" s="5"/>
      <c r="B74" s="8" t="s">
        <v>171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1.3678226688059998</v>
      </c>
      <c r="I74" s="9">
        <v>6.695273168354699</v>
      </c>
      <c r="J74" s="9">
        <v>0</v>
      </c>
      <c r="K74" s="9">
        <v>0</v>
      </c>
      <c r="L74" s="10">
        <v>0.3133372301933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0.5906574798384999</v>
      </c>
      <c r="S74" s="9">
        <v>9.135502354838701</v>
      </c>
      <c r="T74" s="9">
        <v>0</v>
      </c>
      <c r="U74" s="9">
        <v>0</v>
      </c>
      <c r="V74" s="10">
        <v>0.024466345387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0.052351016129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6.963502641158099</v>
      </c>
      <c r="AW74" s="9">
        <v>8.5238971481608</v>
      </c>
      <c r="AX74" s="9">
        <v>0</v>
      </c>
      <c r="AY74" s="9">
        <v>0</v>
      </c>
      <c r="AZ74" s="10">
        <v>2.1910986825796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0.7084801934831003</v>
      </c>
      <c r="BG74" s="9">
        <v>0</v>
      </c>
      <c r="BH74" s="9">
        <v>0</v>
      </c>
      <c r="BI74" s="9">
        <v>0</v>
      </c>
      <c r="BJ74" s="10">
        <v>0.8053776198062</v>
      </c>
      <c r="BK74" s="17">
        <f t="shared" si="3"/>
        <v>37.371766548734996</v>
      </c>
      <c r="BL74" s="16"/>
      <c r="BM74" s="57"/>
    </row>
    <row r="75" spans="1:65" s="12" customFormat="1" ht="15">
      <c r="A75" s="5"/>
      <c r="B75" s="8" t="s">
        <v>216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0.8056613798385</v>
      </c>
      <c r="I75" s="9">
        <v>218.57059516129007</v>
      </c>
      <c r="J75" s="9">
        <v>0</v>
      </c>
      <c r="K75" s="9">
        <v>0</v>
      </c>
      <c r="L75" s="10">
        <v>0.07939703945139999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0.0022873665805</v>
      </c>
      <c r="S75" s="9">
        <v>14.232503870967701</v>
      </c>
      <c r="T75" s="9">
        <v>0</v>
      </c>
      <c r="U75" s="9">
        <v>0</v>
      </c>
      <c r="V75" s="10">
        <v>0.0091494667741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0.005082282258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0.3115642316447</v>
      </c>
      <c r="AW75" s="9">
        <v>0.4078275669677</v>
      </c>
      <c r="AX75" s="9">
        <v>0</v>
      </c>
      <c r="AY75" s="9">
        <v>0</v>
      </c>
      <c r="AZ75" s="10">
        <v>0.0599709306449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0.019312672580499998</v>
      </c>
      <c r="BG75" s="9">
        <v>71.1519516129032</v>
      </c>
      <c r="BH75" s="9">
        <v>0</v>
      </c>
      <c r="BI75" s="9">
        <v>0</v>
      </c>
      <c r="BJ75" s="10">
        <v>0.0015246846774000001</v>
      </c>
      <c r="BK75" s="17">
        <f t="shared" si="3"/>
        <v>305.6568282665787</v>
      </c>
      <c r="BL75" s="16"/>
      <c r="BM75" s="57"/>
    </row>
    <row r="76" spans="1:65" s="12" customFormat="1" ht="15">
      <c r="A76" s="5"/>
      <c r="B76" s="8" t="s">
        <v>215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5.633497384999101</v>
      </c>
      <c r="I76" s="9">
        <v>4.4351966159998994</v>
      </c>
      <c r="J76" s="9">
        <v>0</v>
      </c>
      <c r="K76" s="9">
        <v>0</v>
      </c>
      <c r="L76" s="10">
        <v>14.361723875644701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3.6711046793863997</v>
      </c>
      <c r="S76" s="9">
        <v>1.7883857322577998</v>
      </c>
      <c r="T76" s="9">
        <v>0</v>
      </c>
      <c r="U76" s="9">
        <v>0</v>
      </c>
      <c r="V76" s="10">
        <v>2.7542471763221004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0.121176</v>
      </c>
      <c r="AC76" s="9">
        <v>0</v>
      </c>
      <c r="AD76" s="9">
        <v>0</v>
      </c>
      <c r="AE76" s="9">
        <v>0</v>
      </c>
      <c r="AF76" s="10">
        <v>0.222156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94.6262095569674</v>
      </c>
      <c r="AW76" s="9">
        <v>53.777272626129005</v>
      </c>
      <c r="AX76" s="9">
        <v>0</v>
      </c>
      <c r="AY76" s="9">
        <v>0</v>
      </c>
      <c r="AZ76" s="10">
        <v>27.0675555723866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14.904575771708696</v>
      </c>
      <c r="BG76" s="9">
        <v>17.045403804</v>
      </c>
      <c r="BH76" s="9">
        <v>0.75735</v>
      </c>
      <c r="BI76" s="9">
        <v>0</v>
      </c>
      <c r="BJ76" s="10">
        <v>3.1405296029997007</v>
      </c>
      <c r="BK76" s="17">
        <f t="shared" si="3"/>
        <v>244.30638439880138</v>
      </c>
      <c r="BL76" s="16"/>
      <c r="BM76" s="57"/>
    </row>
    <row r="77" spans="1:65" s="12" customFormat="1" ht="15">
      <c r="A77" s="5"/>
      <c r="B77" s="8" t="s">
        <v>303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1.4704762129351</v>
      </c>
      <c r="I77" s="9">
        <v>6.0740748588385</v>
      </c>
      <c r="J77" s="9">
        <v>0.1695396774193</v>
      </c>
      <c r="K77" s="9">
        <v>0</v>
      </c>
      <c r="L77" s="10">
        <v>0.23801110180600002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0.4096234647738001</v>
      </c>
      <c r="S77" s="9">
        <v>0</v>
      </c>
      <c r="T77" s="9">
        <v>0</v>
      </c>
      <c r="U77" s="9">
        <v>0</v>
      </c>
      <c r="V77" s="10">
        <v>0.3426436446771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6.964049887737496</v>
      </c>
      <c r="AW77" s="9">
        <v>1.4025521790319</v>
      </c>
      <c r="AX77" s="9">
        <v>0</v>
      </c>
      <c r="AY77" s="9">
        <v>0</v>
      </c>
      <c r="AZ77" s="10">
        <v>3.0095292487725995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0.8547887972557001</v>
      </c>
      <c r="BG77" s="9">
        <v>0.022603580645100003</v>
      </c>
      <c r="BH77" s="9">
        <v>0</v>
      </c>
      <c r="BI77" s="9">
        <v>0</v>
      </c>
      <c r="BJ77" s="10">
        <v>0.0612187078705</v>
      </c>
      <c r="BK77" s="17">
        <f t="shared" si="3"/>
        <v>21.019111361763095</v>
      </c>
      <c r="BL77" s="16"/>
      <c r="BM77" s="57"/>
    </row>
    <row r="78" spans="1:65" s="12" customFormat="1" ht="15">
      <c r="A78" s="5"/>
      <c r="B78" s="8" t="s">
        <v>304</v>
      </c>
      <c r="C78" s="11">
        <v>0</v>
      </c>
      <c r="D78" s="9">
        <v>0.0436340806451</v>
      </c>
      <c r="E78" s="9">
        <v>0</v>
      </c>
      <c r="F78" s="9">
        <v>0</v>
      </c>
      <c r="G78" s="10">
        <v>0</v>
      </c>
      <c r="H78" s="11">
        <v>0.0002908938709</v>
      </c>
      <c r="I78" s="9">
        <v>17.2109198370967</v>
      </c>
      <c r="J78" s="9">
        <v>0</v>
      </c>
      <c r="K78" s="9">
        <v>0</v>
      </c>
      <c r="L78" s="10">
        <v>0.029845711161200005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0.14559238241919997</v>
      </c>
      <c r="S78" s="9">
        <v>0</v>
      </c>
      <c r="T78" s="9">
        <v>0</v>
      </c>
      <c r="U78" s="9">
        <v>0</v>
      </c>
      <c r="V78" s="10">
        <v>0.0008145028387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0.052212309322399994</v>
      </c>
      <c r="AW78" s="9">
        <v>0</v>
      </c>
      <c r="AX78" s="9">
        <v>0</v>
      </c>
      <c r="AY78" s="9">
        <v>0</v>
      </c>
      <c r="AZ78" s="10">
        <v>0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0</v>
      </c>
      <c r="BG78" s="9">
        <v>5.8178516129032</v>
      </c>
      <c r="BH78" s="9">
        <v>0</v>
      </c>
      <c r="BI78" s="9">
        <v>0</v>
      </c>
      <c r="BJ78" s="10">
        <v>0.0017453554838</v>
      </c>
      <c r="BK78" s="17">
        <f t="shared" si="3"/>
        <v>23.3029066857412</v>
      </c>
      <c r="BL78" s="16"/>
      <c r="BM78" s="57"/>
    </row>
    <row r="79" spans="1:65" s="12" customFormat="1" ht="15">
      <c r="A79" s="5"/>
      <c r="B79" s="8" t="s">
        <v>174</v>
      </c>
      <c r="C79" s="11">
        <v>0</v>
      </c>
      <c r="D79" s="9">
        <v>0.3103078064516</v>
      </c>
      <c r="E79" s="9">
        <v>0</v>
      </c>
      <c r="F79" s="9">
        <v>0</v>
      </c>
      <c r="G79" s="10">
        <v>0</v>
      </c>
      <c r="H79" s="11">
        <v>1.0997308660640999</v>
      </c>
      <c r="I79" s="9">
        <v>15.5153903225805</v>
      </c>
      <c r="J79" s="9">
        <v>0</v>
      </c>
      <c r="K79" s="9">
        <v>0</v>
      </c>
      <c r="L79" s="10">
        <v>0.8070071686448999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0.0031030780643999997</v>
      </c>
      <c r="S79" s="9">
        <v>0</v>
      </c>
      <c r="T79" s="9">
        <v>0</v>
      </c>
      <c r="U79" s="9">
        <v>0</v>
      </c>
      <c r="V79" s="10">
        <v>0.0375472445804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0.49897286974120003</v>
      </c>
      <c r="AW79" s="9">
        <v>0.5165564516129</v>
      </c>
      <c r="AX79" s="9">
        <v>0</v>
      </c>
      <c r="AY79" s="9">
        <v>0</v>
      </c>
      <c r="AZ79" s="10">
        <v>0.14994664619329998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0.16943051628990002</v>
      </c>
      <c r="BG79" s="9">
        <v>0</v>
      </c>
      <c r="BH79" s="9">
        <v>0</v>
      </c>
      <c r="BI79" s="9">
        <v>0</v>
      </c>
      <c r="BJ79" s="10">
        <v>1.9319069877416</v>
      </c>
      <c r="BK79" s="17">
        <f t="shared" si="3"/>
        <v>21.039899957964792</v>
      </c>
      <c r="BL79" s="16"/>
      <c r="BM79" s="57"/>
    </row>
    <row r="80" spans="1:65" s="12" customFormat="1" ht="15">
      <c r="A80" s="5"/>
      <c r="B80" s="8" t="s">
        <v>175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1.3822474874192</v>
      </c>
      <c r="I80" s="9">
        <v>193.35001465132248</v>
      </c>
      <c r="J80" s="9">
        <v>0</v>
      </c>
      <c r="K80" s="9">
        <v>0</v>
      </c>
      <c r="L80" s="10">
        <v>0.7503078837095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0.0020525451612</v>
      </c>
      <c r="S80" s="9">
        <v>5.131362903225799</v>
      </c>
      <c r="T80" s="9">
        <v>0</v>
      </c>
      <c r="U80" s="9">
        <v>0</v>
      </c>
      <c r="V80" s="10">
        <v>0.0102628282903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6.1585880650316</v>
      </c>
      <c r="AW80" s="9">
        <v>0.5126022580645</v>
      </c>
      <c r="AX80" s="9">
        <v>0</v>
      </c>
      <c r="AY80" s="9">
        <v>0</v>
      </c>
      <c r="AZ80" s="10">
        <v>0.1361471597415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0.0140914360644</v>
      </c>
      <c r="BG80" s="9">
        <v>0</v>
      </c>
      <c r="BH80" s="9">
        <v>0</v>
      </c>
      <c r="BI80" s="9">
        <v>0</v>
      </c>
      <c r="BJ80" s="10">
        <v>0.006663829354699999</v>
      </c>
      <c r="BK80" s="17">
        <f t="shared" si="3"/>
        <v>207.4543410473852</v>
      </c>
      <c r="BL80" s="16"/>
      <c r="BM80" s="57"/>
    </row>
    <row r="81" spans="1:65" s="12" customFormat="1" ht="15">
      <c r="A81" s="5"/>
      <c r="B81" s="8" t="s">
        <v>211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0.14008218519319998</v>
      </c>
      <c r="I81" s="9">
        <v>104.9341059516127</v>
      </c>
      <c r="J81" s="9">
        <v>0</v>
      </c>
      <c r="K81" s="9">
        <v>0</v>
      </c>
      <c r="L81" s="10">
        <v>0.23262008903219997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0.0020405270967</v>
      </c>
      <c r="S81" s="9">
        <v>16.324216774193502</v>
      </c>
      <c r="T81" s="9">
        <v>0</v>
      </c>
      <c r="U81" s="9">
        <v>0</v>
      </c>
      <c r="V81" s="10">
        <v>0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0.515063998386</v>
      </c>
      <c r="AW81" s="9">
        <v>3.0597861290322</v>
      </c>
      <c r="AX81" s="9">
        <v>0</v>
      </c>
      <c r="AY81" s="9">
        <v>0</v>
      </c>
      <c r="AZ81" s="10">
        <v>0.2051076635158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0.0772086033223</v>
      </c>
      <c r="BG81" s="9">
        <v>37.7373622580645</v>
      </c>
      <c r="BH81" s="9">
        <v>0</v>
      </c>
      <c r="BI81" s="9">
        <v>0</v>
      </c>
      <c r="BJ81" s="10">
        <v>0.006119572258</v>
      </c>
      <c r="BK81" s="17">
        <f t="shared" si="3"/>
        <v>163.23371375170709</v>
      </c>
      <c r="BL81" s="16"/>
      <c r="BM81" s="57"/>
    </row>
    <row r="82" spans="1:65" s="12" customFormat="1" ht="15">
      <c r="A82" s="5"/>
      <c r="B82" s="8" t="s">
        <v>227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0.25110126135450006</v>
      </c>
      <c r="I82" s="9">
        <v>0</v>
      </c>
      <c r="J82" s="9">
        <v>0</v>
      </c>
      <c r="K82" s="9">
        <v>0</v>
      </c>
      <c r="L82" s="10">
        <v>0.9348920108708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0.0665317823223</v>
      </c>
      <c r="S82" s="9">
        <v>0</v>
      </c>
      <c r="T82" s="9">
        <v>0</v>
      </c>
      <c r="U82" s="9">
        <v>0</v>
      </c>
      <c r="V82" s="10">
        <v>0.0809121251611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0.118053516129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32.86180601918931</v>
      </c>
      <c r="AW82" s="9">
        <v>8.4138449044509</v>
      </c>
      <c r="AX82" s="9">
        <v>0</v>
      </c>
      <c r="AY82" s="9">
        <v>0</v>
      </c>
      <c r="AZ82" s="10">
        <v>20.761090772448995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1.0746826251274</v>
      </c>
      <c r="BG82" s="9">
        <v>3.6066079351288005</v>
      </c>
      <c r="BH82" s="9">
        <v>0</v>
      </c>
      <c r="BI82" s="9">
        <v>0</v>
      </c>
      <c r="BJ82" s="10">
        <v>0.35993413403149993</v>
      </c>
      <c r="BK82" s="17">
        <f t="shared" si="3"/>
        <v>68.5294570862146</v>
      </c>
      <c r="BL82" s="16"/>
      <c r="BM82" s="57"/>
    </row>
    <row r="83" spans="1:65" s="12" customFormat="1" ht="15">
      <c r="A83" s="5"/>
      <c r="B83" s="8" t="s">
        <v>228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84.8983271821287</v>
      </c>
      <c r="I83" s="9">
        <v>22.7777204009031</v>
      </c>
      <c r="J83" s="9">
        <v>0</v>
      </c>
      <c r="K83" s="9">
        <v>0</v>
      </c>
      <c r="L83" s="10">
        <v>14.5318898916447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0.8064354890641</v>
      </c>
      <c r="S83" s="9">
        <v>96.4122128159353</v>
      </c>
      <c r="T83" s="9">
        <v>0</v>
      </c>
      <c r="U83" s="9">
        <v>0</v>
      </c>
      <c r="V83" s="10">
        <v>2.8029039684833994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0.0886572338709</v>
      </c>
      <c r="AC83" s="9">
        <v>0</v>
      </c>
      <c r="AD83" s="9">
        <v>0</v>
      </c>
      <c r="AE83" s="9">
        <v>0</v>
      </c>
      <c r="AF83" s="10">
        <v>0.4137337580645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0.0413733758064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10.727231303481501</v>
      </c>
      <c r="AW83" s="9">
        <v>94.5071167133537</v>
      </c>
      <c r="AX83" s="9">
        <v>0</v>
      </c>
      <c r="AY83" s="9">
        <v>0</v>
      </c>
      <c r="AZ83" s="10">
        <v>33.306887359448794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0.26212988803189996</v>
      </c>
      <c r="BG83" s="9">
        <v>43.44880594141911</v>
      </c>
      <c r="BH83" s="9">
        <v>0</v>
      </c>
      <c r="BI83" s="9">
        <v>0</v>
      </c>
      <c r="BJ83" s="10">
        <v>14.343823535418004</v>
      </c>
      <c r="BK83" s="17">
        <f t="shared" si="3"/>
        <v>419.369248857054</v>
      </c>
      <c r="BL83" s="16"/>
      <c r="BM83" s="57"/>
    </row>
    <row r="84" spans="1:65" s="12" customFormat="1" ht="15">
      <c r="A84" s="5"/>
      <c r="B84" s="8" t="s">
        <v>229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0.17442685935459998</v>
      </c>
      <c r="I84" s="9">
        <v>0</v>
      </c>
      <c r="J84" s="9">
        <v>0</v>
      </c>
      <c r="K84" s="9">
        <v>0</v>
      </c>
      <c r="L84" s="10">
        <v>0.6389324650641999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0.0359606059352</v>
      </c>
      <c r="S84" s="9">
        <v>0</v>
      </c>
      <c r="T84" s="9">
        <v>0</v>
      </c>
      <c r="U84" s="9">
        <v>0</v>
      </c>
      <c r="V84" s="10">
        <v>0.1287279828707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17.3046667975091</v>
      </c>
      <c r="AW84" s="9">
        <v>4.4830245483866</v>
      </c>
      <c r="AX84" s="9">
        <v>0</v>
      </c>
      <c r="AY84" s="9">
        <v>0</v>
      </c>
      <c r="AZ84" s="10">
        <v>19.151071317672496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1.8045637493839999</v>
      </c>
      <c r="BG84" s="9">
        <v>1.7310531536449998</v>
      </c>
      <c r="BH84" s="9">
        <v>0.2957562096774</v>
      </c>
      <c r="BI84" s="9">
        <v>0</v>
      </c>
      <c r="BJ84" s="10">
        <v>1.4343464042885</v>
      </c>
      <c r="BK84" s="17">
        <f aca="true" t="shared" si="4" ref="BK84:BK115">SUM(C84:BJ84)</f>
        <v>47.1825300937878</v>
      </c>
      <c r="BL84" s="16"/>
      <c r="BM84" s="57"/>
    </row>
    <row r="85" spans="1:65" s="12" customFormat="1" ht="15">
      <c r="A85" s="5"/>
      <c r="B85" s="8" t="s">
        <v>230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0.6826647948384</v>
      </c>
      <c r="I85" s="9">
        <v>21.9898288928386</v>
      </c>
      <c r="J85" s="9">
        <v>0</v>
      </c>
      <c r="K85" s="9">
        <v>0</v>
      </c>
      <c r="L85" s="10">
        <v>2.5064018941289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0.41167288858039996</v>
      </c>
      <c r="S85" s="9">
        <v>1.1929065507741001</v>
      </c>
      <c r="T85" s="9">
        <v>0</v>
      </c>
      <c r="U85" s="9">
        <v>0</v>
      </c>
      <c r="V85" s="10">
        <v>0.1469651401932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9.385376122610499</v>
      </c>
      <c r="AW85" s="9">
        <v>19.0795427109347</v>
      </c>
      <c r="AX85" s="9">
        <v>0</v>
      </c>
      <c r="AY85" s="9">
        <v>0</v>
      </c>
      <c r="AZ85" s="10">
        <v>11.154000874707698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1.5555173718379998</v>
      </c>
      <c r="BG85" s="9">
        <v>16.665812670354597</v>
      </c>
      <c r="BH85" s="9">
        <v>0</v>
      </c>
      <c r="BI85" s="9">
        <v>0</v>
      </c>
      <c r="BJ85" s="10">
        <v>15.319415662934498</v>
      </c>
      <c r="BK85" s="17">
        <f t="shared" si="4"/>
        <v>100.09010557473358</v>
      </c>
      <c r="BL85" s="16"/>
      <c r="BM85" s="57"/>
    </row>
    <row r="86" spans="1:65" s="12" customFormat="1" ht="15">
      <c r="A86" s="5"/>
      <c r="B86" s="8" t="s">
        <v>231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7.967487682935201</v>
      </c>
      <c r="I86" s="9">
        <v>0.5076567623548001</v>
      </c>
      <c r="J86" s="9">
        <v>0</v>
      </c>
      <c r="K86" s="9">
        <v>0</v>
      </c>
      <c r="L86" s="10">
        <v>0.41863931412890004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0.36178952177400003</v>
      </c>
      <c r="S86" s="9">
        <v>1.4204503728062998</v>
      </c>
      <c r="T86" s="9">
        <v>0</v>
      </c>
      <c r="U86" s="9">
        <v>0</v>
      </c>
      <c r="V86" s="10">
        <v>0.0235310258064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0.0772098997096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2.7918898052894003</v>
      </c>
      <c r="AW86" s="9">
        <v>9.8754874644191</v>
      </c>
      <c r="AX86" s="9">
        <v>0</v>
      </c>
      <c r="AY86" s="9">
        <v>0</v>
      </c>
      <c r="AZ86" s="10">
        <v>5.807750295869501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1.5795966252248002</v>
      </c>
      <c r="BG86" s="9">
        <v>0.8221942580645</v>
      </c>
      <c r="BH86" s="9">
        <v>0</v>
      </c>
      <c r="BI86" s="9">
        <v>0</v>
      </c>
      <c r="BJ86" s="10">
        <v>1.4482197539349</v>
      </c>
      <c r="BK86" s="17">
        <f t="shared" si="4"/>
        <v>33.101902782317396</v>
      </c>
      <c r="BL86" s="16"/>
      <c r="BM86" s="57"/>
    </row>
    <row r="87" spans="1:65" s="12" customFormat="1" ht="15">
      <c r="A87" s="5"/>
      <c r="B87" s="8" t="s">
        <v>232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0.0397079293224</v>
      </c>
      <c r="I87" s="9">
        <v>0.2939312903225</v>
      </c>
      <c r="J87" s="9">
        <v>0</v>
      </c>
      <c r="K87" s="9">
        <v>0</v>
      </c>
      <c r="L87" s="10">
        <v>0.2638251214835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0.6149042593547001</v>
      </c>
      <c r="S87" s="9">
        <v>0.2874648019354</v>
      </c>
      <c r="T87" s="9">
        <v>0</v>
      </c>
      <c r="U87" s="9">
        <v>0</v>
      </c>
      <c r="V87" s="10">
        <v>0.0844486704513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0.09356123870960001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5.889810978609701</v>
      </c>
      <c r="AW87" s="9">
        <v>13.079157331612297</v>
      </c>
      <c r="AX87" s="9">
        <v>0</v>
      </c>
      <c r="AY87" s="9">
        <v>0</v>
      </c>
      <c r="AZ87" s="10">
        <v>6.874656104710306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1.0043810631278</v>
      </c>
      <c r="BG87" s="9">
        <v>1.1578203290321</v>
      </c>
      <c r="BH87" s="9">
        <v>0</v>
      </c>
      <c r="BI87" s="9">
        <v>0</v>
      </c>
      <c r="BJ87" s="10">
        <v>8.668510669095799</v>
      </c>
      <c r="BK87" s="17">
        <f t="shared" si="4"/>
        <v>38.3521797877674</v>
      </c>
      <c r="BL87" s="16"/>
      <c r="BM87" s="57"/>
    </row>
    <row r="88" spans="1:65" s="12" customFormat="1" ht="15">
      <c r="A88" s="5"/>
      <c r="B88" s="8" t="s">
        <v>233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0.07564596222570001</v>
      </c>
      <c r="I88" s="9">
        <v>12.769746213129</v>
      </c>
      <c r="J88" s="9">
        <v>0</v>
      </c>
      <c r="K88" s="9">
        <v>0</v>
      </c>
      <c r="L88" s="10">
        <v>1.6682547558707002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0.1717422961288</v>
      </c>
      <c r="S88" s="9">
        <v>1.4282238151289999</v>
      </c>
      <c r="T88" s="9">
        <v>0</v>
      </c>
      <c r="U88" s="9">
        <v>0</v>
      </c>
      <c r="V88" s="10">
        <v>0.0235263419354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1.2082179133865</v>
      </c>
      <c r="AW88" s="9">
        <v>5.4490678193546005</v>
      </c>
      <c r="AX88" s="9">
        <v>0</v>
      </c>
      <c r="AY88" s="9">
        <v>0</v>
      </c>
      <c r="AZ88" s="10">
        <v>9.6090408587412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0.4597650972577</v>
      </c>
      <c r="BG88" s="9">
        <v>12.761518055935401</v>
      </c>
      <c r="BH88" s="9">
        <v>0</v>
      </c>
      <c r="BI88" s="9">
        <v>0</v>
      </c>
      <c r="BJ88" s="10">
        <v>8.0550599609994</v>
      </c>
      <c r="BK88" s="17">
        <f t="shared" si="4"/>
        <v>53.6798090900934</v>
      </c>
      <c r="BL88" s="16"/>
      <c r="BM88" s="57"/>
    </row>
    <row r="89" spans="1:65" s="12" customFormat="1" ht="15">
      <c r="A89" s="5"/>
      <c r="B89" s="8" t="s">
        <v>219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1.39271731058</v>
      </c>
      <c r="I89" s="9">
        <v>7.2964491354836</v>
      </c>
      <c r="J89" s="9">
        <v>0</v>
      </c>
      <c r="K89" s="9">
        <v>0</v>
      </c>
      <c r="L89" s="10">
        <v>1.8352833298057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0.6167355423219</v>
      </c>
      <c r="S89" s="9">
        <v>12.5407719516128</v>
      </c>
      <c r="T89" s="9">
        <v>0.1200073870967</v>
      </c>
      <c r="U89" s="9">
        <v>0</v>
      </c>
      <c r="V89" s="10">
        <v>3.4963334212891994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36.59285157757108</v>
      </c>
      <c r="AW89" s="9">
        <v>68.01973553822452</v>
      </c>
      <c r="AX89" s="9">
        <v>0</v>
      </c>
      <c r="AY89" s="9">
        <v>0</v>
      </c>
      <c r="AZ89" s="10">
        <v>43.64412351686318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7.520589184252201</v>
      </c>
      <c r="BG89" s="9">
        <v>5.3180743893865</v>
      </c>
      <c r="BH89" s="9">
        <v>0</v>
      </c>
      <c r="BI89" s="9">
        <v>0</v>
      </c>
      <c r="BJ89" s="10">
        <v>8.401855608963102</v>
      </c>
      <c r="BK89" s="17">
        <f t="shared" si="4"/>
        <v>196.7955278934505</v>
      </c>
      <c r="BL89" s="16"/>
      <c r="BM89" s="57"/>
    </row>
    <row r="90" spans="1:65" s="12" customFormat="1" ht="15">
      <c r="A90" s="5"/>
      <c r="B90" s="8" t="s">
        <v>234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1.9410751618061</v>
      </c>
      <c r="I90" s="9">
        <v>0.1176444838709</v>
      </c>
      <c r="J90" s="9">
        <v>0</v>
      </c>
      <c r="K90" s="9">
        <v>0</v>
      </c>
      <c r="L90" s="10">
        <v>7.2642465326445995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0.020271335064299997</v>
      </c>
      <c r="S90" s="9">
        <v>0</v>
      </c>
      <c r="T90" s="9">
        <v>0</v>
      </c>
      <c r="U90" s="9">
        <v>0</v>
      </c>
      <c r="V90" s="10">
        <v>0.09847571745120001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16.142466935284393</v>
      </c>
      <c r="AW90" s="9">
        <v>3.8454875768383996</v>
      </c>
      <c r="AX90" s="9">
        <v>0</v>
      </c>
      <c r="AY90" s="9">
        <v>0</v>
      </c>
      <c r="AZ90" s="10">
        <v>17.5178572420289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3.574010321093901</v>
      </c>
      <c r="BG90" s="9">
        <v>0.1283616967741</v>
      </c>
      <c r="BH90" s="9">
        <v>0</v>
      </c>
      <c r="BI90" s="9">
        <v>0</v>
      </c>
      <c r="BJ90" s="10">
        <v>1.2102554318053</v>
      </c>
      <c r="BK90" s="17">
        <f t="shared" si="4"/>
        <v>51.86015243466209</v>
      </c>
      <c r="BL90" s="16"/>
      <c r="BM90" s="57"/>
    </row>
    <row r="91" spans="1:65" s="12" customFormat="1" ht="15">
      <c r="A91" s="5"/>
      <c r="B91" s="8" t="s">
        <v>235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0.15232033480610002</v>
      </c>
      <c r="I91" s="9">
        <v>40.3757550038708</v>
      </c>
      <c r="J91" s="9">
        <v>0</v>
      </c>
      <c r="K91" s="9">
        <v>0</v>
      </c>
      <c r="L91" s="10">
        <v>0.3134236686447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1.1569404829031</v>
      </c>
      <c r="S91" s="9">
        <v>34.544980645161196</v>
      </c>
      <c r="T91" s="9">
        <v>0</v>
      </c>
      <c r="U91" s="9">
        <v>0</v>
      </c>
      <c r="V91" s="10">
        <v>0.37279153667700005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0.11460206451610001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7.9610795176422995</v>
      </c>
      <c r="AW91" s="9">
        <v>25.4028736788379</v>
      </c>
      <c r="AX91" s="9">
        <v>0</v>
      </c>
      <c r="AY91" s="9">
        <v>0</v>
      </c>
      <c r="AZ91" s="10">
        <v>7.1592579149015005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1.3304094431923</v>
      </c>
      <c r="BG91" s="9">
        <v>0.8022144516128</v>
      </c>
      <c r="BH91" s="9">
        <v>0</v>
      </c>
      <c r="BI91" s="9">
        <v>0</v>
      </c>
      <c r="BJ91" s="10">
        <v>0.5785895670637</v>
      </c>
      <c r="BK91" s="17">
        <f t="shared" si="4"/>
        <v>120.2652383098295</v>
      </c>
      <c r="BL91" s="16"/>
      <c r="BM91" s="57"/>
    </row>
    <row r="92" spans="1:65" s="12" customFormat="1" ht="15">
      <c r="A92" s="5"/>
      <c r="B92" s="8" t="s">
        <v>236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4.4703780124192</v>
      </c>
      <c r="I92" s="9">
        <v>0</v>
      </c>
      <c r="J92" s="9">
        <v>0</v>
      </c>
      <c r="K92" s="9">
        <v>0</v>
      </c>
      <c r="L92" s="10">
        <v>0.051209295709600006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0.08665470625800001</v>
      </c>
      <c r="S92" s="9">
        <v>0</v>
      </c>
      <c r="T92" s="9">
        <v>0</v>
      </c>
      <c r="U92" s="9">
        <v>0</v>
      </c>
      <c r="V92" s="10">
        <v>0.16263271961259998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6.915562517255999</v>
      </c>
      <c r="AW92" s="9">
        <v>0.0571113470967</v>
      </c>
      <c r="AX92" s="9">
        <v>0</v>
      </c>
      <c r="AY92" s="9">
        <v>0</v>
      </c>
      <c r="AZ92" s="10">
        <v>10.008293770902101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1.7893031538702</v>
      </c>
      <c r="BG92" s="9">
        <v>0</v>
      </c>
      <c r="BH92" s="9">
        <v>0</v>
      </c>
      <c r="BI92" s="9">
        <v>0</v>
      </c>
      <c r="BJ92" s="10">
        <v>0.6670840851611002</v>
      </c>
      <c r="BK92" s="17">
        <f t="shared" si="4"/>
        <v>24.2082296082855</v>
      </c>
      <c r="BL92" s="16"/>
      <c r="BM92" s="57"/>
    </row>
    <row r="93" spans="1:65" s="12" customFormat="1" ht="15">
      <c r="A93" s="5"/>
      <c r="B93" s="8" t="s">
        <v>237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0.0041609006451</v>
      </c>
      <c r="I93" s="9">
        <v>64.3567378709676</v>
      </c>
      <c r="J93" s="9">
        <v>0</v>
      </c>
      <c r="K93" s="9">
        <v>0</v>
      </c>
      <c r="L93" s="10">
        <v>0.141359219032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</v>
      </c>
      <c r="S93" s="9">
        <v>27.045747618257998</v>
      </c>
      <c r="T93" s="9">
        <v>0</v>
      </c>
      <c r="U93" s="9">
        <v>0</v>
      </c>
      <c r="V93" s="10">
        <v>0.0259543412258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5.9292011542254</v>
      </c>
      <c r="AW93" s="9">
        <v>0.9606598801934</v>
      </c>
      <c r="AX93" s="9">
        <v>0</v>
      </c>
      <c r="AY93" s="9">
        <v>0</v>
      </c>
      <c r="AZ93" s="10">
        <v>0.7861871095803001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1.2269089919352998</v>
      </c>
      <c r="BG93" s="9">
        <v>0</v>
      </c>
      <c r="BH93" s="9">
        <v>0</v>
      </c>
      <c r="BI93" s="9">
        <v>0</v>
      </c>
      <c r="BJ93" s="10">
        <v>10.4165242495159</v>
      </c>
      <c r="BK93" s="17">
        <f t="shared" si="4"/>
        <v>110.89344133557881</v>
      </c>
      <c r="BL93" s="16"/>
      <c r="BM93" s="57"/>
    </row>
    <row r="94" spans="1:65" s="12" customFormat="1" ht="15">
      <c r="A94" s="5"/>
      <c r="B94" s="8" t="s">
        <v>220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1.3129799345156001</v>
      </c>
      <c r="I94" s="9">
        <v>20.1847872187095</v>
      </c>
      <c r="J94" s="9">
        <v>0</v>
      </c>
      <c r="K94" s="9">
        <v>0</v>
      </c>
      <c r="L94" s="10">
        <v>7.6458875107413995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1.0969918007418</v>
      </c>
      <c r="S94" s="9">
        <v>0.5926654838709</v>
      </c>
      <c r="T94" s="9">
        <v>0</v>
      </c>
      <c r="U94" s="9">
        <v>0</v>
      </c>
      <c r="V94" s="10">
        <v>3.0659995541287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0.015389538387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0.0473524258064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12.746176536836801</v>
      </c>
      <c r="AW94" s="9">
        <v>58.34665412409522</v>
      </c>
      <c r="AX94" s="9">
        <v>0</v>
      </c>
      <c r="AY94" s="9">
        <v>0</v>
      </c>
      <c r="AZ94" s="10">
        <v>48.93390001544848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1.7325855982251</v>
      </c>
      <c r="BG94" s="9">
        <v>50.681504866064</v>
      </c>
      <c r="BH94" s="9">
        <v>0</v>
      </c>
      <c r="BI94" s="9">
        <v>0</v>
      </c>
      <c r="BJ94" s="10">
        <v>14.4082682207086</v>
      </c>
      <c r="BK94" s="17">
        <f t="shared" si="4"/>
        <v>220.8111428282795</v>
      </c>
      <c r="BL94" s="16"/>
      <c r="BM94" s="57"/>
    </row>
    <row r="95" spans="1:65" s="12" customFormat="1" ht="15">
      <c r="A95" s="5"/>
      <c r="B95" s="8" t="s">
        <v>221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0.6492952094512999</v>
      </c>
      <c r="I95" s="9">
        <v>63.215286488774005</v>
      </c>
      <c r="J95" s="9">
        <v>0</v>
      </c>
      <c r="K95" s="9">
        <v>0</v>
      </c>
      <c r="L95" s="10">
        <v>6.275599367935399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2.9043650648384998</v>
      </c>
      <c r="S95" s="9">
        <v>13.855605509354701</v>
      </c>
      <c r="T95" s="9">
        <v>0</v>
      </c>
      <c r="U95" s="9">
        <v>0</v>
      </c>
      <c r="V95" s="10">
        <v>1.6833807542578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0.0473904903225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11.4612926598039</v>
      </c>
      <c r="AW95" s="9">
        <v>34.8888591080638</v>
      </c>
      <c r="AX95" s="9">
        <v>0</v>
      </c>
      <c r="AY95" s="9">
        <v>0</v>
      </c>
      <c r="AZ95" s="10">
        <v>31.17580262156693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1.5206930122251001</v>
      </c>
      <c r="BG95" s="9">
        <v>19.5368623762902</v>
      </c>
      <c r="BH95" s="9">
        <v>0</v>
      </c>
      <c r="BI95" s="9">
        <v>0</v>
      </c>
      <c r="BJ95" s="10">
        <v>32.8085631205798</v>
      </c>
      <c r="BK95" s="17">
        <f t="shared" si="4"/>
        <v>220.02299578346395</v>
      </c>
      <c r="BL95" s="16"/>
      <c r="BM95" s="57"/>
    </row>
    <row r="96" spans="1:65" s="12" customFormat="1" ht="15">
      <c r="A96" s="5"/>
      <c r="B96" s="8" t="s">
        <v>222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0.23708090322559996</v>
      </c>
      <c r="I96" s="9">
        <v>11.9133153870967</v>
      </c>
      <c r="J96" s="9">
        <v>0</v>
      </c>
      <c r="K96" s="9">
        <v>0</v>
      </c>
      <c r="L96" s="10">
        <v>0.9952560606769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0.0407602506128</v>
      </c>
      <c r="S96" s="9">
        <v>0</v>
      </c>
      <c r="T96" s="9">
        <v>0</v>
      </c>
      <c r="U96" s="9">
        <v>0</v>
      </c>
      <c r="V96" s="10">
        <v>0.6672148822253002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36.2385257839934</v>
      </c>
      <c r="AW96" s="9">
        <v>9.9278854258702</v>
      </c>
      <c r="AX96" s="9">
        <v>0</v>
      </c>
      <c r="AY96" s="9">
        <v>0</v>
      </c>
      <c r="AZ96" s="10">
        <v>37.820708832157806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6.4844470210289975</v>
      </c>
      <c r="BG96" s="9">
        <v>1.1218292580643001</v>
      </c>
      <c r="BH96" s="9">
        <v>0</v>
      </c>
      <c r="BI96" s="9">
        <v>0</v>
      </c>
      <c r="BJ96" s="10">
        <v>4.5544803337079</v>
      </c>
      <c r="BK96" s="17">
        <f t="shared" si="4"/>
        <v>110.00150413865991</v>
      </c>
      <c r="BL96" s="16"/>
      <c r="BM96" s="57"/>
    </row>
    <row r="97" spans="1:65" s="12" customFormat="1" ht="15">
      <c r="A97" s="5"/>
      <c r="B97" s="8" t="s">
        <v>223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0.1065778565481</v>
      </c>
      <c r="I97" s="9">
        <v>26.416569675806198</v>
      </c>
      <c r="J97" s="9">
        <v>0</v>
      </c>
      <c r="K97" s="9">
        <v>0</v>
      </c>
      <c r="L97" s="10">
        <v>0.35263839299980004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0.0045975677419</v>
      </c>
      <c r="S97" s="9">
        <v>0</v>
      </c>
      <c r="T97" s="9">
        <v>0</v>
      </c>
      <c r="U97" s="9">
        <v>0</v>
      </c>
      <c r="V97" s="10">
        <v>0.025850295483600003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11.896428089868094</v>
      </c>
      <c r="AW97" s="9">
        <v>3.4100838709675</v>
      </c>
      <c r="AX97" s="9">
        <v>0</v>
      </c>
      <c r="AY97" s="9">
        <v>0</v>
      </c>
      <c r="AZ97" s="10">
        <v>2.1428652808049997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2.7576003593536</v>
      </c>
      <c r="BG97" s="9">
        <v>0</v>
      </c>
      <c r="BH97" s="9">
        <v>0</v>
      </c>
      <c r="BI97" s="9">
        <v>0</v>
      </c>
      <c r="BJ97" s="10">
        <v>0.1859187513217</v>
      </c>
      <c r="BK97" s="17">
        <f t="shared" si="4"/>
        <v>47.29913014089549</v>
      </c>
      <c r="BL97" s="16"/>
      <c r="BM97" s="57"/>
    </row>
    <row r="98" spans="1:65" s="12" customFormat="1" ht="15">
      <c r="A98" s="5"/>
      <c r="B98" s="8" t="s">
        <v>224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0.4242608024836</v>
      </c>
      <c r="I98" s="9">
        <v>0</v>
      </c>
      <c r="J98" s="9">
        <v>0</v>
      </c>
      <c r="K98" s="9">
        <v>0</v>
      </c>
      <c r="L98" s="10">
        <v>0.411984776193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1.2066110864514001</v>
      </c>
      <c r="S98" s="9">
        <v>0</v>
      </c>
      <c r="T98" s="9">
        <v>0</v>
      </c>
      <c r="U98" s="9">
        <v>0</v>
      </c>
      <c r="V98" s="10">
        <v>0.12055501829010001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15.040268164705395</v>
      </c>
      <c r="AW98" s="9">
        <v>20.755811304450802</v>
      </c>
      <c r="AX98" s="9">
        <v>0</v>
      </c>
      <c r="AY98" s="9">
        <v>0</v>
      </c>
      <c r="AZ98" s="10">
        <v>11.124033427158203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3.0265680226113</v>
      </c>
      <c r="BG98" s="9">
        <v>0.05966777419350001</v>
      </c>
      <c r="BH98" s="9">
        <v>0</v>
      </c>
      <c r="BI98" s="9">
        <v>0</v>
      </c>
      <c r="BJ98" s="10">
        <v>1.8213250268698</v>
      </c>
      <c r="BK98" s="17">
        <f t="shared" si="4"/>
        <v>53.991085403407105</v>
      </c>
      <c r="BL98" s="16"/>
      <c r="BM98" s="57"/>
    </row>
    <row r="99" spans="1:65" s="12" customFormat="1" ht="15">
      <c r="A99" s="5"/>
      <c r="B99" s="8" t="s">
        <v>225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38.2227684692579</v>
      </c>
      <c r="I99" s="9">
        <v>12.1218419354838</v>
      </c>
      <c r="J99" s="9">
        <v>0</v>
      </c>
      <c r="K99" s="9">
        <v>0</v>
      </c>
      <c r="L99" s="10">
        <v>0.1006112880643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</v>
      </c>
      <c r="S99" s="9">
        <v>0</v>
      </c>
      <c r="T99" s="9">
        <v>0</v>
      </c>
      <c r="U99" s="9">
        <v>0</v>
      </c>
      <c r="V99" s="10">
        <v>0.0187888549999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0.48631374664470006</v>
      </c>
      <c r="AW99" s="9">
        <v>0</v>
      </c>
      <c r="AX99" s="9">
        <v>0</v>
      </c>
      <c r="AY99" s="9">
        <v>0</v>
      </c>
      <c r="AZ99" s="10">
        <v>0.31647985741900003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0.020498714709499998</v>
      </c>
      <c r="BG99" s="9">
        <v>0</v>
      </c>
      <c r="BH99" s="9">
        <v>0</v>
      </c>
      <c r="BI99" s="9">
        <v>0</v>
      </c>
      <c r="BJ99" s="10">
        <v>0.020534952580499997</v>
      </c>
      <c r="BK99" s="17">
        <f t="shared" si="4"/>
        <v>51.30783781915959</v>
      </c>
      <c r="BL99" s="16"/>
      <c r="BM99" s="57"/>
    </row>
    <row r="100" spans="1:65" s="12" customFormat="1" ht="15">
      <c r="A100" s="5"/>
      <c r="B100" s="8" t="s">
        <v>226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0.0258004650965</v>
      </c>
      <c r="I100" s="9">
        <v>0</v>
      </c>
      <c r="J100" s="9">
        <v>0</v>
      </c>
      <c r="K100" s="9">
        <v>0</v>
      </c>
      <c r="L100" s="10">
        <v>12.4000477233867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0.0681375960967</v>
      </c>
      <c r="S100" s="9">
        <v>0</v>
      </c>
      <c r="T100" s="9">
        <v>0</v>
      </c>
      <c r="U100" s="9">
        <v>0</v>
      </c>
      <c r="V100" s="10">
        <v>2.0315255318384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0.118156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38.75908866403159</v>
      </c>
      <c r="AW100" s="9">
        <v>28.0706485347417</v>
      </c>
      <c r="AX100" s="9">
        <v>0</v>
      </c>
      <c r="AY100" s="9">
        <v>0</v>
      </c>
      <c r="AZ100" s="10">
        <v>36.33575382903001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4.230136852903</v>
      </c>
      <c r="BG100" s="9">
        <v>7.3017666047741</v>
      </c>
      <c r="BH100" s="9">
        <v>0</v>
      </c>
      <c r="BI100" s="9">
        <v>0</v>
      </c>
      <c r="BJ100" s="10">
        <v>9.3215275844181</v>
      </c>
      <c r="BK100" s="17">
        <f t="shared" si="4"/>
        <v>138.6625893863168</v>
      </c>
      <c r="BL100" s="16"/>
      <c r="BM100" s="57"/>
    </row>
    <row r="101" spans="1:65" s="12" customFormat="1" ht="15">
      <c r="A101" s="5"/>
      <c r="B101" s="8" t="s">
        <v>238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1.0573118364512</v>
      </c>
      <c r="I101" s="9">
        <v>33.3102045161289</v>
      </c>
      <c r="J101" s="9">
        <v>0</v>
      </c>
      <c r="K101" s="9">
        <v>0</v>
      </c>
      <c r="L101" s="10">
        <v>1.0131244650320002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0.46515032919310006</v>
      </c>
      <c r="S101" s="9">
        <v>23.2597117741934</v>
      </c>
      <c r="T101" s="9">
        <v>0</v>
      </c>
      <c r="U101" s="9">
        <v>0</v>
      </c>
      <c r="V101" s="10">
        <v>0.2380937414837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6.550674556287699</v>
      </c>
      <c r="AW101" s="9">
        <v>12.6878447257738</v>
      </c>
      <c r="AX101" s="9">
        <v>0</v>
      </c>
      <c r="AY101" s="9">
        <v>0</v>
      </c>
      <c r="AZ101" s="10">
        <v>10.498661773223002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1.3763829192890003</v>
      </c>
      <c r="BG101" s="9">
        <v>1.5026914480322</v>
      </c>
      <c r="BH101" s="9">
        <v>0</v>
      </c>
      <c r="BI101" s="9">
        <v>0</v>
      </c>
      <c r="BJ101" s="10">
        <v>10.7159964431596</v>
      </c>
      <c r="BK101" s="17">
        <f t="shared" si="4"/>
        <v>102.6758485282476</v>
      </c>
      <c r="BL101" s="16"/>
      <c r="BM101" s="57"/>
    </row>
    <row r="102" spans="1:65" s="12" customFormat="1" ht="15">
      <c r="A102" s="5"/>
      <c r="B102" s="8" t="s">
        <v>257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0.1367822074837</v>
      </c>
      <c r="I102" s="9">
        <v>17.915490559548104</v>
      </c>
      <c r="J102" s="9">
        <v>0</v>
      </c>
      <c r="K102" s="9">
        <v>0</v>
      </c>
      <c r="L102" s="10">
        <v>0.1994002575159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0.0777846493545</v>
      </c>
      <c r="S102" s="9">
        <v>3.2968039172902</v>
      </c>
      <c r="T102" s="9">
        <v>0</v>
      </c>
      <c r="U102" s="9">
        <v>0</v>
      </c>
      <c r="V102" s="10">
        <v>0.07003297038680001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2.1401804326111997</v>
      </c>
      <c r="AW102" s="9">
        <v>1.9636690256448999</v>
      </c>
      <c r="AX102" s="9">
        <v>0</v>
      </c>
      <c r="AY102" s="9">
        <v>0</v>
      </c>
      <c r="AZ102" s="10">
        <v>3.4658724021606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0.2029471887091</v>
      </c>
      <c r="BG102" s="9">
        <v>0.8476657258064</v>
      </c>
      <c r="BH102" s="9">
        <v>0</v>
      </c>
      <c r="BI102" s="9">
        <v>0</v>
      </c>
      <c r="BJ102" s="10">
        <v>1.9904677787413005</v>
      </c>
      <c r="BK102" s="17">
        <f t="shared" si="4"/>
        <v>32.3070971152527</v>
      </c>
      <c r="BL102" s="16"/>
      <c r="BM102" s="57"/>
    </row>
    <row r="103" spans="1:65" s="12" customFormat="1" ht="15">
      <c r="A103" s="5"/>
      <c r="B103" s="8" t="s">
        <v>258</v>
      </c>
      <c r="C103" s="11">
        <v>0</v>
      </c>
      <c r="D103" s="9">
        <v>2.002879032258</v>
      </c>
      <c r="E103" s="9">
        <v>0</v>
      </c>
      <c r="F103" s="9">
        <v>0</v>
      </c>
      <c r="G103" s="10">
        <v>0</v>
      </c>
      <c r="H103" s="11">
        <v>0.31502962580629995</v>
      </c>
      <c r="I103" s="9">
        <v>2.5334095161289</v>
      </c>
      <c r="J103" s="9">
        <v>0</v>
      </c>
      <c r="K103" s="9">
        <v>0</v>
      </c>
      <c r="L103" s="10">
        <v>1.1306888282901002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0.0164113397417</v>
      </c>
      <c r="S103" s="9">
        <v>0</v>
      </c>
      <c r="T103" s="9">
        <v>0</v>
      </c>
      <c r="U103" s="9">
        <v>0</v>
      </c>
      <c r="V103" s="10">
        <v>0.0004549312258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0.0019953709676999998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0.7792239895157</v>
      </c>
      <c r="AW103" s="9">
        <v>0.1596296774193</v>
      </c>
      <c r="AX103" s="9">
        <v>0</v>
      </c>
      <c r="AY103" s="9">
        <v>0</v>
      </c>
      <c r="AZ103" s="10">
        <v>3.1656055721928005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0.27484766925759996</v>
      </c>
      <c r="BG103" s="9">
        <v>3.7855031774191</v>
      </c>
      <c r="BH103" s="9">
        <v>0</v>
      </c>
      <c r="BI103" s="9">
        <v>0</v>
      </c>
      <c r="BJ103" s="10">
        <v>0.21260182741880002</v>
      </c>
      <c r="BK103" s="17">
        <f t="shared" si="4"/>
        <v>14.378280557641801</v>
      </c>
      <c r="BL103" s="16"/>
      <c r="BM103" s="57"/>
    </row>
    <row r="104" spans="1:65" s="12" customFormat="1" ht="15">
      <c r="A104" s="5"/>
      <c r="B104" s="8" t="s">
        <v>259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1.2619741510319</v>
      </c>
      <c r="I104" s="9">
        <v>17.4774875618384</v>
      </c>
      <c r="J104" s="9">
        <v>0</v>
      </c>
      <c r="K104" s="9">
        <v>0</v>
      </c>
      <c r="L104" s="10">
        <v>0.7443062504838001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0.3434213053868</v>
      </c>
      <c r="S104" s="9">
        <v>18.1150107040644</v>
      </c>
      <c r="T104" s="9">
        <v>0</v>
      </c>
      <c r="U104" s="9">
        <v>0</v>
      </c>
      <c r="V104" s="10">
        <v>4.3925493700964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0.0010839467741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11.123190678707306</v>
      </c>
      <c r="AW104" s="9">
        <v>8.6955520931284</v>
      </c>
      <c r="AX104" s="9">
        <v>0</v>
      </c>
      <c r="AY104" s="9">
        <v>0</v>
      </c>
      <c r="AZ104" s="10">
        <v>6.5625044187063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0.26339754232080004</v>
      </c>
      <c r="BG104" s="9">
        <v>3.4079706396126004</v>
      </c>
      <c r="BH104" s="9">
        <v>0</v>
      </c>
      <c r="BI104" s="9">
        <v>0</v>
      </c>
      <c r="BJ104" s="10">
        <v>1.4255872274822998</v>
      </c>
      <c r="BK104" s="17">
        <f t="shared" si="4"/>
        <v>73.8140358896335</v>
      </c>
      <c r="BL104" s="16"/>
      <c r="BM104" s="57"/>
    </row>
    <row r="105" spans="1:65" s="12" customFormat="1" ht="15">
      <c r="A105" s="5"/>
      <c r="B105" s="8" t="s">
        <v>260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1.1893303324837001</v>
      </c>
      <c r="I105" s="9">
        <v>26.9892619354838</v>
      </c>
      <c r="J105" s="9">
        <v>0</v>
      </c>
      <c r="K105" s="9">
        <v>0</v>
      </c>
      <c r="L105" s="10">
        <v>0.2974441575805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0.1799284129031</v>
      </c>
      <c r="S105" s="9">
        <v>11.2927500335806</v>
      </c>
      <c r="T105" s="9">
        <v>0</v>
      </c>
      <c r="U105" s="9">
        <v>0</v>
      </c>
      <c r="V105" s="10">
        <v>0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4.6157355</v>
      </c>
      <c r="AW105" s="9">
        <v>1.0635651715160999</v>
      </c>
      <c r="AX105" s="9">
        <v>0</v>
      </c>
      <c r="AY105" s="9">
        <v>0</v>
      </c>
      <c r="AZ105" s="10">
        <v>1.8254647154838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0.561525</v>
      </c>
      <c r="BG105" s="9">
        <v>0.3930675</v>
      </c>
      <c r="BH105" s="9">
        <v>0</v>
      </c>
      <c r="BI105" s="9">
        <v>0</v>
      </c>
      <c r="BJ105" s="10">
        <v>0.051098775</v>
      </c>
      <c r="BK105" s="17">
        <f t="shared" si="4"/>
        <v>48.459171534031604</v>
      </c>
      <c r="BL105" s="16"/>
      <c r="BM105" s="57"/>
    </row>
    <row r="106" spans="1:65" s="12" customFormat="1" ht="15">
      <c r="A106" s="5"/>
      <c r="B106" s="8" t="s">
        <v>261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12.507909232611999</v>
      </c>
      <c r="I106" s="9">
        <v>65.91194727067689</v>
      </c>
      <c r="J106" s="9">
        <v>0</v>
      </c>
      <c r="K106" s="9">
        <v>0</v>
      </c>
      <c r="L106" s="10">
        <v>6.3311786159347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4.6817037303537</v>
      </c>
      <c r="S106" s="9">
        <v>7.604346179612501</v>
      </c>
      <c r="T106" s="9">
        <v>5.7598274193548</v>
      </c>
      <c r="U106" s="9">
        <v>0</v>
      </c>
      <c r="V106" s="10">
        <v>5.8348056389018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0.0996063280644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158.65566675754746</v>
      </c>
      <c r="AW106" s="9">
        <v>61.048397988802066</v>
      </c>
      <c r="AX106" s="9">
        <v>0</v>
      </c>
      <c r="AY106" s="9">
        <v>0</v>
      </c>
      <c r="AZ106" s="10">
        <v>103.41423608169276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33.71737457836409</v>
      </c>
      <c r="BG106" s="9">
        <v>8.934355192062998</v>
      </c>
      <c r="BH106" s="9">
        <v>1.6870575353547</v>
      </c>
      <c r="BI106" s="9">
        <v>0</v>
      </c>
      <c r="BJ106" s="10">
        <v>30.326498330925112</v>
      </c>
      <c r="BK106" s="17">
        <f t="shared" si="4"/>
        <v>506.51491088026</v>
      </c>
      <c r="BL106" s="16"/>
      <c r="BM106" s="57"/>
    </row>
    <row r="107" spans="1:65" s="12" customFormat="1" ht="15">
      <c r="A107" s="5"/>
      <c r="B107" s="8" t="s">
        <v>262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0.5960778183869</v>
      </c>
      <c r="I107" s="9">
        <v>22.329151492645</v>
      </c>
      <c r="J107" s="9">
        <v>0</v>
      </c>
      <c r="K107" s="9">
        <v>0</v>
      </c>
      <c r="L107" s="10">
        <v>10.4170426596772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0.0561278548386</v>
      </c>
      <c r="S107" s="9">
        <v>20.0840372990967</v>
      </c>
      <c r="T107" s="9">
        <v>0</v>
      </c>
      <c r="U107" s="9">
        <v>0</v>
      </c>
      <c r="V107" s="10">
        <v>0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6.9238621826767</v>
      </c>
      <c r="AW107" s="9">
        <v>1.1660015818384</v>
      </c>
      <c r="AX107" s="9">
        <v>0</v>
      </c>
      <c r="AY107" s="9">
        <v>0</v>
      </c>
      <c r="AZ107" s="10">
        <v>4.722483316902401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0.1206887585805</v>
      </c>
      <c r="BG107" s="9">
        <v>13.971193548387</v>
      </c>
      <c r="BH107" s="9">
        <v>1.1176954838709001</v>
      </c>
      <c r="BI107" s="9">
        <v>0</v>
      </c>
      <c r="BJ107" s="10">
        <v>0.8526537832576999</v>
      </c>
      <c r="BK107" s="17">
        <f t="shared" si="4"/>
        <v>82.35701578015801</v>
      </c>
      <c r="BL107" s="16"/>
      <c r="BM107" s="57"/>
    </row>
    <row r="108" spans="1:65" s="12" customFormat="1" ht="15">
      <c r="A108" s="5"/>
      <c r="B108" s="8" t="s">
        <v>263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0.6216840123869999</v>
      </c>
      <c r="I108" s="9">
        <v>18.7538969770967</v>
      </c>
      <c r="J108" s="9">
        <v>0</v>
      </c>
      <c r="K108" s="9">
        <v>0</v>
      </c>
      <c r="L108" s="10">
        <v>0.46722557003220005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0.0784290387095</v>
      </c>
      <c r="S108" s="9">
        <v>12.1899091769032</v>
      </c>
      <c r="T108" s="9">
        <v>0.1120414838709</v>
      </c>
      <c r="U108" s="9">
        <v>0</v>
      </c>
      <c r="V108" s="10">
        <v>1.7205950407417998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4.4541758522245</v>
      </c>
      <c r="AW108" s="9">
        <v>4.7148560448384</v>
      </c>
      <c r="AX108" s="9">
        <v>0</v>
      </c>
      <c r="AY108" s="9">
        <v>0</v>
      </c>
      <c r="AZ108" s="10">
        <v>4.5829416392894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0.32858901161270004</v>
      </c>
      <c r="BG108" s="9">
        <v>2.0271764709676003</v>
      </c>
      <c r="BH108" s="9">
        <v>0</v>
      </c>
      <c r="BI108" s="9">
        <v>0</v>
      </c>
      <c r="BJ108" s="10">
        <v>0.27678755661269994</v>
      </c>
      <c r="BK108" s="17">
        <f t="shared" si="4"/>
        <v>50.328307875286605</v>
      </c>
      <c r="BL108" s="16"/>
      <c r="BM108" s="57"/>
    </row>
    <row r="109" spans="1:65" s="12" customFormat="1" ht="15">
      <c r="A109" s="5"/>
      <c r="B109" s="8" t="s">
        <v>265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0.0336864387096</v>
      </c>
      <c r="I109" s="9">
        <v>43.4974559159676</v>
      </c>
      <c r="J109" s="9">
        <v>0</v>
      </c>
      <c r="K109" s="9">
        <v>0</v>
      </c>
      <c r="L109" s="10">
        <v>0.7119306151288001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0.1122881290322</v>
      </c>
      <c r="S109" s="9">
        <v>11.228812903225801</v>
      </c>
      <c r="T109" s="9">
        <v>0</v>
      </c>
      <c r="U109" s="9">
        <v>0</v>
      </c>
      <c r="V109" s="10">
        <v>4.7722454838709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3.2092622774186004</v>
      </c>
      <c r="AW109" s="9">
        <v>5.148046004644801</v>
      </c>
      <c r="AX109" s="9">
        <v>0</v>
      </c>
      <c r="AY109" s="9">
        <v>0</v>
      </c>
      <c r="AZ109" s="10">
        <v>13.075051664934703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0.1077234890322</v>
      </c>
      <c r="BG109" s="9">
        <v>0</v>
      </c>
      <c r="BH109" s="9">
        <v>0</v>
      </c>
      <c r="BI109" s="9">
        <v>0</v>
      </c>
      <c r="BJ109" s="10">
        <v>0.8640321516127</v>
      </c>
      <c r="BK109" s="17">
        <f t="shared" si="4"/>
        <v>82.76053507357791</v>
      </c>
      <c r="BL109" s="16"/>
      <c r="BM109" s="57"/>
    </row>
    <row r="110" spans="1:65" s="12" customFormat="1" ht="15">
      <c r="A110" s="5"/>
      <c r="B110" s="8" t="s">
        <v>239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0.6494395870966001</v>
      </c>
      <c r="I110" s="9">
        <v>1.0802342741935</v>
      </c>
      <c r="J110" s="9">
        <v>0</v>
      </c>
      <c r="K110" s="9">
        <v>0</v>
      </c>
      <c r="L110" s="10">
        <v>1.8316057704512998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4.5259270170966</v>
      </c>
      <c r="S110" s="9">
        <v>0</v>
      </c>
      <c r="T110" s="9">
        <v>0</v>
      </c>
      <c r="U110" s="9">
        <v>0</v>
      </c>
      <c r="V110" s="10">
        <v>1.1370887096774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3.1421323811275004</v>
      </c>
      <c r="AW110" s="9">
        <v>1.4554697628385003</v>
      </c>
      <c r="AX110" s="9">
        <v>0</v>
      </c>
      <c r="AY110" s="9">
        <v>0</v>
      </c>
      <c r="AZ110" s="10">
        <v>3.1001292945148995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6.8467645151930006</v>
      </c>
      <c r="BG110" s="9">
        <v>1.1342348387096002</v>
      </c>
      <c r="BH110" s="9">
        <v>0</v>
      </c>
      <c r="BI110" s="9">
        <v>0</v>
      </c>
      <c r="BJ110" s="10">
        <v>0.2242524023544</v>
      </c>
      <c r="BK110" s="17">
        <f t="shared" si="4"/>
        <v>25.1272785532533</v>
      </c>
      <c r="BL110" s="16"/>
      <c r="BM110" s="57"/>
    </row>
    <row r="111" spans="1:65" s="12" customFormat="1" ht="15">
      <c r="A111" s="5"/>
      <c r="B111" s="8" t="s">
        <v>264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2.7951121786122</v>
      </c>
      <c r="I111" s="9">
        <v>24.8643356789352</v>
      </c>
      <c r="J111" s="9">
        <v>0</v>
      </c>
      <c r="K111" s="9">
        <v>0</v>
      </c>
      <c r="L111" s="10">
        <v>5.6979966293864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4.314834482482899</v>
      </c>
      <c r="S111" s="9">
        <v>6.5059964544513</v>
      </c>
      <c r="T111" s="9">
        <v>0</v>
      </c>
      <c r="U111" s="9">
        <v>0</v>
      </c>
      <c r="V111" s="10">
        <v>3.540603419708901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0.030079206193399998</v>
      </c>
      <c r="AC111" s="9">
        <v>4.3236536867741</v>
      </c>
      <c r="AD111" s="9">
        <v>0</v>
      </c>
      <c r="AE111" s="9">
        <v>0</v>
      </c>
      <c r="AF111" s="10">
        <v>0.7236254203225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121.0719351785222</v>
      </c>
      <c r="AW111" s="9">
        <v>54.8415276214473</v>
      </c>
      <c r="AX111" s="9">
        <v>0</v>
      </c>
      <c r="AY111" s="9">
        <v>0</v>
      </c>
      <c r="AZ111" s="10">
        <v>61.59444963791838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28.261009951873298</v>
      </c>
      <c r="BG111" s="9">
        <v>23.213160398966398</v>
      </c>
      <c r="BH111" s="9">
        <v>1.5951094193547</v>
      </c>
      <c r="BI111" s="9">
        <v>0</v>
      </c>
      <c r="BJ111" s="10">
        <v>21.2701974410197</v>
      </c>
      <c r="BK111" s="17">
        <f t="shared" si="4"/>
        <v>364.6436268059689</v>
      </c>
      <c r="BL111" s="16"/>
      <c r="BM111" s="57"/>
    </row>
    <row r="112" spans="1:65" s="12" customFormat="1" ht="15">
      <c r="A112" s="5"/>
      <c r="B112" s="8" t="s">
        <v>266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0.49681951403200003</v>
      </c>
      <c r="I112" s="9">
        <v>45.2179096119353</v>
      </c>
      <c r="J112" s="9">
        <v>0</v>
      </c>
      <c r="K112" s="9">
        <v>0</v>
      </c>
      <c r="L112" s="10">
        <v>0.0808232664837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0.0469435761288</v>
      </c>
      <c r="S112" s="9">
        <v>20.0695652570967</v>
      </c>
      <c r="T112" s="9">
        <v>0.11177041935479999</v>
      </c>
      <c r="U112" s="9">
        <v>0</v>
      </c>
      <c r="V112" s="10">
        <v>0.055885209677399995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3.1893825603284145</v>
      </c>
      <c r="AW112" s="9">
        <v>6.4177029225801006</v>
      </c>
      <c r="AX112" s="9">
        <v>0</v>
      </c>
      <c r="AY112" s="9">
        <v>0</v>
      </c>
      <c r="AZ112" s="10">
        <v>3.5872498233861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0.33189135122560004</v>
      </c>
      <c r="BG112" s="9">
        <v>1.7393369289031002</v>
      </c>
      <c r="BH112" s="9">
        <v>0</v>
      </c>
      <c r="BI112" s="9">
        <v>0</v>
      </c>
      <c r="BJ112" s="10">
        <v>0.28685163687060006</v>
      </c>
      <c r="BK112" s="17">
        <f t="shared" si="4"/>
        <v>81.6321320780026</v>
      </c>
      <c r="BL112" s="16"/>
      <c r="BM112" s="57"/>
    </row>
    <row r="113" spans="1:65" s="12" customFormat="1" ht="15">
      <c r="A113" s="5"/>
      <c r="B113" s="8" t="s">
        <v>267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0.5689927741935</v>
      </c>
      <c r="I113" s="9">
        <v>31.2481969097741</v>
      </c>
      <c r="J113" s="9">
        <v>0</v>
      </c>
      <c r="K113" s="9">
        <v>0</v>
      </c>
      <c r="L113" s="10">
        <v>0.582433548387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0.0011200645161</v>
      </c>
      <c r="S113" s="9">
        <v>0.8400483870967</v>
      </c>
      <c r="T113" s="9">
        <v>0</v>
      </c>
      <c r="U113" s="9">
        <v>0</v>
      </c>
      <c r="V113" s="10">
        <v>0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3.8516351051276</v>
      </c>
      <c r="AW113" s="9">
        <v>9.8444140653545</v>
      </c>
      <c r="AX113" s="9">
        <v>0</v>
      </c>
      <c r="AY113" s="9">
        <v>0</v>
      </c>
      <c r="AZ113" s="10">
        <v>2.2139509448699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0.8553029259351002</v>
      </c>
      <c r="BG113" s="9">
        <v>0</v>
      </c>
      <c r="BH113" s="9">
        <v>0</v>
      </c>
      <c r="BI113" s="9">
        <v>0</v>
      </c>
      <c r="BJ113" s="10">
        <v>0.8263759257093001</v>
      </c>
      <c r="BK113" s="17">
        <f t="shared" si="4"/>
        <v>50.8324706509638</v>
      </c>
      <c r="BL113" s="16"/>
      <c r="BM113" s="57"/>
    </row>
    <row r="114" spans="1:65" s="12" customFormat="1" ht="15">
      <c r="A114" s="5"/>
      <c r="B114" s="8" t="s">
        <v>268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0.2578857559031</v>
      </c>
      <c r="I114" s="9">
        <v>9.547321206451599</v>
      </c>
      <c r="J114" s="9">
        <v>0</v>
      </c>
      <c r="K114" s="9">
        <v>0</v>
      </c>
      <c r="L114" s="10">
        <v>0.32239802448349997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0.13186724219310003</v>
      </c>
      <c r="S114" s="9">
        <v>0</v>
      </c>
      <c r="T114" s="9">
        <v>0</v>
      </c>
      <c r="U114" s="9">
        <v>0</v>
      </c>
      <c r="V114" s="10">
        <v>2.1861673044513004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11.558946889995898</v>
      </c>
      <c r="AW114" s="9">
        <v>7.3453201102576005</v>
      </c>
      <c r="AX114" s="9">
        <v>0</v>
      </c>
      <c r="AY114" s="9">
        <v>0</v>
      </c>
      <c r="AZ114" s="10">
        <v>16.6900472846424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2.8921230160908995</v>
      </c>
      <c r="BG114" s="9">
        <v>0.0452029677418</v>
      </c>
      <c r="BH114" s="9">
        <v>0</v>
      </c>
      <c r="BI114" s="9">
        <v>0</v>
      </c>
      <c r="BJ114" s="10">
        <v>0.7622711314502</v>
      </c>
      <c r="BK114" s="17">
        <f t="shared" si="4"/>
        <v>51.7395509336614</v>
      </c>
      <c r="BL114" s="16"/>
      <c r="BM114" s="57"/>
    </row>
    <row r="115" spans="1:65" s="12" customFormat="1" ht="15">
      <c r="A115" s="5"/>
      <c r="B115" s="8" t="s">
        <v>269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0.1120226129032</v>
      </c>
      <c r="I115" s="9">
        <v>22.404522580645</v>
      </c>
      <c r="J115" s="9">
        <v>0</v>
      </c>
      <c r="K115" s="9">
        <v>0</v>
      </c>
      <c r="L115" s="10">
        <v>0.0168033919354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0.8849786419353999</v>
      </c>
      <c r="S115" s="9">
        <v>0</v>
      </c>
      <c r="T115" s="9">
        <v>0</v>
      </c>
      <c r="U115" s="9">
        <v>0</v>
      </c>
      <c r="V115" s="10">
        <v>5.6011306451612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37.4613903</v>
      </c>
      <c r="AW115" s="9">
        <v>26.8560563910322</v>
      </c>
      <c r="AX115" s="9">
        <v>0</v>
      </c>
      <c r="AY115" s="9">
        <v>0</v>
      </c>
      <c r="AZ115" s="10">
        <v>3.6793567176450996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1.67913</v>
      </c>
      <c r="BG115" s="9">
        <v>11.1942</v>
      </c>
      <c r="BH115" s="9">
        <v>0</v>
      </c>
      <c r="BI115" s="9">
        <v>0</v>
      </c>
      <c r="BJ115" s="10">
        <v>0.6783573259032</v>
      </c>
      <c r="BK115" s="17">
        <f t="shared" si="4"/>
        <v>110.56794860716072</v>
      </c>
      <c r="BL115" s="16"/>
      <c r="BM115" s="57"/>
    </row>
    <row r="116" spans="1:65" s="12" customFormat="1" ht="15">
      <c r="A116" s="5"/>
      <c r="B116" s="8" t="s">
        <v>270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0.21330444548360003</v>
      </c>
      <c r="I116" s="9">
        <v>0</v>
      </c>
      <c r="J116" s="9">
        <v>0</v>
      </c>
      <c r="K116" s="9">
        <v>0</v>
      </c>
      <c r="L116" s="10">
        <v>0.48473982880610006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0.057332188967299996</v>
      </c>
      <c r="S116" s="9">
        <v>0</v>
      </c>
      <c r="T116" s="9">
        <v>0</v>
      </c>
      <c r="U116" s="9">
        <v>0</v>
      </c>
      <c r="V116" s="10">
        <v>0.058799564032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23.23575432383209</v>
      </c>
      <c r="AW116" s="9">
        <v>7.6405486515479</v>
      </c>
      <c r="AX116" s="9">
        <v>0</v>
      </c>
      <c r="AY116" s="9">
        <v>0</v>
      </c>
      <c r="AZ116" s="10">
        <v>19.55863980177019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4.347900384121899</v>
      </c>
      <c r="BG116" s="9">
        <v>1.5518170331288001</v>
      </c>
      <c r="BH116" s="9">
        <v>0.2714182567096</v>
      </c>
      <c r="BI116" s="9">
        <v>0</v>
      </c>
      <c r="BJ116" s="10">
        <v>7.048578295965597</v>
      </c>
      <c r="BK116" s="17">
        <f aca="true" t="shared" si="5" ref="BK116:BK147">SUM(C116:BJ116)</f>
        <v>64.46883277436507</v>
      </c>
      <c r="BL116" s="16"/>
      <c r="BM116" s="57"/>
    </row>
    <row r="117" spans="1:65" s="12" customFormat="1" ht="15">
      <c r="A117" s="5"/>
      <c r="B117" s="8" t="s">
        <v>271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3.3781259288709</v>
      </c>
      <c r="I117" s="9">
        <v>9.8704702683548</v>
      </c>
      <c r="J117" s="9">
        <v>0</v>
      </c>
      <c r="K117" s="9">
        <v>0</v>
      </c>
      <c r="L117" s="10">
        <v>4.1829137679999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0.0558275645161</v>
      </c>
      <c r="S117" s="9">
        <v>5.5827564516129</v>
      </c>
      <c r="T117" s="9">
        <v>0</v>
      </c>
      <c r="U117" s="9">
        <v>0</v>
      </c>
      <c r="V117" s="10">
        <v>0.4240707155483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4.757331350225299</v>
      </c>
      <c r="AW117" s="9">
        <v>16.041445715806198</v>
      </c>
      <c r="AX117" s="9">
        <v>0</v>
      </c>
      <c r="AY117" s="9">
        <v>0</v>
      </c>
      <c r="AZ117" s="10">
        <v>7.6518515202901005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0.21734837099989998</v>
      </c>
      <c r="BG117" s="9">
        <v>0.0668798516129</v>
      </c>
      <c r="BH117" s="9">
        <v>0</v>
      </c>
      <c r="BI117" s="9">
        <v>0</v>
      </c>
      <c r="BJ117" s="10">
        <v>3.3998372567417</v>
      </c>
      <c r="BK117" s="17">
        <f t="shared" si="5"/>
        <v>55.62885876257901</v>
      </c>
      <c r="BL117" s="16"/>
      <c r="BM117" s="57"/>
    </row>
    <row r="118" spans="1:65" s="12" customFormat="1" ht="15">
      <c r="A118" s="5"/>
      <c r="B118" s="8" t="s">
        <v>272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1.9533491837095</v>
      </c>
      <c r="I118" s="9">
        <v>292.4133525091611</v>
      </c>
      <c r="J118" s="9">
        <v>0</v>
      </c>
      <c r="K118" s="9">
        <v>0</v>
      </c>
      <c r="L118" s="10">
        <v>0.7360124218706999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0.10445418854810001</v>
      </c>
      <c r="S118" s="9">
        <v>90.48972483870949</v>
      </c>
      <c r="T118" s="9">
        <v>0</v>
      </c>
      <c r="U118" s="9">
        <v>0</v>
      </c>
      <c r="V118" s="10">
        <v>0.0111715709677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0.1110547741935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10.1348042323847</v>
      </c>
      <c r="AW118" s="9">
        <v>9.25494548029</v>
      </c>
      <c r="AX118" s="9">
        <v>0</v>
      </c>
      <c r="AY118" s="9">
        <v>0</v>
      </c>
      <c r="AZ118" s="10">
        <v>4.2746252472893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9.5784742742897</v>
      </c>
      <c r="BG118" s="9">
        <v>0</v>
      </c>
      <c r="BH118" s="9">
        <v>0</v>
      </c>
      <c r="BI118" s="9">
        <v>0</v>
      </c>
      <c r="BJ118" s="10">
        <v>0.5321740470316</v>
      </c>
      <c r="BK118" s="17">
        <f t="shared" si="5"/>
        <v>419.59414276844547</v>
      </c>
      <c r="BL118" s="16"/>
      <c r="BM118" s="57"/>
    </row>
    <row r="119" spans="1:65" s="12" customFormat="1" ht="15">
      <c r="A119" s="5"/>
      <c r="B119" s="8" t="s">
        <v>273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1.1159777419354</v>
      </c>
      <c r="I119" s="9">
        <v>55.7988870967741</v>
      </c>
      <c r="J119" s="9">
        <v>0</v>
      </c>
      <c r="K119" s="9">
        <v>0</v>
      </c>
      <c r="L119" s="10">
        <v>0.0975883308385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0.0825823529031</v>
      </c>
      <c r="S119" s="9">
        <v>28.187103000870902</v>
      </c>
      <c r="T119" s="9">
        <v>0</v>
      </c>
      <c r="U119" s="9">
        <v>0</v>
      </c>
      <c r="V119" s="10">
        <v>0.0190119106774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1.6335560816122001</v>
      </c>
      <c r="AW119" s="9">
        <v>15.081825468096602</v>
      </c>
      <c r="AX119" s="9">
        <v>0</v>
      </c>
      <c r="AY119" s="9">
        <v>0</v>
      </c>
      <c r="AZ119" s="10">
        <v>3.0942956673223003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1.0799941984189</v>
      </c>
      <c r="BG119" s="9">
        <v>0</v>
      </c>
      <c r="BH119" s="9">
        <v>0</v>
      </c>
      <c r="BI119" s="9">
        <v>0</v>
      </c>
      <c r="BJ119" s="10">
        <v>7.248275439257899</v>
      </c>
      <c r="BK119" s="17">
        <f t="shared" si="5"/>
        <v>113.4390972887073</v>
      </c>
      <c r="BL119" s="16"/>
      <c r="BM119" s="57"/>
    </row>
    <row r="120" spans="1:65" s="12" customFormat="1" ht="15">
      <c r="A120" s="5"/>
      <c r="B120" s="8" t="s">
        <v>240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1.8707711465480998</v>
      </c>
      <c r="I120" s="9">
        <v>1.1425322580645</v>
      </c>
      <c r="J120" s="9">
        <v>0</v>
      </c>
      <c r="K120" s="9">
        <v>0</v>
      </c>
      <c r="L120" s="10">
        <v>0.1501799515158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0.22691561703199994</v>
      </c>
      <c r="S120" s="9">
        <v>0</v>
      </c>
      <c r="T120" s="9">
        <v>0</v>
      </c>
      <c r="U120" s="9">
        <v>0</v>
      </c>
      <c r="V120" s="10">
        <v>1.1579564435482002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4.9448413710942996</v>
      </c>
      <c r="AW120" s="9">
        <v>13.468715560063899</v>
      </c>
      <c r="AX120" s="9">
        <v>0</v>
      </c>
      <c r="AY120" s="9">
        <v>0</v>
      </c>
      <c r="AZ120" s="10">
        <v>5.088064873546498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1.412676072967</v>
      </c>
      <c r="BG120" s="9">
        <v>1.3764054451612002</v>
      </c>
      <c r="BH120" s="9">
        <v>0</v>
      </c>
      <c r="BI120" s="9">
        <v>0</v>
      </c>
      <c r="BJ120" s="10">
        <v>2.468556857225</v>
      </c>
      <c r="BK120" s="17">
        <f t="shared" si="5"/>
        <v>33.307615596766496</v>
      </c>
      <c r="BL120" s="16"/>
      <c r="BM120" s="57"/>
    </row>
    <row r="121" spans="1:65" s="12" customFormat="1" ht="15">
      <c r="A121" s="5"/>
      <c r="B121" s="8" t="s">
        <v>274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0.8513404759675</v>
      </c>
      <c r="I121" s="9">
        <v>87.5695501994838</v>
      </c>
      <c r="J121" s="9">
        <v>0</v>
      </c>
      <c r="K121" s="9">
        <v>0</v>
      </c>
      <c r="L121" s="10">
        <v>0.5079065457740001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0.05903474283850001</v>
      </c>
      <c r="S121" s="9">
        <v>60.4569605836128</v>
      </c>
      <c r="T121" s="9">
        <v>0</v>
      </c>
      <c r="U121" s="9">
        <v>0</v>
      </c>
      <c r="V121" s="10">
        <v>0.0501081646772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8.372290189095</v>
      </c>
      <c r="AW121" s="9">
        <v>11.86895354829</v>
      </c>
      <c r="AX121" s="9">
        <v>0</v>
      </c>
      <c r="AY121" s="9">
        <v>0</v>
      </c>
      <c r="AZ121" s="10">
        <v>5.108409300160103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0.3380875273544</v>
      </c>
      <c r="BG121" s="9">
        <v>0</v>
      </c>
      <c r="BH121" s="9">
        <v>0</v>
      </c>
      <c r="BI121" s="9">
        <v>0</v>
      </c>
      <c r="BJ121" s="10">
        <v>0.0844442792579</v>
      </c>
      <c r="BK121" s="17">
        <f t="shared" si="5"/>
        <v>175.2670855565112</v>
      </c>
      <c r="BL121" s="16"/>
      <c r="BM121" s="57"/>
    </row>
    <row r="122" spans="1:65" s="12" customFormat="1" ht="15">
      <c r="A122" s="5"/>
      <c r="B122" s="8" t="s">
        <v>275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0.072892985</v>
      </c>
      <c r="I122" s="9">
        <v>86.55690088709659</v>
      </c>
      <c r="J122" s="9">
        <v>0</v>
      </c>
      <c r="K122" s="9">
        <v>0</v>
      </c>
      <c r="L122" s="10">
        <v>0.30583148506450003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0.25436179719350005</v>
      </c>
      <c r="S122" s="9">
        <v>64.6148331191612</v>
      </c>
      <c r="T122" s="9">
        <v>0</v>
      </c>
      <c r="U122" s="9">
        <v>0</v>
      </c>
      <c r="V122" s="10">
        <v>0.034498970000000004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3.4227889128379</v>
      </c>
      <c r="AW122" s="9">
        <v>8.7236948709676</v>
      </c>
      <c r="AX122" s="9">
        <v>0</v>
      </c>
      <c r="AY122" s="9">
        <v>0</v>
      </c>
      <c r="AZ122" s="10">
        <v>12.154586065805525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0.0111129870967</v>
      </c>
      <c r="BG122" s="9">
        <v>1.5495144315483</v>
      </c>
      <c r="BH122" s="9">
        <v>0</v>
      </c>
      <c r="BI122" s="9">
        <v>0</v>
      </c>
      <c r="BJ122" s="10">
        <v>0.4911204919031</v>
      </c>
      <c r="BK122" s="17">
        <f t="shared" si="5"/>
        <v>178.19213700367487</v>
      </c>
      <c r="BL122" s="16"/>
      <c r="BM122" s="57"/>
    </row>
    <row r="123" spans="1:65" s="12" customFormat="1" ht="15">
      <c r="A123" s="5"/>
      <c r="B123" s="8" t="s">
        <v>252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0.055491741935400005</v>
      </c>
      <c r="I123" s="9">
        <v>0.2774587096774</v>
      </c>
      <c r="J123" s="9">
        <v>0</v>
      </c>
      <c r="K123" s="9">
        <v>0</v>
      </c>
      <c r="L123" s="10">
        <v>0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</v>
      </c>
      <c r="S123" s="9">
        <v>0</v>
      </c>
      <c r="T123" s="9">
        <v>0</v>
      </c>
      <c r="U123" s="9">
        <v>0</v>
      </c>
      <c r="V123" s="10">
        <v>0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11.2207594258062</v>
      </c>
      <c r="AW123" s="9">
        <v>0.3883442259677</v>
      </c>
      <c r="AX123" s="9">
        <v>0</v>
      </c>
      <c r="AY123" s="9">
        <v>0</v>
      </c>
      <c r="AZ123" s="10">
        <v>17.498619688128702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</v>
      </c>
      <c r="BG123" s="9">
        <v>0</v>
      </c>
      <c r="BH123" s="9">
        <v>0</v>
      </c>
      <c r="BI123" s="9">
        <v>0</v>
      </c>
      <c r="BJ123" s="10">
        <v>0.0027713790322</v>
      </c>
      <c r="BK123" s="17">
        <f t="shared" si="5"/>
        <v>29.4434451705476</v>
      </c>
      <c r="BL123" s="16"/>
      <c r="BM123" s="57"/>
    </row>
    <row r="124" spans="1:65" s="12" customFormat="1" ht="15">
      <c r="A124" s="5"/>
      <c r="B124" s="8" t="s">
        <v>253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5.450697063225701</v>
      </c>
      <c r="I124" s="9">
        <v>79.5866793677418</v>
      </c>
      <c r="J124" s="9">
        <v>0</v>
      </c>
      <c r="K124" s="9">
        <v>0</v>
      </c>
      <c r="L124" s="10">
        <v>2.7924210468707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0.0077862400321</v>
      </c>
      <c r="S124" s="9">
        <v>22.1213354838709</v>
      </c>
      <c r="T124" s="9">
        <v>0</v>
      </c>
      <c r="U124" s="9">
        <v>0</v>
      </c>
      <c r="V124" s="10">
        <v>5.8289718999998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6.202685419191599</v>
      </c>
      <c r="AW124" s="9">
        <v>2.2979719225803</v>
      </c>
      <c r="AX124" s="9">
        <v>0</v>
      </c>
      <c r="AY124" s="9">
        <v>0</v>
      </c>
      <c r="AZ124" s="10">
        <v>10.168424375256699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0.7385438705155999</v>
      </c>
      <c r="BG124" s="9">
        <v>1.8168340512900003</v>
      </c>
      <c r="BH124" s="9">
        <v>0</v>
      </c>
      <c r="BI124" s="9">
        <v>0</v>
      </c>
      <c r="BJ124" s="10">
        <v>0.3888900960321</v>
      </c>
      <c r="BK124" s="17">
        <f t="shared" si="5"/>
        <v>137.4012408366073</v>
      </c>
      <c r="BL124" s="16"/>
      <c r="BM124" s="57"/>
    </row>
    <row r="125" spans="1:65" s="12" customFormat="1" ht="15">
      <c r="A125" s="5"/>
      <c r="B125" s="8" t="s">
        <v>254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1.1063141912902</v>
      </c>
      <c r="I125" s="9">
        <v>17.8753754240967</v>
      </c>
      <c r="J125" s="9">
        <v>0</v>
      </c>
      <c r="K125" s="9">
        <v>0</v>
      </c>
      <c r="L125" s="10">
        <v>1.234775098387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</v>
      </c>
      <c r="S125" s="9">
        <v>17.1790458191935</v>
      </c>
      <c r="T125" s="9">
        <v>0</v>
      </c>
      <c r="U125" s="9">
        <v>0</v>
      </c>
      <c r="V125" s="10">
        <v>0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8.921112758064401</v>
      </c>
      <c r="AW125" s="9">
        <v>0.0829613709677</v>
      </c>
      <c r="AX125" s="9">
        <v>0</v>
      </c>
      <c r="AY125" s="9">
        <v>0</v>
      </c>
      <c r="AZ125" s="10">
        <v>0.5547632827418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0.0165922741935</v>
      </c>
      <c r="BG125" s="9">
        <v>0</v>
      </c>
      <c r="BH125" s="9">
        <v>0</v>
      </c>
      <c r="BI125" s="9">
        <v>0</v>
      </c>
      <c r="BJ125" s="10">
        <v>0.0022123032258</v>
      </c>
      <c r="BK125" s="17">
        <f t="shared" si="5"/>
        <v>46.9731525221606</v>
      </c>
      <c r="BL125" s="16"/>
      <c r="BM125" s="57"/>
    </row>
    <row r="126" spans="1:65" s="12" customFormat="1" ht="15">
      <c r="A126" s="5"/>
      <c r="B126" s="8" t="s">
        <v>255</v>
      </c>
      <c r="C126" s="11">
        <v>0</v>
      </c>
      <c r="D126" s="9">
        <v>1.3715601290322</v>
      </c>
      <c r="E126" s="9">
        <v>0</v>
      </c>
      <c r="F126" s="9">
        <v>0</v>
      </c>
      <c r="G126" s="10">
        <v>0</v>
      </c>
      <c r="H126" s="11">
        <v>0.3211736635481</v>
      </c>
      <c r="I126" s="9">
        <v>1.1429667741935</v>
      </c>
      <c r="J126" s="9">
        <v>0</v>
      </c>
      <c r="K126" s="9">
        <v>0</v>
      </c>
      <c r="L126" s="10">
        <v>9.3966727406773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0.0028574169354000003</v>
      </c>
      <c r="S126" s="9">
        <v>0</v>
      </c>
      <c r="T126" s="9">
        <v>0</v>
      </c>
      <c r="U126" s="9">
        <v>0</v>
      </c>
      <c r="V126" s="10">
        <v>0.0898383348063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8.0161097808028</v>
      </c>
      <c r="AW126" s="9">
        <v>8.663998993548102</v>
      </c>
      <c r="AX126" s="9">
        <v>0</v>
      </c>
      <c r="AY126" s="9">
        <v>0</v>
      </c>
      <c r="AZ126" s="10">
        <v>5.5909594045793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0.6847106071925</v>
      </c>
      <c r="BG126" s="9">
        <v>0.2842519354838</v>
      </c>
      <c r="BH126" s="9">
        <v>0</v>
      </c>
      <c r="BI126" s="9">
        <v>0</v>
      </c>
      <c r="BJ126" s="10">
        <v>1.0241551359027996</v>
      </c>
      <c r="BK126" s="17">
        <f t="shared" si="5"/>
        <v>36.5892549167021</v>
      </c>
      <c r="BL126" s="16"/>
      <c r="BM126" s="57"/>
    </row>
    <row r="127" spans="1:65" s="12" customFormat="1" ht="15">
      <c r="A127" s="5"/>
      <c r="B127" s="8" t="s">
        <v>241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0.6716081008384001</v>
      </c>
      <c r="I127" s="9">
        <v>12.2725074102257</v>
      </c>
      <c r="J127" s="9">
        <v>0</v>
      </c>
      <c r="K127" s="9">
        <v>0</v>
      </c>
      <c r="L127" s="10">
        <v>0.9687978903870001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0.0056701225806</v>
      </c>
      <c r="S127" s="9">
        <v>16.745752057128797</v>
      </c>
      <c r="T127" s="9">
        <v>0</v>
      </c>
      <c r="U127" s="9">
        <v>0</v>
      </c>
      <c r="V127" s="10">
        <v>0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6.4866637421606</v>
      </c>
      <c r="AW127" s="9">
        <v>7.848593040677299</v>
      </c>
      <c r="AX127" s="9">
        <v>0</v>
      </c>
      <c r="AY127" s="9">
        <v>0</v>
      </c>
      <c r="AZ127" s="10">
        <v>1.0842219380318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0.010175620645100001</v>
      </c>
      <c r="BG127" s="9">
        <v>1.1306245161289998</v>
      </c>
      <c r="BH127" s="9">
        <v>0</v>
      </c>
      <c r="BI127" s="9">
        <v>0</v>
      </c>
      <c r="BJ127" s="10">
        <v>0.23003292141910003</v>
      </c>
      <c r="BK127" s="17">
        <f t="shared" si="5"/>
        <v>47.4546473602234</v>
      </c>
      <c r="BL127" s="16"/>
      <c r="BM127" s="57"/>
    </row>
    <row r="128" spans="1:65" s="12" customFormat="1" ht="15">
      <c r="A128" s="5"/>
      <c r="B128" s="8" t="s">
        <v>256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0.0114106709675</v>
      </c>
      <c r="I128" s="9">
        <v>11.4106709677419</v>
      </c>
      <c r="J128" s="9">
        <v>0</v>
      </c>
      <c r="K128" s="9">
        <v>0</v>
      </c>
      <c r="L128" s="10">
        <v>19.4065899389029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0.10269603870960001</v>
      </c>
      <c r="S128" s="9">
        <v>17.1285581896774</v>
      </c>
      <c r="T128" s="9">
        <v>0</v>
      </c>
      <c r="U128" s="9">
        <v>0</v>
      </c>
      <c r="V128" s="10">
        <v>0.4744556988384999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3.4078358080310993</v>
      </c>
      <c r="AW128" s="9">
        <v>10.5290256196448</v>
      </c>
      <c r="AX128" s="9">
        <v>0</v>
      </c>
      <c r="AY128" s="9">
        <v>0</v>
      </c>
      <c r="AZ128" s="10">
        <v>2.4664645434185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0.49699360041880003</v>
      </c>
      <c r="BG128" s="9">
        <v>7.103891859548201</v>
      </c>
      <c r="BH128" s="9">
        <v>0</v>
      </c>
      <c r="BI128" s="9">
        <v>0</v>
      </c>
      <c r="BJ128" s="10">
        <v>0.5087408180957002</v>
      </c>
      <c r="BK128" s="17">
        <f t="shared" si="5"/>
        <v>73.0473337539949</v>
      </c>
      <c r="BL128" s="16"/>
      <c r="BM128" s="57"/>
    </row>
    <row r="129" spans="1:65" s="12" customFormat="1" ht="15">
      <c r="A129" s="5"/>
      <c r="B129" s="8" t="s">
        <v>282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8.2020598150314</v>
      </c>
      <c r="I129" s="9">
        <v>0.47990333332249996</v>
      </c>
      <c r="J129" s="9">
        <v>0</v>
      </c>
      <c r="K129" s="9">
        <v>0</v>
      </c>
      <c r="L129" s="10">
        <v>8.8046432219026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2.8012883068695005</v>
      </c>
      <c r="S129" s="9">
        <v>13.7945659862256</v>
      </c>
      <c r="T129" s="9">
        <v>0</v>
      </c>
      <c r="U129" s="9">
        <v>0</v>
      </c>
      <c r="V129" s="10">
        <v>4.3480217788377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0.2068311454837</v>
      </c>
      <c r="AC129" s="9">
        <v>0</v>
      </c>
      <c r="AD129" s="9">
        <v>0</v>
      </c>
      <c r="AE129" s="9">
        <v>0</v>
      </c>
      <c r="AF129" s="10">
        <v>1.5518011007418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94.19017638068742</v>
      </c>
      <c r="AW129" s="9">
        <v>52.719837938706895</v>
      </c>
      <c r="AX129" s="9">
        <v>2.2604496774192</v>
      </c>
      <c r="AY129" s="9">
        <v>0</v>
      </c>
      <c r="AZ129" s="10">
        <v>87.00257497424256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29.27503472991076</v>
      </c>
      <c r="BG129" s="9">
        <v>6.346880119257301</v>
      </c>
      <c r="BH129" s="9">
        <v>0.2826118957418</v>
      </c>
      <c r="BI129" s="9">
        <v>0</v>
      </c>
      <c r="BJ129" s="10">
        <v>16.601361044731487</v>
      </c>
      <c r="BK129" s="17">
        <f t="shared" si="5"/>
        <v>328.86804144911224</v>
      </c>
      <c r="BL129" s="16"/>
      <c r="BM129" s="57"/>
    </row>
    <row r="130" spans="1:65" s="12" customFormat="1" ht="15">
      <c r="A130" s="5"/>
      <c r="B130" s="8" t="s">
        <v>288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0.2093596843547</v>
      </c>
      <c r="I130" s="9">
        <v>85.938369746774</v>
      </c>
      <c r="J130" s="9">
        <v>0</v>
      </c>
      <c r="K130" s="9">
        <v>0</v>
      </c>
      <c r="L130" s="10">
        <v>1.6759190452253003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0.0373660329032</v>
      </c>
      <c r="S130" s="9">
        <v>38.190115290645096</v>
      </c>
      <c r="T130" s="9">
        <v>0</v>
      </c>
      <c r="U130" s="9">
        <v>0</v>
      </c>
      <c r="V130" s="10">
        <v>1.123746686774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1.64472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3.4112226893869</v>
      </c>
      <c r="AW130" s="9">
        <v>2.9857150399999997</v>
      </c>
      <c r="AX130" s="9">
        <v>0</v>
      </c>
      <c r="AY130" s="9">
        <v>0</v>
      </c>
      <c r="AZ130" s="10">
        <v>15.1742928397739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0.054824</v>
      </c>
      <c r="BG130" s="9">
        <v>0.932008</v>
      </c>
      <c r="BH130" s="9">
        <v>0</v>
      </c>
      <c r="BI130" s="9">
        <v>0</v>
      </c>
      <c r="BJ130" s="10">
        <v>2.3203547086774</v>
      </c>
      <c r="BK130" s="17">
        <f t="shared" si="5"/>
        <v>153.69801376451449</v>
      </c>
      <c r="BL130" s="16"/>
      <c r="BM130" s="57"/>
    </row>
    <row r="131" spans="1:65" s="12" customFormat="1" ht="15">
      <c r="A131" s="5"/>
      <c r="B131" s="8" t="s">
        <v>289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3.6730956767738996</v>
      </c>
      <c r="I131" s="9">
        <v>128.44472095583862</v>
      </c>
      <c r="J131" s="9">
        <v>0</v>
      </c>
      <c r="K131" s="9">
        <v>0</v>
      </c>
      <c r="L131" s="10">
        <v>0.786031934774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</v>
      </c>
      <c r="S131" s="9">
        <v>57.214768283451605</v>
      </c>
      <c r="T131" s="9">
        <v>0</v>
      </c>
      <c r="U131" s="9">
        <v>0</v>
      </c>
      <c r="V131" s="10">
        <v>1.8786514510321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0.1752984774193</v>
      </c>
      <c r="AC131" s="9">
        <v>0</v>
      </c>
      <c r="AD131" s="9">
        <v>0</v>
      </c>
      <c r="AE131" s="9">
        <v>0</v>
      </c>
      <c r="AF131" s="10">
        <v>1.9290731904192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13.990131741321301</v>
      </c>
      <c r="AW131" s="9">
        <v>10.4715668494834</v>
      </c>
      <c r="AX131" s="9">
        <v>0</v>
      </c>
      <c r="AY131" s="9">
        <v>0</v>
      </c>
      <c r="AZ131" s="10">
        <v>8.011368879030899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0.33137040629000003</v>
      </c>
      <c r="BG131" s="9">
        <v>3.780080486258</v>
      </c>
      <c r="BH131" s="9">
        <v>0</v>
      </c>
      <c r="BI131" s="9">
        <v>0</v>
      </c>
      <c r="BJ131" s="10">
        <v>1.965711032838</v>
      </c>
      <c r="BK131" s="17">
        <f t="shared" si="5"/>
        <v>232.6518693649303</v>
      </c>
      <c r="BL131" s="16"/>
      <c r="BM131" s="57"/>
    </row>
    <row r="132" spans="1:65" s="12" customFormat="1" ht="15">
      <c r="A132" s="5"/>
      <c r="B132" s="8" t="s">
        <v>290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5.219632203547401</v>
      </c>
      <c r="I132" s="9">
        <v>40.6496066516125</v>
      </c>
      <c r="J132" s="9">
        <v>0</v>
      </c>
      <c r="K132" s="9">
        <v>0</v>
      </c>
      <c r="L132" s="10">
        <v>4.764584706709099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1.2863922412571</v>
      </c>
      <c r="S132" s="9">
        <v>0.6660859930644</v>
      </c>
      <c r="T132" s="9">
        <v>0.27811717741930003</v>
      </c>
      <c r="U132" s="9">
        <v>0</v>
      </c>
      <c r="V132" s="10">
        <v>3.5894624307411993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0.11071654838700001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83.00628645342626</v>
      </c>
      <c r="AW132" s="9">
        <v>39.4631027985454</v>
      </c>
      <c r="AX132" s="9">
        <v>0</v>
      </c>
      <c r="AY132" s="9">
        <v>0</v>
      </c>
      <c r="AZ132" s="10">
        <v>46.81361710705441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27.0284460183403</v>
      </c>
      <c r="BG132" s="9">
        <v>4.6763002763542</v>
      </c>
      <c r="BH132" s="9">
        <v>0</v>
      </c>
      <c r="BI132" s="9">
        <v>0</v>
      </c>
      <c r="BJ132" s="10">
        <v>14.188887915767307</v>
      </c>
      <c r="BK132" s="17">
        <f t="shared" si="5"/>
        <v>271.7412385222259</v>
      </c>
      <c r="BL132" s="16"/>
      <c r="BM132" s="57"/>
    </row>
    <row r="133" spans="1:65" s="12" customFormat="1" ht="15">
      <c r="A133" s="5"/>
      <c r="B133" s="8" t="s">
        <v>291</v>
      </c>
      <c r="C133" s="11">
        <v>0</v>
      </c>
      <c r="D133" s="9">
        <v>2.7632612903225002</v>
      </c>
      <c r="E133" s="9">
        <v>0</v>
      </c>
      <c r="F133" s="9">
        <v>0</v>
      </c>
      <c r="G133" s="10">
        <v>0</v>
      </c>
      <c r="H133" s="11">
        <v>0.1442710204192</v>
      </c>
      <c r="I133" s="9">
        <v>0</v>
      </c>
      <c r="J133" s="9">
        <v>0</v>
      </c>
      <c r="K133" s="9">
        <v>0</v>
      </c>
      <c r="L133" s="10">
        <v>0.5477921114513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0.05736530438699999</v>
      </c>
      <c r="S133" s="9">
        <v>0</v>
      </c>
      <c r="T133" s="9">
        <v>0</v>
      </c>
      <c r="U133" s="9">
        <v>0</v>
      </c>
      <c r="V133" s="10">
        <v>0.0363645185804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1.8193343286118</v>
      </c>
      <c r="AW133" s="9">
        <v>5.7008956640966</v>
      </c>
      <c r="AX133" s="9">
        <v>0</v>
      </c>
      <c r="AY133" s="9">
        <v>0</v>
      </c>
      <c r="AZ133" s="10">
        <v>5.1594614711925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6.036651178612099</v>
      </c>
      <c r="BG133" s="9">
        <v>0</v>
      </c>
      <c r="BH133" s="9">
        <v>0</v>
      </c>
      <c r="BI133" s="9">
        <v>0</v>
      </c>
      <c r="BJ133" s="10">
        <v>0.1552394666125</v>
      </c>
      <c r="BK133" s="17">
        <f t="shared" si="5"/>
        <v>22.4206363542859</v>
      </c>
      <c r="BL133" s="16"/>
      <c r="BM133" s="57"/>
    </row>
    <row r="134" spans="1:65" s="12" customFormat="1" ht="15">
      <c r="A134" s="5"/>
      <c r="B134" s="8" t="s">
        <v>292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1.2426775536447</v>
      </c>
      <c r="I134" s="9">
        <v>0.0448784258064</v>
      </c>
      <c r="J134" s="9">
        <v>0</v>
      </c>
      <c r="K134" s="9">
        <v>0</v>
      </c>
      <c r="L134" s="10">
        <v>1.0595796332901999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0.2939536890321</v>
      </c>
      <c r="S134" s="9">
        <v>0</v>
      </c>
      <c r="T134" s="9">
        <v>0</v>
      </c>
      <c r="U134" s="9">
        <v>0</v>
      </c>
      <c r="V134" s="10">
        <v>0.1388762881934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0.0005577685483000001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29.767136159864496</v>
      </c>
      <c r="AW134" s="9">
        <v>4.8191202580641</v>
      </c>
      <c r="AX134" s="9">
        <v>0</v>
      </c>
      <c r="AY134" s="9">
        <v>0</v>
      </c>
      <c r="AZ134" s="10">
        <v>21.0871443178998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4.6108513286094</v>
      </c>
      <c r="BG134" s="9">
        <v>0</v>
      </c>
      <c r="BH134" s="9">
        <v>0.8937977643869</v>
      </c>
      <c r="BI134" s="9">
        <v>0</v>
      </c>
      <c r="BJ134" s="10">
        <v>3.4248338537397998</v>
      </c>
      <c r="BK134" s="17">
        <f t="shared" si="5"/>
        <v>67.3834070410796</v>
      </c>
      <c r="BL134" s="16"/>
      <c r="BM134" s="57"/>
    </row>
    <row r="135" spans="1:65" s="12" customFormat="1" ht="15">
      <c r="A135" s="5"/>
      <c r="B135" s="8" t="s">
        <v>293</v>
      </c>
      <c r="C135" s="11">
        <v>0</v>
      </c>
      <c r="D135" s="9">
        <v>3.5278387096773995</v>
      </c>
      <c r="E135" s="9">
        <v>0</v>
      </c>
      <c r="F135" s="9">
        <v>0</v>
      </c>
      <c r="G135" s="10">
        <v>0</v>
      </c>
      <c r="H135" s="11">
        <v>0.9518601857094001</v>
      </c>
      <c r="I135" s="9">
        <v>176.16486616129012</v>
      </c>
      <c r="J135" s="9">
        <v>0</v>
      </c>
      <c r="K135" s="9">
        <v>0</v>
      </c>
      <c r="L135" s="10">
        <v>0.1113233314514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0.005487782258</v>
      </c>
      <c r="S135" s="9">
        <v>0.776124516129</v>
      </c>
      <c r="T135" s="9">
        <v>0</v>
      </c>
      <c r="U135" s="9">
        <v>0</v>
      </c>
      <c r="V135" s="10">
        <v>0.0025753221935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6.6138970343851975</v>
      </c>
      <c r="AW135" s="9">
        <v>3.6007432258064003</v>
      </c>
      <c r="AX135" s="9">
        <v>0</v>
      </c>
      <c r="AY135" s="9">
        <v>0</v>
      </c>
      <c r="AZ135" s="10">
        <v>7.219877412095999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0.24149136270920002</v>
      </c>
      <c r="BG135" s="9">
        <v>62.2828968271612</v>
      </c>
      <c r="BH135" s="9">
        <v>0</v>
      </c>
      <c r="BI135" s="9">
        <v>0</v>
      </c>
      <c r="BJ135" s="10">
        <v>0.10012526516100001</v>
      </c>
      <c r="BK135" s="17">
        <f t="shared" si="5"/>
        <v>261.59910713602784</v>
      </c>
      <c r="BL135" s="16"/>
      <c r="BM135" s="57"/>
    </row>
    <row r="136" spans="1:65" s="12" customFormat="1" ht="15">
      <c r="A136" s="5"/>
      <c r="B136" s="8" t="s">
        <v>294</v>
      </c>
      <c r="C136" s="11">
        <v>0</v>
      </c>
      <c r="D136" s="9">
        <v>2.1930980645161</v>
      </c>
      <c r="E136" s="9">
        <v>0</v>
      </c>
      <c r="F136" s="9">
        <v>0</v>
      </c>
      <c r="G136" s="10">
        <v>0</v>
      </c>
      <c r="H136" s="11">
        <v>1.2495402563868</v>
      </c>
      <c r="I136" s="9">
        <v>11.0063747096773</v>
      </c>
      <c r="J136" s="9">
        <v>0</v>
      </c>
      <c r="K136" s="9">
        <v>0</v>
      </c>
      <c r="L136" s="10">
        <v>0.8393792179030001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0.006162024580400001</v>
      </c>
      <c r="S136" s="9">
        <v>0</v>
      </c>
      <c r="T136" s="9">
        <v>0</v>
      </c>
      <c r="U136" s="9">
        <v>0</v>
      </c>
      <c r="V136" s="10">
        <v>0.08573893687079999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0.5471469354838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7.339773854608501</v>
      </c>
      <c r="AW136" s="9">
        <v>4.1417674398057995</v>
      </c>
      <c r="AX136" s="9">
        <v>0</v>
      </c>
      <c r="AY136" s="9">
        <v>0</v>
      </c>
      <c r="AZ136" s="10">
        <v>3.0667937220949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3.0262393754170005</v>
      </c>
      <c r="BG136" s="9">
        <v>3.2983497954838</v>
      </c>
      <c r="BH136" s="9">
        <v>0</v>
      </c>
      <c r="BI136" s="9">
        <v>0</v>
      </c>
      <c r="BJ136" s="10">
        <v>0.3779606743541</v>
      </c>
      <c r="BK136" s="17">
        <f t="shared" si="5"/>
        <v>37.1783250071823</v>
      </c>
      <c r="BL136" s="16"/>
      <c r="BM136" s="57"/>
    </row>
    <row r="137" spans="1:65" s="12" customFormat="1" ht="15">
      <c r="A137" s="5"/>
      <c r="B137" s="8" t="s">
        <v>295</v>
      </c>
      <c r="C137" s="11">
        <v>0</v>
      </c>
      <c r="D137" s="9">
        <v>0</v>
      </c>
      <c r="E137" s="9">
        <v>0</v>
      </c>
      <c r="F137" s="9">
        <v>0</v>
      </c>
      <c r="G137" s="10">
        <v>0</v>
      </c>
      <c r="H137" s="11">
        <v>3.4702051537738994</v>
      </c>
      <c r="I137" s="9">
        <v>98.1646999098709</v>
      </c>
      <c r="J137" s="9">
        <v>0</v>
      </c>
      <c r="K137" s="9">
        <v>0</v>
      </c>
      <c r="L137" s="10">
        <v>0.38665959383860005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3.6559015123222998</v>
      </c>
      <c r="S137" s="9">
        <v>0</v>
      </c>
      <c r="T137" s="9">
        <v>0</v>
      </c>
      <c r="U137" s="9">
        <v>0</v>
      </c>
      <c r="V137" s="10">
        <v>0.0251680614837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4.972612109869199</v>
      </c>
      <c r="AW137" s="9">
        <v>12.835790796870599</v>
      </c>
      <c r="AX137" s="9">
        <v>0</v>
      </c>
      <c r="AY137" s="9">
        <v>0</v>
      </c>
      <c r="AZ137" s="10">
        <v>0.5348623011605999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0.559463579483</v>
      </c>
      <c r="BG137" s="9">
        <v>37.930613097258004</v>
      </c>
      <c r="BH137" s="9">
        <v>0</v>
      </c>
      <c r="BI137" s="9">
        <v>0</v>
      </c>
      <c r="BJ137" s="10">
        <v>0.0162304325482</v>
      </c>
      <c r="BK137" s="17">
        <f t="shared" si="5"/>
        <v>162.552206548479</v>
      </c>
      <c r="BL137" s="16"/>
      <c r="BM137" s="57"/>
    </row>
    <row r="138" spans="1:65" s="12" customFormat="1" ht="15">
      <c r="A138" s="5"/>
      <c r="B138" s="8" t="s">
        <v>283</v>
      </c>
      <c r="C138" s="11">
        <v>0</v>
      </c>
      <c r="D138" s="9">
        <v>174.06660903225801</v>
      </c>
      <c r="E138" s="9">
        <v>0</v>
      </c>
      <c r="F138" s="9">
        <v>0</v>
      </c>
      <c r="G138" s="10">
        <v>0</v>
      </c>
      <c r="H138" s="11">
        <v>0.28382835612880003</v>
      </c>
      <c r="I138" s="9">
        <v>171.8068473778709</v>
      </c>
      <c r="J138" s="9">
        <v>0</v>
      </c>
      <c r="K138" s="9">
        <v>0</v>
      </c>
      <c r="L138" s="10">
        <v>3.3048206042579005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0.8315283870967</v>
      </c>
      <c r="S138" s="9">
        <v>43.2394761290322</v>
      </c>
      <c r="T138" s="9">
        <v>0</v>
      </c>
      <c r="U138" s="9">
        <v>0</v>
      </c>
      <c r="V138" s="10">
        <v>6.6592993522579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0.1218237935483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25.3796824619986</v>
      </c>
      <c r="AW138" s="9">
        <v>20.046735924773696</v>
      </c>
      <c r="AX138" s="9">
        <v>0</v>
      </c>
      <c r="AY138" s="9">
        <v>0</v>
      </c>
      <c r="AZ138" s="10">
        <v>6.838196306805801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0.34807272793520005</v>
      </c>
      <c r="BG138" s="9">
        <v>1.107489032258</v>
      </c>
      <c r="BH138" s="9">
        <v>0</v>
      </c>
      <c r="BI138" s="9">
        <v>0</v>
      </c>
      <c r="BJ138" s="10">
        <v>11.528945672096398</v>
      </c>
      <c r="BK138" s="17">
        <f t="shared" si="5"/>
        <v>465.56335515831836</v>
      </c>
      <c r="BL138" s="16"/>
      <c r="BM138" s="57"/>
    </row>
    <row r="139" spans="1:65" s="12" customFormat="1" ht="15">
      <c r="A139" s="5"/>
      <c r="B139" s="8" t="s">
        <v>296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0.17341684793509998</v>
      </c>
      <c r="I139" s="9">
        <v>50.217990038258</v>
      </c>
      <c r="J139" s="9">
        <v>0</v>
      </c>
      <c r="K139" s="9">
        <v>0</v>
      </c>
      <c r="L139" s="10">
        <v>0.2919733434835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0.062388212257799995</v>
      </c>
      <c r="S139" s="9">
        <v>0.1898984516129</v>
      </c>
      <c r="T139" s="9">
        <v>0</v>
      </c>
      <c r="U139" s="9">
        <v>0</v>
      </c>
      <c r="V139" s="10">
        <v>0.016082878387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0.22907064193540003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5.728187596610599</v>
      </c>
      <c r="AW139" s="9">
        <v>2.4906113393868003</v>
      </c>
      <c r="AX139" s="9">
        <v>0</v>
      </c>
      <c r="AY139" s="9">
        <v>0</v>
      </c>
      <c r="AZ139" s="10">
        <v>2.9684266844825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0.13568834209579997</v>
      </c>
      <c r="BG139" s="9">
        <v>21.273477849806397</v>
      </c>
      <c r="BH139" s="9">
        <v>0</v>
      </c>
      <c r="BI139" s="9">
        <v>0</v>
      </c>
      <c r="BJ139" s="10">
        <v>0.5732792420319001</v>
      </c>
      <c r="BK139" s="17">
        <f t="shared" si="5"/>
        <v>84.3504914682837</v>
      </c>
      <c r="BL139" s="16"/>
      <c r="BM139" s="57"/>
    </row>
    <row r="140" spans="1:65" s="12" customFormat="1" ht="15">
      <c r="A140" s="5"/>
      <c r="B140" s="8" t="s">
        <v>297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0.0772109938063</v>
      </c>
      <c r="I140" s="9">
        <v>0</v>
      </c>
      <c r="J140" s="9">
        <v>0</v>
      </c>
      <c r="K140" s="9">
        <v>0</v>
      </c>
      <c r="L140" s="10">
        <v>0.1784944429674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0.0161786041935</v>
      </c>
      <c r="S140" s="9">
        <v>0</v>
      </c>
      <c r="T140" s="9">
        <v>0</v>
      </c>
      <c r="U140" s="9">
        <v>0</v>
      </c>
      <c r="V140" s="10">
        <v>0.0044630632257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0.0005570980645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35.08445234554681</v>
      </c>
      <c r="AW140" s="9">
        <v>31.073791780257498</v>
      </c>
      <c r="AX140" s="9">
        <v>0</v>
      </c>
      <c r="AY140" s="9">
        <v>0</v>
      </c>
      <c r="AZ140" s="10">
        <v>45.7791514609986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2.2901960767727</v>
      </c>
      <c r="BG140" s="9">
        <v>11.4205103225805</v>
      </c>
      <c r="BH140" s="9">
        <v>0</v>
      </c>
      <c r="BI140" s="9">
        <v>0</v>
      </c>
      <c r="BJ140" s="10">
        <v>0.3890860214833</v>
      </c>
      <c r="BK140" s="17">
        <f t="shared" si="5"/>
        <v>126.3140922098968</v>
      </c>
      <c r="BL140" s="16"/>
      <c r="BM140" s="57"/>
    </row>
    <row r="141" spans="1:65" s="12" customFormat="1" ht="15">
      <c r="A141" s="5"/>
      <c r="B141" s="8" t="s">
        <v>298</v>
      </c>
      <c r="C141" s="11">
        <v>0</v>
      </c>
      <c r="D141" s="9">
        <v>5.2762209677419</v>
      </c>
      <c r="E141" s="9">
        <v>0</v>
      </c>
      <c r="F141" s="9">
        <v>0</v>
      </c>
      <c r="G141" s="10">
        <v>0</v>
      </c>
      <c r="H141" s="11">
        <v>0.0277221687095</v>
      </c>
      <c r="I141" s="9">
        <v>10.200693870967502</v>
      </c>
      <c r="J141" s="9">
        <v>0</v>
      </c>
      <c r="K141" s="9">
        <v>0</v>
      </c>
      <c r="L141" s="10">
        <v>0.6404296443869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0.010735659677299999</v>
      </c>
      <c r="S141" s="9">
        <v>0</v>
      </c>
      <c r="T141" s="9">
        <v>0.14069922580639999</v>
      </c>
      <c r="U141" s="9">
        <v>0</v>
      </c>
      <c r="V141" s="10">
        <v>0.014421670645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0.41460297774130006</v>
      </c>
      <c r="AW141" s="9">
        <v>5.7386842741290005</v>
      </c>
      <c r="AX141" s="9">
        <v>0</v>
      </c>
      <c r="AY141" s="9">
        <v>0</v>
      </c>
      <c r="AZ141" s="10">
        <v>1.7808396994509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0.0638340952576</v>
      </c>
      <c r="BG141" s="9">
        <v>0</v>
      </c>
      <c r="BH141" s="9">
        <v>0</v>
      </c>
      <c r="BI141" s="9">
        <v>0</v>
      </c>
      <c r="BJ141" s="10">
        <v>1.1080880085481999</v>
      </c>
      <c r="BK141" s="17">
        <f t="shared" si="5"/>
        <v>25.416972263061506</v>
      </c>
      <c r="BL141" s="16"/>
      <c r="BM141" s="57"/>
    </row>
    <row r="142" spans="1:65" s="12" customFormat="1" ht="15">
      <c r="A142" s="5"/>
      <c r="B142" s="8" t="s">
        <v>153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5.8482394766767</v>
      </c>
      <c r="I142" s="9">
        <v>5.2857340967739</v>
      </c>
      <c r="J142" s="9">
        <v>0</v>
      </c>
      <c r="K142" s="9">
        <v>0</v>
      </c>
      <c r="L142" s="10">
        <v>3.7486210614186994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1.8479394924509</v>
      </c>
      <c r="S142" s="9">
        <v>0.41727994322570006</v>
      </c>
      <c r="T142" s="9">
        <v>0</v>
      </c>
      <c r="U142" s="9">
        <v>0</v>
      </c>
      <c r="V142" s="10">
        <v>0.9980489045476001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0.09888538064510001</v>
      </c>
      <c r="AC142" s="9">
        <v>0</v>
      </c>
      <c r="AD142" s="9">
        <v>0</v>
      </c>
      <c r="AE142" s="9">
        <v>0</v>
      </c>
      <c r="AF142" s="10">
        <v>0.5493632258064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59.66284834772381</v>
      </c>
      <c r="AW142" s="9">
        <v>19.724934215901303</v>
      </c>
      <c r="AX142" s="9">
        <v>0.5493632258064</v>
      </c>
      <c r="AY142" s="9">
        <v>0</v>
      </c>
      <c r="AZ142" s="10">
        <v>28.9695861910559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16.97982969659911</v>
      </c>
      <c r="BG142" s="9">
        <v>1.6964017462577998</v>
      </c>
      <c r="BH142" s="9">
        <v>0</v>
      </c>
      <c r="BI142" s="9">
        <v>0</v>
      </c>
      <c r="BJ142" s="10">
        <v>11.323301484027404</v>
      </c>
      <c r="BK142" s="17">
        <f t="shared" si="5"/>
        <v>157.70037648891673</v>
      </c>
      <c r="BL142" s="16"/>
      <c r="BM142" s="57"/>
    </row>
    <row r="143" spans="1:65" s="12" customFormat="1" ht="15">
      <c r="A143" s="5"/>
      <c r="B143" s="8" t="s">
        <v>299</v>
      </c>
      <c r="C143" s="11">
        <v>0</v>
      </c>
      <c r="D143" s="9">
        <v>4.3895596774192995</v>
      </c>
      <c r="E143" s="9">
        <v>0</v>
      </c>
      <c r="F143" s="9">
        <v>0</v>
      </c>
      <c r="G143" s="10">
        <v>0</v>
      </c>
      <c r="H143" s="11">
        <v>0.16245251638679997</v>
      </c>
      <c r="I143" s="9">
        <v>7.849621870967599</v>
      </c>
      <c r="J143" s="9">
        <v>0.8779119354838001</v>
      </c>
      <c r="K143" s="9">
        <v>0</v>
      </c>
      <c r="L143" s="10">
        <v>0.3570126149673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0.015581407645</v>
      </c>
      <c r="S143" s="9">
        <v>0</v>
      </c>
      <c r="T143" s="9">
        <v>0</v>
      </c>
      <c r="U143" s="9">
        <v>0</v>
      </c>
      <c r="V143" s="10">
        <v>0.0008319093225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0.035082516129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2.4870380996434998</v>
      </c>
      <c r="AW143" s="9">
        <v>6.3129285286773</v>
      </c>
      <c r="AX143" s="9">
        <v>0</v>
      </c>
      <c r="AY143" s="9">
        <v>0</v>
      </c>
      <c r="AZ143" s="10">
        <v>1.6440564105153002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0.47285606509610006</v>
      </c>
      <c r="BG143" s="9">
        <v>0.0761787419354</v>
      </c>
      <c r="BH143" s="9">
        <v>0</v>
      </c>
      <c r="BI143" s="9">
        <v>0</v>
      </c>
      <c r="BJ143" s="10">
        <v>0.7132866209351</v>
      </c>
      <c r="BK143" s="17">
        <f t="shared" si="5"/>
        <v>25.394398915124</v>
      </c>
      <c r="BL143" s="16"/>
      <c r="BM143" s="57"/>
    </row>
    <row r="144" spans="1:65" s="12" customFormat="1" ht="15">
      <c r="A144" s="5"/>
      <c r="B144" s="8" t="s">
        <v>154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0.0756893489029</v>
      </c>
      <c r="I144" s="9">
        <v>8.6999251612901</v>
      </c>
      <c r="J144" s="9">
        <v>0</v>
      </c>
      <c r="K144" s="9">
        <v>0</v>
      </c>
      <c r="L144" s="10">
        <v>0.3621343848385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0.0163123596774</v>
      </c>
      <c r="S144" s="9">
        <v>0</v>
      </c>
      <c r="T144" s="9">
        <v>0</v>
      </c>
      <c r="U144" s="9">
        <v>0</v>
      </c>
      <c r="V144" s="10">
        <v>0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0.9446495570953999</v>
      </c>
      <c r="AW144" s="9">
        <v>5.4687042272257</v>
      </c>
      <c r="AX144" s="9">
        <v>0</v>
      </c>
      <c r="AY144" s="9">
        <v>0</v>
      </c>
      <c r="AZ144" s="10">
        <v>2.7813167121605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3.690412549289599</v>
      </c>
      <c r="BG144" s="9">
        <v>0.010864409677400001</v>
      </c>
      <c r="BH144" s="9">
        <v>0</v>
      </c>
      <c r="BI144" s="9">
        <v>0</v>
      </c>
      <c r="BJ144" s="10">
        <v>0.0453387081611</v>
      </c>
      <c r="BK144" s="17">
        <f t="shared" si="5"/>
        <v>22.095347418318596</v>
      </c>
      <c r="BL144" s="16"/>
      <c r="BM144" s="57"/>
    </row>
    <row r="145" spans="1:65" s="12" customFormat="1" ht="15">
      <c r="A145" s="5"/>
      <c r="B145" s="8" t="s">
        <v>155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0.4497686937736</v>
      </c>
      <c r="I145" s="9">
        <v>0</v>
      </c>
      <c r="J145" s="9">
        <v>0</v>
      </c>
      <c r="K145" s="9">
        <v>0</v>
      </c>
      <c r="L145" s="10">
        <v>0.37625265987059997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0.09604433967710001</v>
      </c>
      <c r="S145" s="9">
        <v>0</v>
      </c>
      <c r="T145" s="9">
        <v>0</v>
      </c>
      <c r="U145" s="9">
        <v>0</v>
      </c>
      <c r="V145" s="10">
        <v>0.11996945035450002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0.005308837161200001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19.131032747960713</v>
      </c>
      <c r="AW145" s="9">
        <v>6.840477217676899</v>
      </c>
      <c r="AX145" s="9">
        <v>0</v>
      </c>
      <c r="AY145" s="9">
        <v>0</v>
      </c>
      <c r="AZ145" s="10">
        <v>12.5040123082228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5.5449478400290975</v>
      </c>
      <c r="BG145" s="9">
        <v>2.2949681118386</v>
      </c>
      <c r="BH145" s="9">
        <v>0</v>
      </c>
      <c r="BI145" s="9">
        <v>0</v>
      </c>
      <c r="BJ145" s="10">
        <v>0.9047542274508001</v>
      </c>
      <c r="BK145" s="17">
        <f t="shared" si="5"/>
        <v>48.26753643401591</v>
      </c>
      <c r="BL145" s="16"/>
      <c r="BM145" s="57"/>
    </row>
    <row r="146" spans="1:65" s="12" customFormat="1" ht="15">
      <c r="A146" s="5"/>
      <c r="B146" s="8" t="s">
        <v>152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8.669624949161001</v>
      </c>
      <c r="I146" s="9">
        <v>20.6307209677419</v>
      </c>
      <c r="J146" s="9">
        <v>0</v>
      </c>
      <c r="K146" s="9">
        <v>0</v>
      </c>
      <c r="L146" s="10">
        <v>0.18120945229020002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0.23617305461259996</v>
      </c>
      <c r="S146" s="9">
        <v>38.0099397894515</v>
      </c>
      <c r="T146" s="9">
        <v>0</v>
      </c>
      <c r="U146" s="9">
        <v>0</v>
      </c>
      <c r="V146" s="10">
        <v>2.3719445967418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0.0433323612903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12.1060434336736</v>
      </c>
      <c r="AW146" s="9">
        <v>11.028085948386801</v>
      </c>
      <c r="AX146" s="9">
        <v>0</v>
      </c>
      <c r="AY146" s="9">
        <v>0</v>
      </c>
      <c r="AZ146" s="10">
        <v>3.6596305265469997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6.1375902084828</v>
      </c>
      <c r="BG146" s="9">
        <v>6.0881967612902</v>
      </c>
      <c r="BH146" s="9">
        <v>0</v>
      </c>
      <c r="BI146" s="9">
        <v>0</v>
      </c>
      <c r="BJ146" s="10">
        <v>1.0788123930318</v>
      </c>
      <c r="BK146" s="17">
        <f t="shared" si="5"/>
        <v>110.24130444270152</v>
      </c>
      <c r="BL146" s="16"/>
      <c r="BM146" s="57"/>
    </row>
    <row r="147" spans="1:65" s="12" customFormat="1" ht="15">
      <c r="A147" s="5"/>
      <c r="B147" s="8" t="s">
        <v>276</v>
      </c>
      <c r="C147" s="11">
        <v>0</v>
      </c>
      <c r="D147" s="9">
        <v>0.2703593548387</v>
      </c>
      <c r="E147" s="9">
        <v>0</v>
      </c>
      <c r="F147" s="9">
        <v>0</v>
      </c>
      <c r="G147" s="10">
        <v>0</v>
      </c>
      <c r="H147" s="11">
        <v>0.634398355903</v>
      </c>
      <c r="I147" s="9">
        <v>1.1355092903225</v>
      </c>
      <c r="J147" s="9">
        <v>0</v>
      </c>
      <c r="K147" s="9">
        <v>0</v>
      </c>
      <c r="L147" s="10">
        <v>2.0596717516124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0.0173029987095</v>
      </c>
      <c r="S147" s="9">
        <v>4.325749677419299</v>
      </c>
      <c r="T147" s="9">
        <v>0</v>
      </c>
      <c r="U147" s="9">
        <v>0</v>
      </c>
      <c r="V147" s="10">
        <v>0.0226781070321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0.0329539906451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3.7261563429013997</v>
      </c>
      <c r="AW147" s="9">
        <v>2.2149403548384003</v>
      </c>
      <c r="AX147" s="9">
        <v>0</v>
      </c>
      <c r="AY147" s="9">
        <v>0</v>
      </c>
      <c r="AZ147" s="10">
        <v>2.8268900942247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0.8655982261279</v>
      </c>
      <c r="BG147" s="9">
        <v>6.8825111760644</v>
      </c>
      <c r="BH147" s="9">
        <v>0</v>
      </c>
      <c r="BI147" s="9">
        <v>0</v>
      </c>
      <c r="BJ147" s="10">
        <v>0.2819499313223</v>
      </c>
      <c r="BK147" s="17">
        <f t="shared" si="5"/>
        <v>25.2966696519617</v>
      </c>
      <c r="BL147" s="16"/>
      <c r="BM147" s="57"/>
    </row>
    <row r="148" spans="1:65" s="12" customFormat="1" ht="15">
      <c r="A148" s="5"/>
      <c r="B148" s="8" t="s">
        <v>277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1.4438773138058003</v>
      </c>
      <c r="I148" s="9">
        <v>10.6067357741934</v>
      </c>
      <c r="J148" s="9">
        <v>0</v>
      </c>
      <c r="K148" s="9">
        <v>0</v>
      </c>
      <c r="L148" s="10">
        <v>2.8245056192897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0.4998645440640999</v>
      </c>
      <c r="S148" s="9">
        <v>1.0902984824193</v>
      </c>
      <c r="T148" s="9">
        <v>1.8531809677419</v>
      </c>
      <c r="U148" s="9">
        <v>0</v>
      </c>
      <c r="V148" s="10">
        <v>1.1329674948382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23.325244714603492</v>
      </c>
      <c r="AW148" s="9">
        <v>14.253809150805798</v>
      </c>
      <c r="AX148" s="9">
        <v>0</v>
      </c>
      <c r="AY148" s="9">
        <v>0</v>
      </c>
      <c r="AZ148" s="10">
        <v>20.0213831880288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6.0299098263834985</v>
      </c>
      <c r="BG148" s="9">
        <v>4.8704520775159</v>
      </c>
      <c r="BH148" s="9">
        <v>0</v>
      </c>
      <c r="BI148" s="9">
        <v>0</v>
      </c>
      <c r="BJ148" s="10">
        <v>5.5086870677407</v>
      </c>
      <c r="BK148" s="17">
        <f aca="true" t="shared" si="6" ref="BK148:BK179">SUM(C148:BJ148)</f>
        <v>93.4609162214306</v>
      </c>
      <c r="BL148" s="16"/>
      <c r="BM148" s="57"/>
    </row>
    <row r="149" spans="1:65" s="12" customFormat="1" ht="15">
      <c r="A149" s="5"/>
      <c r="B149" s="8" t="s">
        <v>278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0.6620073725801999</v>
      </c>
      <c r="I149" s="9">
        <v>61.55696612903199</v>
      </c>
      <c r="J149" s="9">
        <v>0</v>
      </c>
      <c r="K149" s="9">
        <v>0</v>
      </c>
      <c r="L149" s="10">
        <v>3.3505619962901005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0.0107994677419</v>
      </c>
      <c r="S149" s="9">
        <v>5.3997338709677</v>
      </c>
      <c r="T149" s="9">
        <v>0</v>
      </c>
      <c r="U149" s="9">
        <v>0</v>
      </c>
      <c r="V149" s="10">
        <v>0.006479680645099999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2.4993286655791</v>
      </c>
      <c r="AW149" s="9">
        <v>121.392432953994</v>
      </c>
      <c r="AX149" s="9">
        <v>0</v>
      </c>
      <c r="AY149" s="9">
        <v>0</v>
      </c>
      <c r="AZ149" s="10">
        <v>2.4436237193220998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0.5429663517092</v>
      </c>
      <c r="BG149" s="9">
        <v>54.9105890741933</v>
      </c>
      <c r="BH149" s="9">
        <v>0</v>
      </c>
      <c r="BI149" s="9">
        <v>0</v>
      </c>
      <c r="BJ149" s="10">
        <v>0.46780264228989993</v>
      </c>
      <c r="BK149" s="17">
        <f t="shared" si="6"/>
        <v>253.2432919243446</v>
      </c>
      <c r="BL149" s="16"/>
      <c r="BM149" s="57"/>
    </row>
    <row r="150" spans="1:65" s="12" customFormat="1" ht="15">
      <c r="A150" s="5"/>
      <c r="B150" s="8" t="s">
        <v>279</v>
      </c>
      <c r="C150" s="11">
        <v>0</v>
      </c>
      <c r="D150" s="9">
        <v>3.3959189999999</v>
      </c>
      <c r="E150" s="9">
        <v>0</v>
      </c>
      <c r="F150" s="9">
        <v>0</v>
      </c>
      <c r="G150" s="10">
        <v>0</v>
      </c>
      <c r="H150" s="11">
        <v>0.160573123677</v>
      </c>
      <c r="I150" s="9">
        <v>2.1909154838709</v>
      </c>
      <c r="J150" s="9">
        <v>0</v>
      </c>
      <c r="K150" s="9">
        <v>0</v>
      </c>
      <c r="L150" s="10">
        <v>0.28668129106439993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0.0334114611289</v>
      </c>
      <c r="S150" s="9">
        <v>0</v>
      </c>
      <c r="T150" s="9">
        <v>5.4772887096774</v>
      </c>
      <c r="U150" s="9">
        <v>0</v>
      </c>
      <c r="V150" s="10">
        <v>0.0316587287418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6.419829940901298</v>
      </c>
      <c r="AW150" s="9">
        <v>1.3083414193548</v>
      </c>
      <c r="AX150" s="9">
        <v>0</v>
      </c>
      <c r="AY150" s="9">
        <v>0</v>
      </c>
      <c r="AZ150" s="10">
        <v>1.0970824793216998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1.1322841071921999</v>
      </c>
      <c r="BG150" s="9">
        <v>0.1853483677419</v>
      </c>
      <c r="BH150" s="9">
        <v>0</v>
      </c>
      <c r="BI150" s="9">
        <v>0</v>
      </c>
      <c r="BJ150" s="10">
        <v>0.16293371874150003</v>
      </c>
      <c r="BK150" s="17">
        <f t="shared" si="6"/>
        <v>21.882267831413692</v>
      </c>
      <c r="BL150" s="16"/>
      <c r="BM150" s="57"/>
    </row>
    <row r="151" spans="1:65" s="12" customFormat="1" ht="14.25" customHeight="1">
      <c r="A151" s="5"/>
      <c r="B151" s="8" t="s">
        <v>280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0.6248839653867001</v>
      </c>
      <c r="I151" s="9">
        <v>37.715017741935405</v>
      </c>
      <c r="J151" s="9">
        <v>0</v>
      </c>
      <c r="K151" s="9">
        <v>0</v>
      </c>
      <c r="L151" s="10">
        <v>0.09331772961250001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0.0019396294837000002</v>
      </c>
      <c r="S151" s="9">
        <v>5.3878596774193</v>
      </c>
      <c r="T151" s="9">
        <v>0</v>
      </c>
      <c r="U151" s="9">
        <v>0</v>
      </c>
      <c r="V151" s="10">
        <v>0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0.0403643709677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2.5291669017729</v>
      </c>
      <c r="AW151" s="9">
        <v>6.6735759999999</v>
      </c>
      <c r="AX151" s="9">
        <v>0</v>
      </c>
      <c r="AY151" s="9">
        <v>0</v>
      </c>
      <c r="AZ151" s="10">
        <v>0.6135494598382001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1.7182832710962999</v>
      </c>
      <c r="BG151" s="9">
        <v>16.1457483870967</v>
      </c>
      <c r="BH151" s="9">
        <v>0</v>
      </c>
      <c r="BI151" s="9">
        <v>0</v>
      </c>
      <c r="BJ151" s="10">
        <v>0.21280625106440001</v>
      </c>
      <c r="BK151" s="17">
        <f t="shared" si="6"/>
        <v>71.75651338567371</v>
      </c>
      <c r="BL151" s="16"/>
      <c r="BM151" s="57"/>
    </row>
    <row r="152" spans="1:65" s="12" customFormat="1" ht="15">
      <c r="A152" s="5"/>
      <c r="B152" s="8" t="s">
        <v>281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1.3559533856769999</v>
      </c>
      <c r="I152" s="9">
        <v>2.2384836129031997</v>
      </c>
      <c r="J152" s="9">
        <v>0</v>
      </c>
      <c r="K152" s="9">
        <v>0</v>
      </c>
      <c r="L152" s="10">
        <v>1.0660287954512002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1.4895197543224</v>
      </c>
      <c r="S152" s="9">
        <v>41.766828387096695</v>
      </c>
      <c r="T152" s="9">
        <v>0</v>
      </c>
      <c r="U152" s="9">
        <v>0</v>
      </c>
      <c r="V152" s="10">
        <v>0.1751363438061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41.471031760022626</v>
      </c>
      <c r="AW152" s="9">
        <v>37.51074815906369</v>
      </c>
      <c r="AX152" s="9">
        <v>0</v>
      </c>
      <c r="AY152" s="9">
        <v>0</v>
      </c>
      <c r="AZ152" s="10">
        <v>14.0887319852857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12.2688440285123</v>
      </c>
      <c r="BG152" s="9">
        <v>1.2756079920963999</v>
      </c>
      <c r="BH152" s="9">
        <v>0</v>
      </c>
      <c r="BI152" s="9">
        <v>0</v>
      </c>
      <c r="BJ152" s="10">
        <v>13.324902293805</v>
      </c>
      <c r="BK152" s="17">
        <f t="shared" si="6"/>
        <v>168.0318164980423</v>
      </c>
      <c r="BL152" s="16"/>
      <c r="BM152" s="57"/>
    </row>
    <row r="153" spans="1:65" s="12" customFormat="1" ht="15">
      <c r="A153" s="5"/>
      <c r="B153" s="8" t="s">
        <v>284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0.36751137858030003</v>
      </c>
      <c r="I153" s="9">
        <v>0</v>
      </c>
      <c r="J153" s="9">
        <v>0</v>
      </c>
      <c r="K153" s="9">
        <v>0</v>
      </c>
      <c r="L153" s="10">
        <v>0.11846140177389998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</v>
      </c>
      <c r="S153" s="9">
        <v>0</v>
      </c>
      <c r="T153" s="9">
        <v>0</v>
      </c>
      <c r="U153" s="9">
        <v>0</v>
      </c>
      <c r="V153" s="10">
        <v>0.0045176567740999995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25.1604165377694</v>
      </c>
      <c r="AW153" s="9">
        <v>13.710764020257301</v>
      </c>
      <c r="AX153" s="9">
        <v>0</v>
      </c>
      <c r="AY153" s="9">
        <v>0</v>
      </c>
      <c r="AZ153" s="10">
        <v>15.015445833642703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2.7887542126750997</v>
      </c>
      <c r="BG153" s="9">
        <v>2.8058814516127</v>
      </c>
      <c r="BH153" s="9">
        <v>0</v>
      </c>
      <c r="BI153" s="9">
        <v>0</v>
      </c>
      <c r="BJ153" s="10">
        <v>1.7298958937732998</v>
      </c>
      <c r="BK153" s="17">
        <f t="shared" si="6"/>
        <v>61.70164838685881</v>
      </c>
      <c r="BL153" s="16"/>
      <c r="BM153" s="57"/>
    </row>
    <row r="154" spans="1:65" s="12" customFormat="1" ht="15">
      <c r="A154" s="5"/>
      <c r="B154" s="8" t="s">
        <v>285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0.3324149870966</v>
      </c>
      <c r="I154" s="9">
        <v>161.4621504228707</v>
      </c>
      <c r="J154" s="9">
        <v>0</v>
      </c>
      <c r="K154" s="9">
        <v>0</v>
      </c>
      <c r="L154" s="10">
        <v>10.2972539106128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0.1102691935483</v>
      </c>
      <c r="S154" s="9">
        <v>30.282919162516098</v>
      </c>
      <c r="T154" s="9">
        <v>0</v>
      </c>
      <c r="U154" s="9">
        <v>0</v>
      </c>
      <c r="V154" s="10">
        <v>0.021781523515999997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9.821329245870098</v>
      </c>
      <c r="AW154" s="9">
        <v>10.5158787423547</v>
      </c>
      <c r="AX154" s="9">
        <v>0</v>
      </c>
      <c r="AY154" s="9">
        <v>0</v>
      </c>
      <c r="AZ154" s="10">
        <v>20.700604934773498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</v>
      </c>
      <c r="BG154" s="9">
        <v>0</v>
      </c>
      <c r="BH154" s="9">
        <v>0</v>
      </c>
      <c r="BI154" s="9">
        <v>0</v>
      </c>
      <c r="BJ154" s="10">
        <v>0.2343142422902</v>
      </c>
      <c r="BK154" s="17">
        <f t="shared" si="6"/>
        <v>243.778916365449</v>
      </c>
      <c r="BL154" s="16"/>
      <c r="BM154" s="57"/>
    </row>
    <row r="155" spans="1:65" s="12" customFormat="1" ht="15">
      <c r="A155" s="5"/>
      <c r="B155" s="8" t="s">
        <v>286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0.0900416544834</v>
      </c>
      <c r="I155" s="9">
        <v>4.4126477419354</v>
      </c>
      <c r="J155" s="9">
        <v>0</v>
      </c>
      <c r="K155" s="9">
        <v>0</v>
      </c>
      <c r="L155" s="10">
        <v>1.0061482532900001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0.1135757636128</v>
      </c>
      <c r="S155" s="9">
        <v>1.6547429032258</v>
      </c>
      <c r="T155" s="9">
        <v>0</v>
      </c>
      <c r="U155" s="9">
        <v>0</v>
      </c>
      <c r="V155" s="10">
        <v>0.0110316193548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3.1266448588693003</v>
      </c>
      <c r="AW155" s="9">
        <v>22.282189576032</v>
      </c>
      <c r="AX155" s="9">
        <v>0</v>
      </c>
      <c r="AY155" s="9">
        <v>0</v>
      </c>
      <c r="AZ155" s="10">
        <v>9.587962417160199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4.3496614809671</v>
      </c>
      <c r="BG155" s="9">
        <v>0</v>
      </c>
      <c r="BH155" s="9">
        <v>0</v>
      </c>
      <c r="BI155" s="9">
        <v>0</v>
      </c>
      <c r="BJ155" s="10">
        <v>0.15547397935440005</v>
      </c>
      <c r="BK155" s="17">
        <f t="shared" si="6"/>
        <v>46.7901202482852</v>
      </c>
      <c r="BL155" s="16"/>
      <c r="BM155" s="57"/>
    </row>
    <row r="156" spans="1:65" s="12" customFormat="1" ht="15">
      <c r="A156" s="5"/>
      <c r="B156" s="8" t="s">
        <v>287</v>
      </c>
      <c r="C156" s="11">
        <v>0</v>
      </c>
      <c r="D156" s="9">
        <v>302.0887126558064</v>
      </c>
      <c r="E156" s="9">
        <v>0</v>
      </c>
      <c r="F156" s="9">
        <v>0</v>
      </c>
      <c r="G156" s="10">
        <v>0</v>
      </c>
      <c r="H156" s="11">
        <v>2.2092009822580003</v>
      </c>
      <c r="I156" s="9">
        <v>86.288662550774</v>
      </c>
      <c r="J156" s="9">
        <v>0</v>
      </c>
      <c r="K156" s="9">
        <v>0</v>
      </c>
      <c r="L156" s="10">
        <v>2.5913174070322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1.0999258064516</v>
      </c>
      <c r="S156" s="9">
        <v>0</v>
      </c>
      <c r="T156" s="9">
        <v>0</v>
      </c>
      <c r="U156" s="9">
        <v>0</v>
      </c>
      <c r="V156" s="10">
        <v>11.9923810750967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0.7717442150315</v>
      </c>
      <c r="AW156" s="9">
        <v>68.251131090193</v>
      </c>
      <c r="AX156" s="9">
        <v>0</v>
      </c>
      <c r="AY156" s="9">
        <v>0</v>
      </c>
      <c r="AZ156" s="10">
        <v>16.253741790063103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0.0459890924192</v>
      </c>
      <c r="BG156" s="9">
        <v>156.0181664943548</v>
      </c>
      <c r="BH156" s="9">
        <v>0</v>
      </c>
      <c r="BI156" s="9">
        <v>0</v>
      </c>
      <c r="BJ156" s="10">
        <v>0.5329643678705</v>
      </c>
      <c r="BK156" s="17">
        <f t="shared" si="6"/>
        <v>648.1439375273509</v>
      </c>
      <c r="BL156" s="16"/>
      <c r="BM156" s="57"/>
    </row>
    <row r="157" spans="1:65" s="12" customFormat="1" ht="15">
      <c r="A157" s="5"/>
      <c r="B157" s="8" t="s">
        <v>246</v>
      </c>
      <c r="C157" s="11">
        <v>0</v>
      </c>
      <c r="D157" s="9">
        <v>2.2464895587741</v>
      </c>
      <c r="E157" s="9">
        <v>0</v>
      </c>
      <c r="F157" s="9">
        <v>0</v>
      </c>
      <c r="G157" s="10">
        <v>0</v>
      </c>
      <c r="H157" s="11">
        <v>0.34019761109659996</v>
      </c>
      <c r="I157" s="9">
        <v>0.11246150116119999</v>
      </c>
      <c r="J157" s="9">
        <v>0</v>
      </c>
      <c r="K157" s="9">
        <v>0</v>
      </c>
      <c r="L157" s="10">
        <v>0.23675232303209998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0.0057749256451000005</v>
      </c>
      <c r="S157" s="9">
        <v>0</v>
      </c>
      <c r="T157" s="9">
        <v>0</v>
      </c>
      <c r="U157" s="9">
        <v>0</v>
      </c>
      <c r="V157" s="10">
        <v>0.1188222893869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1.2628864646764</v>
      </c>
      <c r="AW157" s="9">
        <v>1.39795994329</v>
      </c>
      <c r="AX157" s="9">
        <v>0</v>
      </c>
      <c r="AY157" s="9">
        <v>0</v>
      </c>
      <c r="AZ157" s="10">
        <v>2.1787673697402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0.10063572174119999</v>
      </c>
      <c r="BG157" s="9">
        <v>0</v>
      </c>
      <c r="BH157" s="9">
        <v>0</v>
      </c>
      <c r="BI157" s="9">
        <v>0</v>
      </c>
      <c r="BJ157" s="10">
        <v>1.1437741778379</v>
      </c>
      <c r="BK157" s="17">
        <f t="shared" si="6"/>
        <v>9.144521886381698</v>
      </c>
      <c r="BL157" s="16"/>
      <c r="BM157" s="57"/>
    </row>
    <row r="158" spans="1:65" s="12" customFormat="1" ht="15">
      <c r="A158" s="5"/>
      <c r="B158" s="8" t="s">
        <v>136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0.0011560235483</v>
      </c>
      <c r="I158" s="9">
        <v>62.59875851529011</v>
      </c>
      <c r="J158" s="9">
        <v>0</v>
      </c>
      <c r="K158" s="9">
        <v>0</v>
      </c>
      <c r="L158" s="10">
        <v>2.6126132193547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3.6044814238707006</v>
      </c>
      <c r="S158" s="9">
        <v>40.128204781838605</v>
      </c>
      <c r="T158" s="9">
        <v>0</v>
      </c>
      <c r="U158" s="9">
        <v>0</v>
      </c>
      <c r="V158" s="10">
        <v>0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0.4805182226126</v>
      </c>
      <c r="AW158" s="9">
        <v>52.6150673286446</v>
      </c>
      <c r="AX158" s="9">
        <v>0</v>
      </c>
      <c r="AY158" s="9">
        <v>0</v>
      </c>
      <c r="AZ158" s="10">
        <v>4.1095028735801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0.12356643377389999</v>
      </c>
      <c r="BG158" s="9">
        <v>0</v>
      </c>
      <c r="BH158" s="9">
        <v>0</v>
      </c>
      <c r="BI158" s="9">
        <v>0</v>
      </c>
      <c r="BJ158" s="10">
        <v>0.7906306352897999</v>
      </c>
      <c r="BK158" s="17">
        <f t="shared" si="6"/>
        <v>167.06449945780344</v>
      </c>
      <c r="BL158" s="16"/>
      <c r="BM158" s="57"/>
    </row>
    <row r="159" spans="1:65" s="12" customFormat="1" ht="15">
      <c r="A159" s="5"/>
      <c r="B159" s="8" t="s">
        <v>137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0.0011821201289</v>
      </c>
      <c r="I159" s="9">
        <v>0</v>
      </c>
      <c r="J159" s="9">
        <v>0</v>
      </c>
      <c r="K159" s="9">
        <v>0</v>
      </c>
      <c r="L159" s="10">
        <v>3.0594750741289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0.000869206</v>
      </c>
      <c r="S159" s="9">
        <v>0</v>
      </c>
      <c r="T159" s="9">
        <v>0</v>
      </c>
      <c r="U159" s="9">
        <v>0</v>
      </c>
      <c r="V159" s="10">
        <v>0.0023178825806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0.0515288836774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12.0136021366435</v>
      </c>
      <c r="AW159" s="9">
        <v>20.7551445848705</v>
      </c>
      <c r="AX159" s="9">
        <v>0</v>
      </c>
      <c r="AY159" s="9">
        <v>0</v>
      </c>
      <c r="AZ159" s="10">
        <v>4.522488570127499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0.3390166852898</v>
      </c>
      <c r="BG159" s="9">
        <v>0</v>
      </c>
      <c r="BH159" s="9">
        <v>0.1149941612903</v>
      </c>
      <c r="BI159" s="9">
        <v>0</v>
      </c>
      <c r="BJ159" s="10">
        <v>0.5803603851607001</v>
      </c>
      <c r="BK159" s="17">
        <f t="shared" si="6"/>
        <v>41.4409796898981</v>
      </c>
      <c r="BL159" s="16"/>
      <c r="BM159" s="57"/>
    </row>
    <row r="160" spans="1:65" s="12" customFormat="1" ht="15">
      <c r="A160" s="5"/>
      <c r="B160" s="8" t="s">
        <v>138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0.1356707932257</v>
      </c>
      <c r="I160" s="9">
        <v>89.5827993812579</v>
      </c>
      <c r="J160" s="9">
        <v>0</v>
      </c>
      <c r="K160" s="9">
        <v>0</v>
      </c>
      <c r="L160" s="10">
        <v>5.285305486451501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0.0072086848709</v>
      </c>
      <c r="S160" s="9">
        <v>28.3730769167741</v>
      </c>
      <c r="T160" s="9">
        <v>0.5731256451612</v>
      </c>
      <c r="U160" s="9">
        <v>0</v>
      </c>
      <c r="V160" s="10">
        <v>0.1006781164838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3.3175493509989002</v>
      </c>
      <c r="AW160" s="9">
        <v>4.832001004677001</v>
      </c>
      <c r="AX160" s="9">
        <v>0</v>
      </c>
      <c r="AY160" s="9">
        <v>0</v>
      </c>
      <c r="AZ160" s="10">
        <v>12.378988340579498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0.29912239316069994</v>
      </c>
      <c r="BG160" s="9">
        <v>2.2997283089676</v>
      </c>
      <c r="BH160" s="9">
        <v>0</v>
      </c>
      <c r="BI160" s="9">
        <v>0</v>
      </c>
      <c r="BJ160" s="10">
        <v>0.6273029553541999</v>
      </c>
      <c r="BK160" s="17">
        <f t="shared" si="6"/>
        <v>147.812557377963</v>
      </c>
      <c r="BL160" s="16"/>
      <c r="BM160" s="57"/>
    </row>
    <row r="161" spans="1:65" s="12" customFormat="1" ht="15">
      <c r="A161" s="5"/>
      <c r="B161" s="8" t="s">
        <v>139</v>
      </c>
      <c r="C161" s="11">
        <v>0</v>
      </c>
      <c r="D161" s="9">
        <v>13.651594838709599</v>
      </c>
      <c r="E161" s="9">
        <v>0</v>
      </c>
      <c r="F161" s="9">
        <v>0</v>
      </c>
      <c r="G161" s="10">
        <v>0</v>
      </c>
      <c r="H161" s="11">
        <v>0.0312800595806</v>
      </c>
      <c r="I161" s="9">
        <v>43.5796522468387</v>
      </c>
      <c r="J161" s="9">
        <v>0</v>
      </c>
      <c r="K161" s="9">
        <v>0</v>
      </c>
      <c r="L161" s="10">
        <v>2.2790092524192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</v>
      </c>
      <c r="S161" s="9">
        <v>22.7526580645161</v>
      </c>
      <c r="T161" s="9">
        <v>0</v>
      </c>
      <c r="U161" s="9">
        <v>0</v>
      </c>
      <c r="V161" s="10">
        <v>0.0079634303225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1.3197602639027999</v>
      </c>
      <c r="AW161" s="9">
        <v>16.3478126201933</v>
      </c>
      <c r="AX161" s="9">
        <v>0</v>
      </c>
      <c r="AY161" s="9">
        <v>0</v>
      </c>
      <c r="AZ161" s="10">
        <v>3.1856714510638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0.11206220396759999</v>
      </c>
      <c r="BG161" s="9">
        <v>0</v>
      </c>
      <c r="BH161" s="9">
        <v>0</v>
      </c>
      <c r="BI161" s="9">
        <v>0</v>
      </c>
      <c r="BJ161" s="10">
        <v>0.0795113064515</v>
      </c>
      <c r="BK161" s="17">
        <f t="shared" si="6"/>
        <v>103.34697573796568</v>
      </c>
      <c r="BL161" s="16"/>
      <c r="BM161" s="57"/>
    </row>
    <row r="162" spans="1:65" s="12" customFormat="1" ht="15">
      <c r="A162" s="5"/>
      <c r="B162" s="8" t="s">
        <v>249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0.0100555783869</v>
      </c>
      <c r="I162" s="9">
        <v>42.3392774193547</v>
      </c>
      <c r="J162" s="9">
        <v>0</v>
      </c>
      <c r="K162" s="9">
        <v>0</v>
      </c>
      <c r="L162" s="10">
        <v>0.0026462048385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0.0005292409676999999</v>
      </c>
      <c r="S162" s="9">
        <v>0.5292409677419</v>
      </c>
      <c r="T162" s="9">
        <v>0</v>
      </c>
      <c r="U162" s="9">
        <v>0</v>
      </c>
      <c r="V162" s="10">
        <v>0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2.1261875220322</v>
      </c>
      <c r="AW162" s="9">
        <v>5.0982801505161</v>
      </c>
      <c r="AX162" s="9">
        <v>0</v>
      </c>
      <c r="AY162" s="9">
        <v>0</v>
      </c>
      <c r="AZ162" s="10">
        <v>0.40778575499999997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</v>
      </c>
      <c r="BG162" s="9">
        <v>15.86715</v>
      </c>
      <c r="BH162" s="9">
        <v>0</v>
      </c>
      <c r="BI162" s="9">
        <v>0</v>
      </c>
      <c r="BJ162" s="10">
        <v>0</v>
      </c>
      <c r="BK162" s="17">
        <f t="shared" si="6"/>
        <v>66.38115283883799</v>
      </c>
      <c r="BL162" s="16"/>
      <c r="BM162" s="57"/>
    </row>
    <row r="163" spans="1:65" s="12" customFormat="1" ht="15">
      <c r="A163" s="5"/>
      <c r="B163" s="8" t="s">
        <v>141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0.5892320959674</v>
      </c>
      <c r="I163" s="9">
        <v>1.3061973478386</v>
      </c>
      <c r="J163" s="9">
        <v>0</v>
      </c>
      <c r="K163" s="9">
        <v>0</v>
      </c>
      <c r="L163" s="10">
        <v>0.5315243671287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0.0713662580318</v>
      </c>
      <c r="S163" s="9">
        <v>1.8456151499031</v>
      </c>
      <c r="T163" s="9">
        <v>0</v>
      </c>
      <c r="U163" s="9">
        <v>0</v>
      </c>
      <c r="V163" s="10">
        <v>0.34179766135410006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4.6565067960725</v>
      </c>
      <c r="AW163" s="9">
        <v>4.6543963052252995</v>
      </c>
      <c r="AX163" s="9">
        <v>0</v>
      </c>
      <c r="AY163" s="9">
        <v>0</v>
      </c>
      <c r="AZ163" s="10">
        <v>7.6552215953839005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1.4051382016736003</v>
      </c>
      <c r="BG163" s="9">
        <v>1.7613274117413997</v>
      </c>
      <c r="BH163" s="9">
        <v>0</v>
      </c>
      <c r="BI163" s="9">
        <v>0</v>
      </c>
      <c r="BJ163" s="10">
        <v>2.2208818346741004</v>
      </c>
      <c r="BK163" s="17">
        <f t="shared" si="6"/>
        <v>27.039205024994498</v>
      </c>
      <c r="BL163" s="16"/>
      <c r="BM163" s="57"/>
    </row>
    <row r="164" spans="1:65" s="12" customFormat="1" ht="15">
      <c r="A164" s="5"/>
      <c r="B164" s="8" t="s">
        <v>140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0.7152327248705</v>
      </c>
      <c r="I164" s="9">
        <v>1E-09</v>
      </c>
      <c r="J164" s="9">
        <v>0</v>
      </c>
      <c r="K164" s="9">
        <v>0</v>
      </c>
      <c r="L164" s="10">
        <v>0.4011097509028001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0.11603046196729999</v>
      </c>
      <c r="S164" s="9">
        <v>0</v>
      </c>
      <c r="T164" s="9">
        <v>0</v>
      </c>
      <c r="U164" s="9">
        <v>0</v>
      </c>
      <c r="V164" s="10">
        <v>0.12753985074149998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0.0086338920967</v>
      </c>
      <c r="AC164" s="9">
        <v>0</v>
      </c>
      <c r="AD164" s="9">
        <v>0</v>
      </c>
      <c r="AE164" s="9">
        <v>0</v>
      </c>
      <c r="AF164" s="10">
        <v>0.0521259040322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4.02613225E-05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6.8361675030937</v>
      </c>
      <c r="AW164" s="9">
        <v>5.077064990967399</v>
      </c>
      <c r="AX164" s="9">
        <v>0</v>
      </c>
      <c r="AY164" s="9">
        <v>0</v>
      </c>
      <c r="AZ164" s="10">
        <v>5.127155359888906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1.5375139649320995</v>
      </c>
      <c r="BG164" s="9">
        <v>1.3089284220965</v>
      </c>
      <c r="BH164" s="9">
        <v>0</v>
      </c>
      <c r="BI164" s="9">
        <v>0</v>
      </c>
      <c r="BJ164" s="10">
        <v>1.3940081144814</v>
      </c>
      <c r="BK164" s="17">
        <f t="shared" si="6"/>
        <v>22.701551202393507</v>
      </c>
      <c r="BL164" s="16"/>
      <c r="BM164" s="57"/>
    </row>
    <row r="165" spans="1:65" s="12" customFormat="1" ht="15">
      <c r="A165" s="5"/>
      <c r="B165" s="8" t="s">
        <v>150</v>
      </c>
      <c r="C165" s="11">
        <v>0</v>
      </c>
      <c r="D165" s="9">
        <v>9.8726820439354</v>
      </c>
      <c r="E165" s="9">
        <v>0</v>
      </c>
      <c r="F165" s="9">
        <v>0</v>
      </c>
      <c r="G165" s="10">
        <v>0</v>
      </c>
      <c r="H165" s="11">
        <v>9.363788730224902</v>
      </c>
      <c r="I165" s="9">
        <v>51.2826093529993</v>
      </c>
      <c r="J165" s="9">
        <v>0.0987268206129</v>
      </c>
      <c r="K165" s="9">
        <v>0</v>
      </c>
      <c r="L165" s="10">
        <v>5.6736864633862005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0.38358162658019995</v>
      </c>
      <c r="S165" s="9">
        <v>3.8549474346770003</v>
      </c>
      <c r="T165" s="9">
        <v>2.0270529382257</v>
      </c>
      <c r="U165" s="9">
        <v>0</v>
      </c>
      <c r="V165" s="10">
        <v>0.8389000930638001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0.0025213446774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1.6605193353529</v>
      </c>
      <c r="AW165" s="9">
        <v>14.848184387902501</v>
      </c>
      <c r="AX165" s="9">
        <v>0</v>
      </c>
      <c r="AY165" s="9">
        <v>0</v>
      </c>
      <c r="AZ165" s="10">
        <v>6.491464858514338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1.3726232689967002</v>
      </c>
      <c r="BG165" s="9">
        <v>0.37723028451589996</v>
      </c>
      <c r="BH165" s="9">
        <v>0</v>
      </c>
      <c r="BI165" s="9">
        <v>0</v>
      </c>
      <c r="BJ165" s="10">
        <v>1.5335076371272003</v>
      </c>
      <c r="BK165" s="17">
        <f t="shared" si="6"/>
        <v>109.68202662079236</v>
      </c>
      <c r="BL165" s="16"/>
      <c r="BM165" s="57"/>
    </row>
    <row r="166" spans="1:65" s="12" customFormat="1" ht="15">
      <c r="A166" s="5"/>
      <c r="B166" s="8" t="s">
        <v>122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0.30317840167710003</v>
      </c>
      <c r="I166" s="9">
        <v>0.6356012778387</v>
      </c>
      <c r="J166" s="9">
        <v>0</v>
      </c>
      <c r="K166" s="9">
        <v>0</v>
      </c>
      <c r="L166" s="10">
        <v>0.2159440837095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0.010071537967699998</v>
      </c>
      <c r="S166" s="9">
        <v>0.0735191013548</v>
      </c>
      <c r="T166" s="9">
        <v>0</v>
      </c>
      <c r="U166" s="9">
        <v>0</v>
      </c>
      <c r="V166" s="10">
        <v>0.07837903887059998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0.0231906278064</v>
      </c>
      <c r="AC166" s="9">
        <v>0</v>
      </c>
      <c r="AD166" s="9">
        <v>0</v>
      </c>
      <c r="AE166" s="9">
        <v>0</v>
      </c>
      <c r="AF166" s="10">
        <v>0.0087805986129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0.2615384972572001</v>
      </c>
      <c r="AW166" s="9">
        <v>0.3493379151611</v>
      </c>
      <c r="AX166" s="9">
        <v>0</v>
      </c>
      <c r="AY166" s="9">
        <v>0</v>
      </c>
      <c r="AZ166" s="10">
        <v>6.9209759488364995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0.2738674837407</v>
      </c>
      <c r="BG166" s="9">
        <v>0.6770706763224</v>
      </c>
      <c r="BH166" s="9">
        <v>0</v>
      </c>
      <c r="BI166" s="9">
        <v>0</v>
      </c>
      <c r="BJ166" s="10">
        <v>0.7477965069014998</v>
      </c>
      <c r="BK166" s="17">
        <f t="shared" si="6"/>
        <v>10.5792516960571</v>
      </c>
      <c r="BL166" s="16"/>
      <c r="BM166" s="57"/>
    </row>
    <row r="167" spans="1:65" s="12" customFormat="1" ht="15">
      <c r="A167" s="5"/>
      <c r="B167" s="8" t="s">
        <v>156</v>
      </c>
      <c r="C167" s="11">
        <v>0</v>
      </c>
      <c r="D167" s="9">
        <v>22.4588536320645</v>
      </c>
      <c r="E167" s="9">
        <v>0</v>
      </c>
      <c r="F167" s="9">
        <v>0</v>
      </c>
      <c r="G167" s="10">
        <v>0</v>
      </c>
      <c r="H167" s="11">
        <v>0.1259502119676</v>
      </c>
      <c r="I167" s="9">
        <v>647.1140789902902</v>
      </c>
      <c r="J167" s="9">
        <v>0</v>
      </c>
      <c r="K167" s="9">
        <v>0</v>
      </c>
      <c r="L167" s="10">
        <v>1.3924386790965002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0.012867843612699999</v>
      </c>
      <c r="S167" s="9">
        <v>366.8077945518387</v>
      </c>
      <c r="T167" s="9">
        <v>0</v>
      </c>
      <c r="U167" s="9">
        <v>0</v>
      </c>
      <c r="V167" s="10">
        <v>2.2532021739353003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512.5480838709677</v>
      </c>
      <c r="AS167" s="9">
        <v>0</v>
      </c>
      <c r="AT167" s="9">
        <v>0</v>
      </c>
      <c r="AU167" s="10">
        <v>0</v>
      </c>
      <c r="AV167" s="11">
        <v>0.9745585979996</v>
      </c>
      <c r="AW167" s="9">
        <v>48.620321358709305</v>
      </c>
      <c r="AX167" s="9">
        <v>0</v>
      </c>
      <c r="AY167" s="9">
        <v>0</v>
      </c>
      <c r="AZ167" s="10">
        <v>10.386867887451201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0.2877365739996</v>
      </c>
      <c r="BG167" s="9">
        <v>0.0671348146451</v>
      </c>
      <c r="BH167" s="9">
        <v>0</v>
      </c>
      <c r="BI167" s="9">
        <v>0</v>
      </c>
      <c r="BJ167" s="10">
        <v>0.17748157880620002</v>
      </c>
      <c r="BK167" s="17">
        <f t="shared" si="6"/>
        <v>1613.2273707653844</v>
      </c>
      <c r="BL167" s="16"/>
      <c r="BM167" s="57"/>
    </row>
    <row r="168" spans="1:65" s="12" customFormat="1" ht="15">
      <c r="A168" s="5"/>
      <c r="B168" s="8" t="s">
        <v>157</v>
      </c>
      <c r="C168" s="11">
        <v>0</v>
      </c>
      <c r="D168" s="9">
        <v>333.8722956284192</v>
      </c>
      <c r="E168" s="9">
        <v>0</v>
      </c>
      <c r="F168" s="9">
        <v>0</v>
      </c>
      <c r="G168" s="10">
        <v>106.10441820890321</v>
      </c>
      <c r="H168" s="11">
        <v>0.32974236006429997</v>
      </c>
      <c r="I168" s="9">
        <v>325.6516799403225</v>
      </c>
      <c r="J168" s="9">
        <v>0</v>
      </c>
      <c r="K168" s="9">
        <v>0</v>
      </c>
      <c r="L168" s="10">
        <v>2.5060500750965997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0.0025733806451</v>
      </c>
      <c r="S168" s="9">
        <v>275.28583528903215</v>
      </c>
      <c r="T168" s="9">
        <v>0</v>
      </c>
      <c r="U168" s="9">
        <v>0</v>
      </c>
      <c r="V168" s="10">
        <v>0.0122541935483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0.0041831256449</v>
      </c>
      <c r="AW168" s="9">
        <v>81.4134221769354</v>
      </c>
      <c r="AX168" s="9">
        <v>0</v>
      </c>
      <c r="AY168" s="9">
        <v>0</v>
      </c>
      <c r="AZ168" s="10">
        <v>2.7324930768061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</v>
      </c>
      <c r="BG168" s="9">
        <v>1.1833389648063</v>
      </c>
      <c r="BH168" s="9">
        <v>1.2238467741935</v>
      </c>
      <c r="BI168" s="9">
        <v>0</v>
      </c>
      <c r="BJ168" s="10">
        <v>0.9367382445803002</v>
      </c>
      <c r="BK168" s="17">
        <f t="shared" si="6"/>
        <v>1131.2588714389979</v>
      </c>
      <c r="BL168" s="16"/>
      <c r="BM168" s="57"/>
    </row>
    <row r="169" spans="1:65" s="12" customFormat="1" ht="15">
      <c r="A169" s="5"/>
      <c r="B169" s="8" t="s">
        <v>158</v>
      </c>
      <c r="C169" s="11">
        <v>0</v>
      </c>
      <c r="D169" s="9">
        <v>13.3818231478063</v>
      </c>
      <c r="E169" s="9">
        <v>0</v>
      </c>
      <c r="F169" s="9">
        <v>0</v>
      </c>
      <c r="G169" s="10">
        <v>0</v>
      </c>
      <c r="H169" s="11">
        <v>0.2351431108709</v>
      </c>
      <c r="I169" s="9">
        <v>123.52298288712878</v>
      </c>
      <c r="J169" s="9">
        <v>0</v>
      </c>
      <c r="K169" s="9">
        <v>0</v>
      </c>
      <c r="L169" s="10">
        <v>0.2850928381289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</v>
      </c>
      <c r="S169" s="9">
        <v>0</v>
      </c>
      <c r="T169" s="9">
        <v>0</v>
      </c>
      <c r="U169" s="9">
        <v>0</v>
      </c>
      <c r="V169" s="10">
        <v>0.008401256354800001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</v>
      </c>
      <c r="AW169" s="9">
        <v>12.2215611604516</v>
      </c>
      <c r="AX169" s="9">
        <v>0</v>
      </c>
      <c r="AY169" s="9">
        <v>0</v>
      </c>
      <c r="AZ169" s="10">
        <v>5.3411736473542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0.0335131828064</v>
      </c>
      <c r="BG169" s="9">
        <v>60.86761112861281</v>
      </c>
      <c r="BH169" s="9">
        <v>0</v>
      </c>
      <c r="BI169" s="9">
        <v>0</v>
      </c>
      <c r="BJ169" s="10">
        <v>2.8380593087095</v>
      </c>
      <c r="BK169" s="17">
        <f t="shared" si="6"/>
        <v>218.7353616682242</v>
      </c>
      <c r="BL169" s="16"/>
      <c r="BM169" s="57"/>
    </row>
    <row r="170" spans="1:65" s="12" customFormat="1" ht="15">
      <c r="A170" s="5"/>
      <c r="B170" s="8" t="s">
        <v>159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0.0250311644837</v>
      </c>
      <c r="I170" s="9">
        <v>29.9614925073869</v>
      </c>
      <c r="J170" s="9">
        <v>0</v>
      </c>
      <c r="K170" s="9">
        <v>0</v>
      </c>
      <c r="L170" s="10">
        <v>0.2726821618063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</v>
      </c>
      <c r="S170" s="9">
        <v>0</v>
      </c>
      <c r="T170" s="9">
        <v>0</v>
      </c>
      <c r="U170" s="9">
        <v>0</v>
      </c>
      <c r="V170" s="10">
        <v>1.766668940903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24.3403086192579</v>
      </c>
      <c r="AW170" s="9">
        <v>8.648526046128701</v>
      </c>
      <c r="AX170" s="9">
        <v>0</v>
      </c>
      <c r="AY170" s="9">
        <v>0</v>
      </c>
      <c r="AZ170" s="10">
        <v>34.0941405678707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0.0022220620644</v>
      </c>
      <c r="BG170" s="9">
        <v>31.6368660908063</v>
      </c>
      <c r="BH170" s="9">
        <v>0</v>
      </c>
      <c r="BI170" s="9">
        <v>0</v>
      </c>
      <c r="BJ170" s="10">
        <v>0.8899438673548</v>
      </c>
      <c r="BK170" s="17">
        <f t="shared" si="6"/>
        <v>131.6378820280627</v>
      </c>
      <c r="BL170" s="16"/>
      <c r="BM170" s="57"/>
    </row>
    <row r="171" spans="1:65" s="12" customFormat="1" ht="15">
      <c r="A171" s="5"/>
      <c r="B171" s="8" t="s">
        <v>160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</v>
      </c>
      <c r="I171" s="9">
        <v>9.3413223256129</v>
      </c>
      <c r="J171" s="9">
        <v>0</v>
      </c>
      <c r="K171" s="9">
        <v>0</v>
      </c>
      <c r="L171" s="10">
        <v>3.8162172694192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0.007198791322499999</v>
      </c>
      <c r="S171" s="9">
        <v>0</v>
      </c>
      <c r="T171" s="9">
        <v>0</v>
      </c>
      <c r="U171" s="9">
        <v>0</v>
      </c>
      <c r="V171" s="10">
        <v>0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8.615742293064201</v>
      </c>
      <c r="AW171" s="9">
        <v>0.2208807646129</v>
      </c>
      <c r="AX171" s="9">
        <v>0</v>
      </c>
      <c r="AY171" s="9">
        <v>0</v>
      </c>
      <c r="AZ171" s="10">
        <v>6.8337346194189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0.0272371230965</v>
      </c>
      <c r="BG171" s="9">
        <v>0</v>
      </c>
      <c r="BH171" s="9">
        <v>1.2027951612903</v>
      </c>
      <c r="BI171" s="9">
        <v>0</v>
      </c>
      <c r="BJ171" s="10">
        <v>0.07562400990309999</v>
      </c>
      <c r="BK171" s="17">
        <f t="shared" si="6"/>
        <v>30.1407523577405</v>
      </c>
      <c r="BL171" s="16"/>
      <c r="BM171" s="57"/>
    </row>
    <row r="172" spans="1:65" s="12" customFormat="1" ht="15">
      <c r="A172" s="5"/>
      <c r="B172" s="8" t="s">
        <v>161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0.1680521363547</v>
      </c>
      <c r="I172" s="9">
        <v>110.0451484285803</v>
      </c>
      <c r="J172" s="9">
        <v>0</v>
      </c>
      <c r="K172" s="9">
        <v>0</v>
      </c>
      <c r="L172" s="10">
        <v>0.07242929648379999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0.2401693016773</v>
      </c>
      <c r="S172" s="9">
        <v>30.1447767924837</v>
      </c>
      <c r="T172" s="9">
        <v>0</v>
      </c>
      <c r="U172" s="9">
        <v>0</v>
      </c>
      <c r="V172" s="10">
        <v>0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12.0810169592254</v>
      </c>
      <c r="AW172" s="9">
        <v>71.12415298054792</v>
      </c>
      <c r="AX172" s="9">
        <v>0</v>
      </c>
      <c r="AY172" s="9">
        <v>0</v>
      </c>
      <c r="AZ172" s="10">
        <v>13.0315545153218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1.5054024779031001</v>
      </c>
      <c r="BG172" s="9">
        <v>86.54527847467732</v>
      </c>
      <c r="BH172" s="9">
        <v>0</v>
      </c>
      <c r="BI172" s="9">
        <v>0</v>
      </c>
      <c r="BJ172" s="10">
        <v>1.7081926135157999</v>
      </c>
      <c r="BK172" s="17">
        <f t="shared" si="6"/>
        <v>326.6661739767711</v>
      </c>
      <c r="BL172" s="16"/>
      <c r="BM172" s="57"/>
    </row>
    <row r="173" spans="1:65" s="12" customFormat="1" ht="15">
      <c r="A173" s="5"/>
      <c r="B173" s="8" t="s">
        <v>162</v>
      </c>
      <c r="C173" s="11">
        <v>0</v>
      </c>
      <c r="D173" s="9">
        <v>1.4096703428386999</v>
      </c>
      <c r="E173" s="9">
        <v>0</v>
      </c>
      <c r="F173" s="9">
        <v>0</v>
      </c>
      <c r="G173" s="10">
        <v>0</v>
      </c>
      <c r="H173" s="11">
        <v>0.1977955351612</v>
      </c>
      <c r="I173" s="9">
        <v>36.0507447010644</v>
      </c>
      <c r="J173" s="9">
        <v>0</v>
      </c>
      <c r="K173" s="9">
        <v>0</v>
      </c>
      <c r="L173" s="10">
        <v>0.0668253244515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0.1526343238064</v>
      </c>
      <c r="S173" s="9">
        <v>0</v>
      </c>
      <c r="T173" s="9">
        <v>0</v>
      </c>
      <c r="U173" s="9">
        <v>0</v>
      </c>
      <c r="V173" s="10">
        <v>0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3.1731582659675004</v>
      </c>
      <c r="AW173" s="9">
        <v>0</v>
      </c>
      <c r="AX173" s="9">
        <v>0</v>
      </c>
      <c r="AY173" s="9">
        <v>0</v>
      </c>
      <c r="AZ173" s="10">
        <v>0.7996228117093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0.0053783157741</v>
      </c>
      <c r="BG173" s="9">
        <v>13.475672778032198</v>
      </c>
      <c r="BH173" s="9">
        <v>0</v>
      </c>
      <c r="BI173" s="9">
        <v>0</v>
      </c>
      <c r="BJ173" s="10">
        <v>0</v>
      </c>
      <c r="BK173" s="17">
        <f t="shared" si="6"/>
        <v>55.331502398805306</v>
      </c>
      <c r="BL173" s="16"/>
      <c r="BM173" s="57"/>
    </row>
    <row r="174" spans="1:65" s="12" customFormat="1" ht="15">
      <c r="A174" s="5"/>
      <c r="B174" s="8" t="s">
        <v>163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0</v>
      </c>
      <c r="I174" s="9">
        <v>244.2350782014513</v>
      </c>
      <c r="J174" s="9">
        <v>0</v>
      </c>
      <c r="K174" s="9">
        <v>0</v>
      </c>
      <c r="L174" s="10">
        <v>2.3489648632256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</v>
      </c>
      <c r="S174" s="9">
        <v>0</v>
      </c>
      <c r="T174" s="9">
        <v>0</v>
      </c>
      <c r="U174" s="9">
        <v>0</v>
      </c>
      <c r="V174" s="10">
        <v>0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0.7879938875481001</v>
      </c>
      <c r="AW174" s="9">
        <v>78.42577633251601</v>
      </c>
      <c r="AX174" s="9">
        <v>0</v>
      </c>
      <c r="AY174" s="9">
        <v>0</v>
      </c>
      <c r="AZ174" s="10">
        <v>2.3903346566771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0.0035182983869999998</v>
      </c>
      <c r="BG174" s="9">
        <v>108.11893878761289</v>
      </c>
      <c r="BH174" s="9">
        <v>0</v>
      </c>
      <c r="BI174" s="9">
        <v>0</v>
      </c>
      <c r="BJ174" s="10">
        <v>0.011400769225699998</v>
      </c>
      <c r="BK174" s="17">
        <f t="shared" si="6"/>
        <v>436.32200579664374</v>
      </c>
      <c r="BL174" s="16"/>
      <c r="BM174" s="57"/>
    </row>
    <row r="175" spans="1:65" s="12" customFormat="1" ht="15">
      <c r="A175" s="5"/>
      <c r="B175" s="8" t="s">
        <v>164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3.0464581879998995</v>
      </c>
      <c r="I175" s="9">
        <v>137.7159867195804</v>
      </c>
      <c r="J175" s="9">
        <v>0</v>
      </c>
      <c r="K175" s="9">
        <v>0</v>
      </c>
      <c r="L175" s="10">
        <v>0.0360898836128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</v>
      </c>
      <c r="S175" s="9">
        <v>0</v>
      </c>
      <c r="T175" s="9">
        <v>0</v>
      </c>
      <c r="U175" s="9">
        <v>0</v>
      </c>
      <c r="V175" s="10">
        <v>0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0.1207512733224</v>
      </c>
      <c r="AW175" s="9">
        <v>33.09843788802143</v>
      </c>
      <c r="AX175" s="9">
        <v>0</v>
      </c>
      <c r="AY175" s="9">
        <v>0</v>
      </c>
      <c r="AZ175" s="10">
        <v>1.1456395370321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1.1095206894515</v>
      </c>
      <c r="BG175" s="9">
        <v>69.9573829149999</v>
      </c>
      <c r="BH175" s="9">
        <v>0</v>
      </c>
      <c r="BI175" s="9">
        <v>0</v>
      </c>
      <c r="BJ175" s="10">
        <v>0.058500516128999994</v>
      </c>
      <c r="BK175" s="17">
        <f t="shared" si="6"/>
        <v>246.28876761014942</v>
      </c>
      <c r="BL175" s="16"/>
      <c r="BM175" s="57"/>
    </row>
    <row r="176" spans="1:65" s="21" customFormat="1" ht="15">
      <c r="A176" s="5"/>
      <c r="B176" s="15" t="s">
        <v>17</v>
      </c>
      <c r="C176" s="20">
        <f aca="true" t="shared" si="7" ref="C176:AH176">SUM(C20:C175)</f>
        <v>0</v>
      </c>
      <c r="D176" s="18">
        <f t="shared" si="7"/>
        <v>929.2528348160951</v>
      </c>
      <c r="E176" s="18">
        <f t="shared" si="7"/>
        <v>0</v>
      </c>
      <c r="F176" s="18">
        <f t="shared" si="7"/>
        <v>0</v>
      </c>
      <c r="G176" s="19">
        <f t="shared" si="7"/>
        <v>106.10441820890321</v>
      </c>
      <c r="H176" s="20">
        <f t="shared" si="7"/>
        <v>266.90393187412167</v>
      </c>
      <c r="I176" s="18">
        <f t="shared" si="7"/>
        <v>5545.521208413308</v>
      </c>
      <c r="J176" s="18">
        <f t="shared" si="7"/>
        <v>1.1461784335160001</v>
      </c>
      <c r="K176" s="18">
        <f t="shared" si="7"/>
        <v>0</v>
      </c>
      <c r="L176" s="19">
        <f t="shared" si="7"/>
        <v>293.8044408940868</v>
      </c>
      <c r="M176" s="20">
        <f t="shared" si="7"/>
        <v>0</v>
      </c>
      <c r="N176" s="18">
        <f t="shared" si="7"/>
        <v>0</v>
      </c>
      <c r="O176" s="18">
        <f t="shared" si="7"/>
        <v>0</v>
      </c>
      <c r="P176" s="18">
        <f t="shared" si="7"/>
        <v>0</v>
      </c>
      <c r="Q176" s="19">
        <f t="shared" si="7"/>
        <v>0</v>
      </c>
      <c r="R176" s="20">
        <f t="shared" si="7"/>
        <v>57.18387067909881</v>
      </c>
      <c r="S176" s="18">
        <f t="shared" si="7"/>
        <v>1799.229590983703</v>
      </c>
      <c r="T176" s="18">
        <f t="shared" si="7"/>
        <v>16.6160982769349</v>
      </c>
      <c r="U176" s="18">
        <f t="shared" si="7"/>
        <v>0</v>
      </c>
      <c r="V176" s="19">
        <f t="shared" si="7"/>
        <v>100.55129838345339</v>
      </c>
      <c r="W176" s="20">
        <f t="shared" si="7"/>
        <v>0</v>
      </c>
      <c r="X176" s="18">
        <f t="shared" si="7"/>
        <v>0</v>
      </c>
      <c r="Y176" s="18">
        <f t="shared" si="7"/>
        <v>0</v>
      </c>
      <c r="Z176" s="18">
        <f t="shared" si="7"/>
        <v>0</v>
      </c>
      <c r="AA176" s="19">
        <f t="shared" si="7"/>
        <v>0</v>
      </c>
      <c r="AB176" s="20">
        <f t="shared" si="7"/>
        <v>3.5428846298665997</v>
      </c>
      <c r="AC176" s="18">
        <f t="shared" si="7"/>
        <v>4.756775971032</v>
      </c>
      <c r="AD176" s="18">
        <f t="shared" si="7"/>
        <v>0</v>
      </c>
      <c r="AE176" s="18">
        <f t="shared" si="7"/>
        <v>0</v>
      </c>
      <c r="AF176" s="19">
        <f t="shared" si="7"/>
        <v>11.649780008384598</v>
      </c>
      <c r="AG176" s="20">
        <f t="shared" si="7"/>
        <v>0</v>
      </c>
      <c r="AH176" s="18">
        <f t="shared" si="7"/>
        <v>0</v>
      </c>
      <c r="AI176" s="18">
        <f aca="true" t="shared" si="8" ref="AI176:BN176">SUM(AI20:AI175)</f>
        <v>0</v>
      </c>
      <c r="AJ176" s="18">
        <f t="shared" si="8"/>
        <v>0</v>
      </c>
      <c r="AK176" s="19">
        <f t="shared" si="8"/>
        <v>0</v>
      </c>
      <c r="AL176" s="20">
        <f t="shared" si="8"/>
        <v>0.08317553593469999</v>
      </c>
      <c r="AM176" s="18">
        <f t="shared" si="8"/>
        <v>0</v>
      </c>
      <c r="AN176" s="18">
        <f t="shared" si="8"/>
        <v>0</v>
      </c>
      <c r="AO176" s="18">
        <f t="shared" si="8"/>
        <v>0</v>
      </c>
      <c r="AP176" s="19">
        <f t="shared" si="8"/>
        <v>0.19167037164480002</v>
      </c>
      <c r="AQ176" s="20">
        <f t="shared" si="8"/>
        <v>0</v>
      </c>
      <c r="AR176" s="18">
        <f t="shared" si="8"/>
        <v>512.5480838709677</v>
      </c>
      <c r="AS176" s="18">
        <f t="shared" si="8"/>
        <v>0</v>
      </c>
      <c r="AT176" s="18">
        <f t="shared" si="8"/>
        <v>0</v>
      </c>
      <c r="AU176" s="19">
        <f t="shared" si="8"/>
        <v>0</v>
      </c>
      <c r="AV176" s="20">
        <f t="shared" si="8"/>
        <v>2577.434717603363</v>
      </c>
      <c r="AW176" s="18">
        <f t="shared" si="8"/>
        <v>2403.7151035034194</v>
      </c>
      <c r="AX176" s="18">
        <f t="shared" si="8"/>
        <v>4.0169351594189004</v>
      </c>
      <c r="AY176" s="18">
        <f t="shared" si="8"/>
        <v>0</v>
      </c>
      <c r="AZ176" s="19">
        <f t="shared" si="8"/>
        <v>3062.23347997134</v>
      </c>
      <c r="BA176" s="20">
        <f t="shared" si="8"/>
        <v>0</v>
      </c>
      <c r="BB176" s="18">
        <f t="shared" si="8"/>
        <v>0</v>
      </c>
      <c r="BC176" s="18">
        <f t="shared" si="8"/>
        <v>0</v>
      </c>
      <c r="BD176" s="18">
        <f t="shared" si="8"/>
        <v>0</v>
      </c>
      <c r="BE176" s="19">
        <f t="shared" si="8"/>
        <v>0</v>
      </c>
      <c r="BF176" s="20">
        <f t="shared" si="8"/>
        <v>489.1755901959434</v>
      </c>
      <c r="BG176" s="18">
        <f t="shared" si="8"/>
        <v>1658.452954132688</v>
      </c>
      <c r="BH176" s="18">
        <f t="shared" si="8"/>
        <v>10.203534937192499</v>
      </c>
      <c r="BI176" s="18">
        <f t="shared" si="8"/>
        <v>0</v>
      </c>
      <c r="BJ176" s="19">
        <f t="shared" si="8"/>
        <v>614.7413076584459</v>
      </c>
      <c r="BK176" s="32">
        <f t="shared" si="8"/>
        <v>20469.059864512852</v>
      </c>
      <c r="BL176" s="16"/>
      <c r="BM176" s="56"/>
    </row>
    <row r="177" spans="3:64" ht="15" customHeight="1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6"/>
    </row>
    <row r="178" spans="1:65" s="12" customFormat="1" ht="15">
      <c r="A178" s="5" t="s">
        <v>37</v>
      </c>
      <c r="B178" s="6" t="s">
        <v>38</v>
      </c>
      <c r="C178" s="52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4"/>
      <c r="BL178" s="16"/>
      <c r="BM178" s="57"/>
    </row>
    <row r="179" spans="1:65" s="12" customFormat="1" ht="15">
      <c r="A179" s="5"/>
      <c r="B179" s="8" t="s">
        <v>39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0</v>
      </c>
      <c r="I179" s="9">
        <v>0</v>
      </c>
      <c r="J179" s="9">
        <v>0</v>
      </c>
      <c r="K179" s="9">
        <v>0</v>
      </c>
      <c r="L179" s="10">
        <v>0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</v>
      </c>
      <c r="S179" s="9">
        <v>0</v>
      </c>
      <c r="T179" s="9">
        <v>0</v>
      </c>
      <c r="U179" s="9">
        <v>0</v>
      </c>
      <c r="V179" s="10">
        <v>0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0</v>
      </c>
      <c r="AW179" s="9">
        <v>0</v>
      </c>
      <c r="AX179" s="9">
        <v>0</v>
      </c>
      <c r="AY179" s="9">
        <v>0</v>
      </c>
      <c r="AZ179" s="10">
        <v>0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0</v>
      </c>
      <c r="BG179" s="9">
        <v>0</v>
      </c>
      <c r="BH179" s="9">
        <v>0</v>
      </c>
      <c r="BI179" s="9">
        <v>0</v>
      </c>
      <c r="BJ179" s="10">
        <v>0</v>
      </c>
      <c r="BK179" s="17">
        <v>0</v>
      </c>
      <c r="BL179" s="16"/>
      <c r="BM179" s="57"/>
    </row>
    <row r="180" spans="1:65" s="21" customFormat="1" ht="15">
      <c r="A180" s="5"/>
      <c r="B180" s="15" t="s">
        <v>40</v>
      </c>
      <c r="C180" s="20">
        <v>0</v>
      </c>
      <c r="D180" s="18">
        <v>0</v>
      </c>
      <c r="E180" s="18">
        <v>0</v>
      </c>
      <c r="F180" s="18">
        <v>0</v>
      </c>
      <c r="G180" s="19">
        <v>0</v>
      </c>
      <c r="H180" s="20">
        <v>0</v>
      </c>
      <c r="I180" s="18">
        <v>0</v>
      </c>
      <c r="J180" s="18">
        <v>0</v>
      </c>
      <c r="K180" s="18">
        <v>0</v>
      </c>
      <c r="L180" s="19">
        <v>0</v>
      </c>
      <c r="M180" s="20">
        <v>0</v>
      </c>
      <c r="N180" s="18">
        <v>0</v>
      </c>
      <c r="O180" s="18">
        <v>0</v>
      </c>
      <c r="P180" s="18">
        <v>0</v>
      </c>
      <c r="Q180" s="19">
        <v>0</v>
      </c>
      <c r="R180" s="20">
        <v>0</v>
      </c>
      <c r="S180" s="18">
        <v>0</v>
      </c>
      <c r="T180" s="18">
        <v>0</v>
      </c>
      <c r="U180" s="18">
        <v>0</v>
      </c>
      <c r="V180" s="19">
        <v>0</v>
      </c>
      <c r="W180" s="20">
        <v>0</v>
      </c>
      <c r="X180" s="18">
        <v>0</v>
      </c>
      <c r="Y180" s="18">
        <v>0</v>
      </c>
      <c r="Z180" s="18">
        <v>0</v>
      </c>
      <c r="AA180" s="19">
        <v>0</v>
      </c>
      <c r="AB180" s="20">
        <v>0</v>
      </c>
      <c r="AC180" s="18">
        <v>0</v>
      </c>
      <c r="AD180" s="18">
        <v>0</v>
      </c>
      <c r="AE180" s="18">
        <v>0</v>
      </c>
      <c r="AF180" s="19">
        <v>0</v>
      </c>
      <c r="AG180" s="20">
        <v>0</v>
      </c>
      <c r="AH180" s="18">
        <v>0</v>
      </c>
      <c r="AI180" s="18">
        <v>0</v>
      </c>
      <c r="AJ180" s="18">
        <v>0</v>
      </c>
      <c r="AK180" s="19">
        <v>0</v>
      </c>
      <c r="AL180" s="20">
        <v>0</v>
      </c>
      <c r="AM180" s="18">
        <v>0</v>
      </c>
      <c r="AN180" s="18">
        <v>0</v>
      </c>
      <c r="AO180" s="18">
        <v>0</v>
      </c>
      <c r="AP180" s="19">
        <v>0</v>
      </c>
      <c r="AQ180" s="20">
        <v>0</v>
      </c>
      <c r="AR180" s="18">
        <v>0</v>
      </c>
      <c r="AS180" s="18">
        <v>0</v>
      </c>
      <c r="AT180" s="18">
        <v>0</v>
      </c>
      <c r="AU180" s="19">
        <v>0</v>
      </c>
      <c r="AV180" s="20">
        <v>0</v>
      </c>
      <c r="AW180" s="18">
        <v>0</v>
      </c>
      <c r="AX180" s="18">
        <v>0</v>
      </c>
      <c r="AY180" s="18">
        <v>0</v>
      </c>
      <c r="AZ180" s="19">
        <v>0</v>
      </c>
      <c r="BA180" s="20">
        <v>0</v>
      </c>
      <c r="BB180" s="18">
        <v>0</v>
      </c>
      <c r="BC180" s="18">
        <v>0</v>
      </c>
      <c r="BD180" s="18">
        <v>0</v>
      </c>
      <c r="BE180" s="19">
        <v>0</v>
      </c>
      <c r="BF180" s="20">
        <v>0</v>
      </c>
      <c r="BG180" s="18">
        <v>0</v>
      </c>
      <c r="BH180" s="18">
        <v>0</v>
      </c>
      <c r="BI180" s="18">
        <v>0</v>
      </c>
      <c r="BJ180" s="19">
        <v>0</v>
      </c>
      <c r="BK180" s="32">
        <v>0</v>
      </c>
      <c r="BL180" s="16"/>
      <c r="BM180" s="56"/>
    </row>
    <row r="181" spans="1:65" s="12" customFormat="1" ht="15">
      <c r="A181" s="5" t="s">
        <v>41</v>
      </c>
      <c r="B181" s="6" t="s">
        <v>42</v>
      </c>
      <c r="C181" s="5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4"/>
      <c r="BL181" s="16"/>
      <c r="BM181" s="57"/>
    </row>
    <row r="182" spans="1:65" s="12" customFormat="1" ht="15">
      <c r="A182" s="5"/>
      <c r="B182" s="8" t="s">
        <v>39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0</v>
      </c>
      <c r="I182" s="9">
        <v>0</v>
      </c>
      <c r="J182" s="9">
        <v>0</v>
      </c>
      <c r="K182" s="9">
        <v>0</v>
      </c>
      <c r="L182" s="10">
        <v>0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</v>
      </c>
      <c r="S182" s="9">
        <v>0</v>
      </c>
      <c r="T182" s="9">
        <v>0</v>
      </c>
      <c r="U182" s="9">
        <v>0</v>
      </c>
      <c r="V182" s="10">
        <v>0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0</v>
      </c>
      <c r="AW182" s="9">
        <v>0</v>
      </c>
      <c r="AX182" s="9">
        <v>0</v>
      </c>
      <c r="AY182" s="9">
        <v>0</v>
      </c>
      <c r="AZ182" s="10">
        <v>0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0</v>
      </c>
      <c r="BG182" s="9">
        <v>0</v>
      </c>
      <c r="BH182" s="9">
        <v>0</v>
      </c>
      <c r="BI182" s="9">
        <v>0</v>
      </c>
      <c r="BJ182" s="10">
        <v>0</v>
      </c>
      <c r="BK182" s="17">
        <v>0</v>
      </c>
      <c r="BL182" s="16"/>
      <c r="BM182" s="57"/>
    </row>
    <row r="183" spans="1:65" s="21" customFormat="1" ht="15">
      <c r="A183" s="5"/>
      <c r="B183" s="15" t="s">
        <v>43</v>
      </c>
      <c r="C183" s="20">
        <v>0</v>
      </c>
      <c r="D183" s="18">
        <v>0</v>
      </c>
      <c r="E183" s="18">
        <v>0</v>
      </c>
      <c r="F183" s="18">
        <v>0</v>
      </c>
      <c r="G183" s="19">
        <v>0</v>
      </c>
      <c r="H183" s="20">
        <v>0</v>
      </c>
      <c r="I183" s="18">
        <v>0</v>
      </c>
      <c r="J183" s="18">
        <v>0</v>
      </c>
      <c r="K183" s="18">
        <v>0</v>
      </c>
      <c r="L183" s="19">
        <v>0</v>
      </c>
      <c r="M183" s="20">
        <v>0</v>
      </c>
      <c r="N183" s="18">
        <v>0</v>
      </c>
      <c r="O183" s="18">
        <v>0</v>
      </c>
      <c r="P183" s="18">
        <v>0</v>
      </c>
      <c r="Q183" s="19">
        <v>0</v>
      </c>
      <c r="R183" s="20">
        <v>0</v>
      </c>
      <c r="S183" s="18">
        <v>0</v>
      </c>
      <c r="T183" s="18">
        <v>0</v>
      </c>
      <c r="U183" s="18">
        <v>0</v>
      </c>
      <c r="V183" s="19">
        <v>0</v>
      </c>
      <c r="W183" s="20">
        <v>0</v>
      </c>
      <c r="X183" s="18">
        <v>0</v>
      </c>
      <c r="Y183" s="18">
        <v>0</v>
      </c>
      <c r="Z183" s="18">
        <v>0</v>
      </c>
      <c r="AA183" s="19">
        <v>0</v>
      </c>
      <c r="AB183" s="20">
        <v>0</v>
      </c>
      <c r="AC183" s="18">
        <v>0</v>
      </c>
      <c r="AD183" s="18">
        <v>0</v>
      </c>
      <c r="AE183" s="18">
        <v>0</v>
      </c>
      <c r="AF183" s="19">
        <v>0</v>
      </c>
      <c r="AG183" s="20">
        <v>0</v>
      </c>
      <c r="AH183" s="18">
        <v>0</v>
      </c>
      <c r="AI183" s="18">
        <v>0</v>
      </c>
      <c r="AJ183" s="18">
        <v>0</v>
      </c>
      <c r="AK183" s="19">
        <v>0</v>
      </c>
      <c r="AL183" s="20">
        <v>0</v>
      </c>
      <c r="AM183" s="18">
        <v>0</v>
      </c>
      <c r="AN183" s="18">
        <v>0</v>
      </c>
      <c r="AO183" s="18">
        <v>0</v>
      </c>
      <c r="AP183" s="19">
        <v>0</v>
      </c>
      <c r="AQ183" s="20">
        <v>0</v>
      </c>
      <c r="AR183" s="18">
        <v>0</v>
      </c>
      <c r="AS183" s="18">
        <v>0</v>
      </c>
      <c r="AT183" s="18">
        <v>0</v>
      </c>
      <c r="AU183" s="19">
        <v>0</v>
      </c>
      <c r="AV183" s="20">
        <v>0</v>
      </c>
      <c r="AW183" s="18">
        <v>0</v>
      </c>
      <c r="AX183" s="18">
        <v>0</v>
      </c>
      <c r="AY183" s="18">
        <v>0</v>
      </c>
      <c r="AZ183" s="19">
        <v>0</v>
      </c>
      <c r="BA183" s="20">
        <v>0</v>
      </c>
      <c r="BB183" s="18">
        <v>0</v>
      </c>
      <c r="BC183" s="18">
        <v>0</v>
      </c>
      <c r="BD183" s="18">
        <v>0</v>
      </c>
      <c r="BE183" s="19">
        <v>0</v>
      </c>
      <c r="BF183" s="20">
        <v>0</v>
      </c>
      <c r="BG183" s="18">
        <v>0</v>
      </c>
      <c r="BH183" s="18">
        <v>0</v>
      </c>
      <c r="BI183" s="18">
        <v>0</v>
      </c>
      <c r="BJ183" s="19">
        <v>0</v>
      </c>
      <c r="BK183" s="32">
        <v>0</v>
      </c>
      <c r="BL183" s="16"/>
      <c r="BM183" s="56"/>
    </row>
    <row r="184" spans="1:65" s="21" customFormat="1" ht="15">
      <c r="A184" s="5" t="s">
        <v>18</v>
      </c>
      <c r="B184" s="27" t="s">
        <v>19</v>
      </c>
      <c r="C184" s="20"/>
      <c r="D184" s="18"/>
      <c r="E184" s="18"/>
      <c r="F184" s="18"/>
      <c r="G184" s="19"/>
      <c r="H184" s="20"/>
      <c r="I184" s="18"/>
      <c r="J184" s="18"/>
      <c r="K184" s="18"/>
      <c r="L184" s="19"/>
      <c r="M184" s="20"/>
      <c r="N184" s="18"/>
      <c r="O184" s="18"/>
      <c r="P184" s="18"/>
      <c r="Q184" s="19"/>
      <c r="R184" s="20"/>
      <c r="S184" s="18"/>
      <c r="T184" s="18"/>
      <c r="U184" s="18"/>
      <c r="V184" s="19"/>
      <c r="W184" s="20"/>
      <c r="X184" s="18"/>
      <c r="Y184" s="18"/>
      <c r="Z184" s="18"/>
      <c r="AA184" s="19"/>
      <c r="AB184" s="20"/>
      <c r="AC184" s="18"/>
      <c r="AD184" s="18"/>
      <c r="AE184" s="18"/>
      <c r="AF184" s="19"/>
      <c r="AG184" s="20"/>
      <c r="AH184" s="18"/>
      <c r="AI184" s="18"/>
      <c r="AJ184" s="18"/>
      <c r="AK184" s="19"/>
      <c r="AL184" s="20"/>
      <c r="AM184" s="18"/>
      <c r="AN184" s="18"/>
      <c r="AO184" s="18"/>
      <c r="AP184" s="19"/>
      <c r="AQ184" s="20"/>
      <c r="AR184" s="18"/>
      <c r="AS184" s="18"/>
      <c r="AT184" s="18"/>
      <c r="AU184" s="19"/>
      <c r="AV184" s="20"/>
      <c r="AW184" s="18"/>
      <c r="AX184" s="18"/>
      <c r="AY184" s="18"/>
      <c r="AZ184" s="19"/>
      <c r="BA184" s="20"/>
      <c r="BB184" s="18"/>
      <c r="BC184" s="18"/>
      <c r="BD184" s="18"/>
      <c r="BE184" s="19"/>
      <c r="BF184" s="20"/>
      <c r="BG184" s="18"/>
      <c r="BH184" s="18"/>
      <c r="BI184" s="18"/>
      <c r="BJ184" s="19"/>
      <c r="BK184" s="32"/>
      <c r="BL184" s="16"/>
      <c r="BM184" s="56"/>
    </row>
    <row r="185" spans="1:65" s="12" customFormat="1" ht="15">
      <c r="A185" s="5"/>
      <c r="B185" s="8" t="s">
        <v>176</v>
      </c>
      <c r="C185" s="11">
        <v>0</v>
      </c>
      <c r="D185" s="9">
        <v>0.5542825806451</v>
      </c>
      <c r="E185" s="9">
        <v>0</v>
      </c>
      <c r="F185" s="9">
        <v>0</v>
      </c>
      <c r="G185" s="10">
        <v>0</v>
      </c>
      <c r="H185" s="11">
        <v>3.0693446729664</v>
      </c>
      <c r="I185" s="9">
        <v>52.7293663112256</v>
      </c>
      <c r="J185" s="9">
        <v>0</v>
      </c>
      <c r="K185" s="9">
        <v>0</v>
      </c>
      <c r="L185" s="10">
        <v>2.3850020699022996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2.3117587522889</v>
      </c>
      <c r="S185" s="9">
        <v>0.3492835239032</v>
      </c>
      <c r="T185" s="9">
        <v>0.0554282580645</v>
      </c>
      <c r="U185" s="9">
        <v>0</v>
      </c>
      <c r="V185" s="10">
        <v>10.837735861095698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5.735792769612299</v>
      </c>
      <c r="AC185" s="9">
        <v>0</v>
      </c>
      <c r="AD185" s="9">
        <v>0</v>
      </c>
      <c r="AE185" s="9">
        <v>0</v>
      </c>
      <c r="AF185" s="10">
        <v>0.0465973140645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168.99450690451272</v>
      </c>
      <c r="AW185" s="9">
        <v>421.42238323645637</v>
      </c>
      <c r="AX185" s="9">
        <v>4.9244826817095</v>
      </c>
      <c r="AY185" s="9">
        <v>0</v>
      </c>
      <c r="AZ185" s="10">
        <v>171.32454527407918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61.58150731000736</v>
      </c>
      <c r="BG185" s="9">
        <v>34.1054498414172</v>
      </c>
      <c r="BH185" s="9">
        <v>8.7728268085804</v>
      </c>
      <c r="BI185" s="9">
        <v>0</v>
      </c>
      <c r="BJ185" s="10">
        <v>25.552944322313206</v>
      </c>
      <c r="BK185" s="17">
        <f aca="true" t="shared" si="9" ref="BK185:BK195">SUM(C185:BJ185)</f>
        <v>974.7532384928445</v>
      </c>
      <c r="BL185" s="16"/>
      <c r="BM185" s="57"/>
    </row>
    <row r="186" spans="1:65" s="12" customFormat="1" ht="15">
      <c r="A186" s="5"/>
      <c r="B186" s="8" t="s">
        <v>177</v>
      </c>
      <c r="C186" s="11">
        <v>0</v>
      </c>
      <c r="D186" s="9">
        <v>1.6442437649354</v>
      </c>
      <c r="E186" s="9">
        <v>0</v>
      </c>
      <c r="F186" s="9">
        <v>0</v>
      </c>
      <c r="G186" s="10">
        <v>0</v>
      </c>
      <c r="H186" s="11">
        <v>7.437454951449199</v>
      </c>
      <c r="I186" s="9">
        <v>2424.8211911441604</v>
      </c>
      <c r="J186" s="9">
        <v>0</v>
      </c>
      <c r="K186" s="9">
        <v>0</v>
      </c>
      <c r="L186" s="10">
        <v>69.32096923428712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1.6003089487392002</v>
      </c>
      <c r="S186" s="9">
        <v>522.5066756866447</v>
      </c>
      <c r="T186" s="9">
        <v>0</v>
      </c>
      <c r="U186" s="9">
        <v>0</v>
      </c>
      <c r="V186" s="10">
        <v>1.0813134728045997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0.3418170690643</v>
      </c>
      <c r="AC186" s="9">
        <v>0</v>
      </c>
      <c r="AD186" s="9">
        <v>0</v>
      </c>
      <c r="AE186" s="9">
        <v>0</v>
      </c>
      <c r="AF186" s="10">
        <v>0.0060113797094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1.59223548E-05</v>
      </c>
      <c r="AM186" s="9">
        <v>0</v>
      </c>
      <c r="AN186" s="9">
        <v>0</v>
      </c>
      <c r="AO186" s="9">
        <v>0</v>
      </c>
      <c r="AP186" s="10">
        <v>0.0162615090967</v>
      </c>
      <c r="AQ186" s="11">
        <v>0</v>
      </c>
      <c r="AR186" s="9">
        <v>3.0075617118063</v>
      </c>
      <c r="AS186" s="9">
        <v>0</v>
      </c>
      <c r="AT186" s="9">
        <v>0</v>
      </c>
      <c r="AU186" s="10">
        <v>0</v>
      </c>
      <c r="AV186" s="11">
        <v>71.26036163157326</v>
      </c>
      <c r="AW186" s="9">
        <v>216.47469906073613</v>
      </c>
      <c r="AX186" s="9">
        <v>0.3537258422258</v>
      </c>
      <c r="AY186" s="9">
        <v>0</v>
      </c>
      <c r="AZ186" s="10">
        <v>91.3351431594512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8.310206578841205</v>
      </c>
      <c r="BG186" s="9">
        <v>29.58325753286919</v>
      </c>
      <c r="BH186" s="9">
        <v>0.7249013351935</v>
      </c>
      <c r="BI186" s="9">
        <v>0</v>
      </c>
      <c r="BJ186" s="10">
        <v>13.124628549687689</v>
      </c>
      <c r="BK186" s="17">
        <f t="shared" si="9"/>
        <v>3462.950748485629</v>
      </c>
      <c r="BL186" s="16"/>
      <c r="BM186" s="57"/>
    </row>
    <row r="187" spans="1:65" s="12" customFormat="1" ht="15">
      <c r="A187" s="5"/>
      <c r="B187" s="8" t="s">
        <v>178</v>
      </c>
      <c r="C187" s="11">
        <v>0</v>
      </c>
      <c r="D187" s="9">
        <v>25.9321672966128</v>
      </c>
      <c r="E187" s="9">
        <v>0</v>
      </c>
      <c r="F187" s="9">
        <v>0</v>
      </c>
      <c r="G187" s="10">
        <v>0</v>
      </c>
      <c r="H187" s="11">
        <v>54.079831083255385</v>
      </c>
      <c r="I187" s="9">
        <v>987.0124727646122</v>
      </c>
      <c r="J187" s="9">
        <v>51.0055646982257</v>
      </c>
      <c r="K187" s="9">
        <v>0</v>
      </c>
      <c r="L187" s="10">
        <v>13.092528062738797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2.9603286223519003</v>
      </c>
      <c r="S187" s="9">
        <v>5.9130946157093005</v>
      </c>
      <c r="T187" s="9">
        <v>7.4815530961288985</v>
      </c>
      <c r="U187" s="9">
        <v>0</v>
      </c>
      <c r="V187" s="10">
        <v>2.896711003320699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0.0379551220641</v>
      </c>
      <c r="AC187" s="9">
        <v>0.058743132032199996</v>
      </c>
      <c r="AD187" s="9">
        <v>0</v>
      </c>
      <c r="AE187" s="9">
        <v>0</v>
      </c>
      <c r="AF187" s="10">
        <v>0.4813626198384999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0.0049954293547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5E-09</v>
      </c>
      <c r="AS187" s="9">
        <v>0</v>
      </c>
      <c r="AT187" s="9">
        <v>0</v>
      </c>
      <c r="AU187" s="10">
        <v>0</v>
      </c>
      <c r="AV187" s="11">
        <v>49.115451223147296</v>
      </c>
      <c r="AW187" s="9">
        <v>917.8307057391851</v>
      </c>
      <c r="AX187" s="9">
        <v>0</v>
      </c>
      <c r="AY187" s="9">
        <v>0</v>
      </c>
      <c r="AZ187" s="10">
        <v>295.0426578302305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12.337698640548707</v>
      </c>
      <c r="BG187" s="9">
        <v>148.6587203605451</v>
      </c>
      <c r="BH187" s="9">
        <v>1.6518169652579</v>
      </c>
      <c r="BI187" s="9">
        <v>0</v>
      </c>
      <c r="BJ187" s="10">
        <v>60.0283768583932</v>
      </c>
      <c r="BK187" s="17">
        <f t="shared" si="9"/>
        <v>2635.622735168553</v>
      </c>
      <c r="BL187" s="16"/>
      <c r="BM187" s="57"/>
    </row>
    <row r="188" spans="1:65" s="12" customFormat="1" ht="15">
      <c r="A188" s="5"/>
      <c r="B188" s="8" t="s">
        <v>179</v>
      </c>
      <c r="C188" s="11">
        <v>0</v>
      </c>
      <c r="D188" s="9">
        <v>606.1093172879354</v>
      </c>
      <c r="E188" s="9">
        <v>0</v>
      </c>
      <c r="F188" s="9">
        <v>0</v>
      </c>
      <c r="G188" s="10">
        <v>0</v>
      </c>
      <c r="H188" s="11">
        <v>43.23232628138351</v>
      </c>
      <c r="I188" s="9">
        <v>1021.2262639180306</v>
      </c>
      <c r="J188" s="9">
        <v>56.3198655111612</v>
      </c>
      <c r="K188" s="9">
        <v>0</v>
      </c>
      <c r="L188" s="10">
        <v>23.2822504854801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3.7359254236090997</v>
      </c>
      <c r="S188" s="9">
        <v>335.0893033908382</v>
      </c>
      <c r="T188" s="9">
        <v>15.950905655257898</v>
      </c>
      <c r="U188" s="9">
        <v>0</v>
      </c>
      <c r="V188" s="10">
        <v>10.0712739852545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0.0216240849997</v>
      </c>
      <c r="AC188" s="9">
        <v>0</v>
      </c>
      <c r="AD188" s="9">
        <v>0</v>
      </c>
      <c r="AE188" s="9">
        <v>0</v>
      </c>
      <c r="AF188" s="10">
        <v>0.0047845458063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0.0117830729674</v>
      </c>
      <c r="AM188" s="9">
        <v>0</v>
      </c>
      <c r="AN188" s="9">
        <v>0</v>
      </c>
      <c r="AO188" s="9">
        <v>0</v>
      </c>
      <c r="AP188" s="10">
        <v>0.0080287197741</v>
      </c>
      <c r="AQ188" s="11">
        <v>0</v>
      </c>
      <c r="AR188" s="9">
        <v>93.04444789212899</v>
      </c>
      <c r="AS188" s="9">
        <v>0</v>
      </c>
      <c r="AT188" s="9">
        <v>0</v>
      </c>
      <c r="AU188" s="10">
        <v>0</v>
      </c>
      <c r="AV188" s="11">
        <v>25.69887702735587</v>
      </c>
      <c r="AW188" s="9">
        <v>402.62005096534773</v>
      </c>
      <c r="AX188" s="9">
        <v>2.0700700336451003</v>
      </c>
      <c r="AY188" s="9">
        <v>0</v>
      </c>
      <c r="AZ188" s="10">
        <v>85.04023506358344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9.856978487435518</v>
      </c>
      <c r="BG188" s="9">
        <v>41.15553874993269</v>
      </c>
      <c r="BH188" s="9">
        <v>5.1229980336129</v>
      </c>
      <c r="BI188" s="9">
        <v>0</v>
      </c>
      <c r="BJ188" s="10">
        <v>13.063871904758694</v>
      </c>
      <c r="BK188" s="17">
        <f t="shared" si="9"/>
        <v>2792.736720520299</v>
      </c>
      <c r="BL188" s="16"/>
      <c r="BM188" s="57"/>
    </row>
    <row r="189" spans="1:65" s="12" customFormat="1" ht="15">
      <c r="A189" s="5"/>
      <c r="B189" s="8" t="s">
        <v>180</v>
      </c>
      <c r="C189" s="11">
        <v>0</v>
      </c>
      <c r="D189" s="9">
        <v>43.1385760647741</v>
      </c>
      <c r="E189" s="9">
        <v>0</v>
      </c>
      <c r="F189" s="9">
        <v>0</v>
      </c>
      <c r="G189" s="10">
        <v>0</v>
      </c>
      <c r="H189" s="11">
        <v>96.83894251473141</v>
      </c>
      <c r="I189" s="9">
        <v>3391.8057052253816</v>
      </c>
      <c r="J189" s="9">
        <v>10.8501936288386</v>
      </c>
      <c r="K189" s="9">
        <v>25.9708459343548</v>
      </c>
      <c r="L189" s="10">
        <v>205.61269249386024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59.703622381374394</v>
      </c>
      <c r="S189" s="9">
        <v>294.0353849564806</v>
      </c>
      <c r="T189" s="9">
        <v>48.8137061802899</v>
      </c>
      <c r="U189" s="9">
        <v>0</v>
      </c>
      <c r="V189" s="10">
        <v>87.84722669873163</v>
      </c>
      <c r="W189" s="11">
        <v>0</v>
      </c>
      <c r="X189" s="9">
        <v>0.0203660822903</v>
      </c>
      <c r="Y189" s="9">
        <v>0</v>
      </c>
      <c r="Z189" s="9">
        <v>0</v>
      </c>
      <c r="AA189" s="10">
        <v>0</v>
      </c>
      <c r="AB189" s="11">
        <v>1.0931655618056002</v>
      </c>
      <c r="AC189" s="9">
        <v>0.0043182572903</v>
      </c>
      <c r="AD189" s="9">
        <v>0</v>
      </c>
      <c r="AE189" s="9">
        <v>0</v>
      </c>
      <c r="AF189" s="10">
        <v>0.688268732612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0.032819246063299994</v>
      </c>
      <c r="AM189" s="9">
        <v>0.22855238319340004</v>
      </c>
      <c r="AN189" s="9">
        <v>0</v>
      </c>
      <c r="AO189" s="9">
        <v>0</v>
      </c>
      <c r="AP189" s="10">
        <v>0.4684825018705001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776.7374814961051</v>
      </c>
      <c r="AW189" s="9">
        <v>2082.415245540283</v>
      </c>
      <c r="AX189" s="9">
        <v>2.7701452794516</v>
      </c>
      <c r="AY189" s="9">
        <v>750.7927645586129</v>
      </c>
      <c r="AZ189" s="10">
        <v>1001.9310273712534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339.18153716145036</v>
      </c>
      <c r="BG189" s="9">
        <v>280.15377160833316</v>
      </c>
      <c r="BH189" s="9">
        <v>9.866294871967098</v>
      </c>
      <c r="BI189" s="9">
        <v>0</v>
      </c>
      <c r="BJ189" s="10">
        <v>324.7097889970747</v>
      </c>
      <c r="BK189" s="17">
        <f t="shared" si="9"/>
        <v>9835.710925728474</v>
      </c>
      <c r="BL189" s="16"/>
      <c r="BM189" s="57"/>
    </row>
    <row r="190" spans="1:65" s="12" customFormat="1" ht="15">
      <c r="A190" s="5"/>
      <c r="B190" s="8" t="s">
        <v>181</v>
      </c>
      <c r="C190" s="11">
        <v>0</v>
      </c>
      <c r="D190" s="9">
        <v>1.5866709842902</v>
      </c>
      <c r="E190" s="9">
        <v>0</v>
      </c>
      <c r="F190" s="9">
        <v>0</v>
      </c>
      <c r="G190" s="10">
        <v>0</v>
      </c>
      <c r="H190" s="11">
        <v>8.196368726542397</v>
      </c>
      <c r="I190" s="9">
        <v>7.085403389547598</v>
      </c>
      <c r="J190" s="9">
        <v>0</v>
      </c>
      <c r="K190" s="9">
        <v>0</v>
      </c>
      <c r="L190" s="10">
        <v>55.63585917925136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3.8905267068961003</v>
      </c>
      <c r="S190" s="9">
        <v>0.017905482354700002</v>
      </c>
      <c r="T190" s="9">
        <v>0</v>
      </c>
      <c r="U190" s="9">
        <v>0</v>
      </c>
      <c r="V190" s="10">
        <v>11.7807997572844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0.44455466816069994</v>
      </c>
      <c r="AC190" s="9">
        <v>0</v>
      </c>
      <c r="AD190" s="9">
        <v>0</v>
      </c>
      <c r="AE190" s="9">
        <v>0</v>
      </c>
      <c r="AF190" s="10">
        <v>1.2348556100962997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0.0397566392252</v>
      </c>
      <c r="AM190" s="9">
        <v>0.022195909161199998</v>
      </c>
      <c r="AN190" s="9">
        <v>0</v>
      </c>
      <c r="AO190" s="9">
        <v>0</v>
      </c>
      <c r="AP190" s="10">
        <v>0.1279503031933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373.9339326695888</v>
      </c>
      <c r="AW190" s="9">
        <v>358.5529315156236</v>
      </c>
      <c r="AX190" s="9">
        <v>0.0094376589999</v>
      </c>
      <c r="AY190" s="9">
        <v>0</v>
      </c>
      <c r="AZ190" s="10">
        <v>1288.1803116751623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195.4017120775173</v>
      </c>
      <c r="BG190" s="9">
        <v>41.88951734918458</v>
      </c>
      <c r="BH190" s="9">
        <v>1.2888466348386</v>
      </c>
      <c r="BI190" s="9">
        <v>0</v>
      </c>
      <c r="BJ190" s="10">
        <v>328.03521063322137</v>
      </c>
      <c r="BK190" s="17">
        <f t="shared" si="9"/>
        <v>2677.35474757014</v>
      </c>
      <c r="BL190" s="16"/>
      <c r="BM190" s="57"/>
    </row>
    <row r="191" spans="1:65" s="12" customFormat="1" ht="15">
      <c r="A191" s="5"/>
      <c r="B191" s="8" t="s">
        <v>182</v>
      </c>
      <c r="C191" s="11">
        <v>0</v>
      </c>
      <c r="D191" s="9">
        <v>143.03490527190309</v>
      </c>
      <c r="E191" s="9">
        <v>0</v>
      </c>
      <c r="F191" s="9">
        <v>0</v>
      </c>
      <c r="G191" s="10">
        <v>0</v>
      </c>
      <c r="H191" s="11">
        <v>53.239745124835395</v>
      </c>
      <c r="I191" s="9">
        <v>1603.6963686928052</v>
      </c>
      <c r="J191" s="9">
        <v>0</v>
      </c>
      <c r="K191" s="9">
        <v>0</v>
      </c>
      <c r="L191" s="10">
        <v>38.2484284511259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4.136869414416301</v>
      </c>
      <c r="S191" s="9">
        <v>3.8872050127094</v>
      </c>
      <c r="T191" s="9">
        <v>1.0314887262902999</v>
      </c>
      <c r="U191" s="9">
        <v>0</v>
      </c>
      <c r="V191" s="10">
        <v>33.503645467609516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0.2026534280316</v>
      </c>
      <c r="AC191" s="9">
        <v>5.8930509506129</v>
      </c>
      <c r="AD191" s="9">
        <v>0</v>
      </c>
      <c r="AE191" s="9">
        <v>0</v>
      </c>
      <c r="AF191" s="10">
        <v>0.48241688309630015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0.39204908377360004</v>
      </c>
      <c r="AM191" s="9">
        <v>0</v>
      </c>
      <c r="AN191" s="9">
        <v>0</v>
      </c>
      <c r="AO191" s="9">
        <v>0</v>
      </c>
      <c r="AP191" s="10">
        <v>0.7181658021612</v>
      </c>
      <c r="AQ191" s="11">
        <v>0</v>
      </c>
      <c r="AR191" s="9">
        <v>0.1361526</v>
      </c>
      <c r="AS191" s="9">
        <v>0</v>
      </c>
      <c r="AT191" s="9">
        <v>0</v>
      </c>
      <c r="AU191" s="10">
        <v>0</v>
      </c>
      <c r="AV191" s="11">
        <v>421.043372708844</v>
      </c>
      <c r="AW191" s="9">
        <v>1045.7071980802466</v>
      </c>
      <c r="AX191" s="9">
        <v>1.9899845414838002</v>
      </c>
      <c r="AY191" s="9">
        <v>8.1379385202903</v>
      </c>
      <c r="AZ191" s="10">
        <v>845.5396536376313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60.60512136325059</v>
      </c>
      <c r="BG191" s="9">
        <v>1008.132497078027</v>
      </c>
      <c r="BH191" s="9">
        <v>10.4382146929994</v>
      </c>
      <c r="BI191" s="9">
        <v>0</v>
      </c>
      <c r="BJ191" s="10">
        <v>113.72969501045183</v>
      </c>
      <c r="BK191" s="17">
        <f t="shared" si="9"/>
        <v>5403.926820542596</v>
      </c>
      <c r="BL191" s="16"/>
      <c r="BM191" s="57"/>
    </row>
    <row r="192" spans="1:65" s="12" customFormat="1" ht="15">
      <c r="A192" s="5"/>
      <c r="B192" s="8" t="s">
        <v>212</v>
      </c>
      <c r="C192" s="11">
        <v>0</v>
      </c>
      <c r="D192" s="9">
        <v>4.500272903225699</v>
      </c>
      <c r="E192" s="9">
        <v>0</v>
      </c>
      <c r="F192" s="9">
        <v>0</v>
      </c>
      <c r="G192" s="10">
        <v>0</v>
      </c>
      <c r="H192" s="11">
        <v>0.6085137689341003</v>
      </c>
      <c r="I192" s="9">
        <v>0</v>
      </c>
      <c r="J192" s="9">
        <v>0</v>
      </c>
      <c r="K192" s="9">
        <v>0</v>
      </c>
      <c r="L192" s="10">
        <v>0.11843122974119999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2.2765156702242995</v>
      </c>
      <c r="S192" s="9">
        <v>0</v>
      </c>
      <c r="T192" s="9">
        <v>0</v>
      </c>
      <c r="U192" s="9">
        <v>0</v>
      </c>
      <c r="V192" s="10">
        <v>0.0218264617094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0.0311311513222</v>
      </c>
      <c r="AC192" s="9">
        <v>0</v>
      </c>
      <c r="AD192" s="9">
        <v>0</v>
      </c>
      <c r="AE192" s="9">
        <v>0</v>
      </c>
      <c r="AF192" s="10">
        <v>0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0.007003401032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27.84311954581651</v>
      </c>
      <c r="AW192" s="9">
        <v>0.0001389824837</v>
      </c>
      <c r="AX192" s="9">
        <v>0</v>
      </c>
      <c r="AY192" s="9">
        <v>0</v>
      </c>
      <c r="AZ192" s="10">
        <v>8.14950643709425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9.8293929386527</v>
      </c>
      <c r="BG192" s="9">
        <v>0.000173952129</v>
      </c>
      <c r="BH192" s="9">
        <v>0</v>
      </c>
      <c r="BI192" s="9">
        <v>0</v>
      </c>
      <c r="BJ192" s="10">
        <v>0.8143896593848002</v>
      </c>
      <c r="BK192" s="17">
        <f t="shared" si="9"/>
        <v>54.200416101749866</v>
      </c>
      <c r="BL192" s="16"/>
      <c r="BM192" s="57"/>
    </row>
    <row r="193" spans="1:65" s="12" customFormat="1" ht="15">
      <c r="A193" s="5"/>
      <c r="B193" s="8" t="s">
        <v>183</v>
      </c>
      <c r="C193" s="11">
        <v>0</v>
      </c>
      <c r="D193" s="9">
        <v>1.5365480624193</v>
      </c>
      <c r="E193" s="9">
        <v>0</v>
      </c>
      <c r="F193" s="9">
        <v>0</v>
      </c>
      <c r="G193" s="10">
        <v>0</v>
      </c>
      <c r="H193" s="11">
        <v>34.1143753559324</v>
      </c>
      <c r="I193" s="9">
        <v>532.7687242608376</v>
      </c>
      <c r="J193" s="9">
        <v>0</v>
      </c>
      <c r="K193" s="9">
        <v>0</v>
      </c>
      <c r="L193" s="10">
        <v>26.020088697997704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7.523469415801499</v>
      </c>
      <c r="S193" s="9">
        <v>1.9305979991610003</v>
      </c>
      <c r="T193" s="9">
        <v>5.6212218464192</v>
      </c>
      <c r="U193" s="9">
        <v>0</v>
      </c>
      <c r="V193" s="10">
        <v>20.557207490739092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4.9672737930315</v>
      </c>
      <c r="AC193" s="9">
        <v>6.734560810774</v>
      </c>
      <c r="AD193" s="9">
        <v>0</v>
      </c>
      <c r="AE193" s="9">
        <v>0</v>
      </c>
      <c r="AF193" s="10">
        <v>8.088828059322301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0.24449382719250004</v>
      </c>
      <c r="AM193" s="9">
        <v>0</v>
      </c>
      <c r="AN193" s="9">
        <v>0</v>
      </c>
      <c r="AO193" s="9">
        <v>0</v>
      </c>
      <c r="AP193" s="10">
        <v>0.008859711032199999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814.7129301713669</v>
      </c>
      <c r="AW193" s="9">
        <v>1962.622777561193</v>
      </c>
      <c r="AX193" s="9">
        <v>4.776144010516</v>
      </c>
      <c r="AY193" s="9">
        <v>0</v>
      </c>
      <c r="AZ193" s="10">
        <v>1409.9821086646991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180.69313937668983</v>
      </c>
      <c r="BG193" s="9">
        <v>186.06398971850683</v>
      </c>
      <c r="BH193" s="9">
        <v>39.2155694870636</v>
      </c>
      <c r="BI193" s="9">
        <v>0</v>
      </c>
      <c r="BJ193" s="10">
        <v>273.8674817369469</v>
      </c>
      <c r="BK193" s="17">
        <f t="shared" si="9"/>
        <v>5522.050390057641</v>
      </c>
      <c r="BL193" s="16"/>
      <c r="BM193" s="57"/>
    </row>
    <row r="194" spans="1:65" s="12" customFormat="1" ht="15">
      <c r="A194" s="5"/>
      <c r="B194" s="8" t="s">
        <v>184</v>
      </c>
      <c r="C194" s="11">
        <v>0</v>
      </c>
      <c r="D194" s="9">
        <v>433.9134455939996</v>
      </c>
      <c r="E194" s="9">
        <v>0</v>
      </c>
      <c r="F194" s="9">
        <v>0</v>
      </c>
      <c r="G194" s="10">
        <v>56.924004431129</v>
      </c>
      <c r="H194" s="11">
        <v>58.40576222373971</v>
      </c>
      <c r="I194" s="9">
        <v>4312.720284175675</v>
      </c>
      <c r="J194" s="9">
        <v>80.3948635705806</v>
      </c>
      <c r="K194" s="9">
        <v>0</v>
      </c>
      <c r="L194" s="10">
        <v>68.63549269812577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2.9168881776108995</v>
      </c>
      <c r="S194" s="9">
        <v>349.5785801677093</v>
      </c>
      <c r="T194" s="9">
        <v>30.462781129032</v>
      </c>
      <c r="U194" s="9">
        <v>0</v>
      </c>
      <c r="V194" s="10">
        <v>11.745842493481604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0.1600148853869</v>
      </c>
      <c r="AC194" s="9">
        <v>1.6E-08</v>
      </c>
      <c r="AD194" s="9">
        <v>0</v>
      </c>
      <c r="AE194" s="9">
        <v>0</v>
      </c>
      <c r="AF194" s="10">
        <v>0.1816161567419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0.0015032136771999998</v>
      </c>
      <c r="AM194" s="9">
        <v>0</v>
      </c>
      <c r="AN194" s="9">
        <v>0</v>
      </c>
      <c r="AO194" s="9">
        <v>0</v>
      </c>
      <c r="AP194" s="10">
        <v>0.0168812490967</v>
      </c>
      <c r="AQ194" s="11">
        <v>0</v>
      </c>
      <c r="AR194" s="9">
        <v>177.2049246519999</v>
      </c>
      <c r="AS194" s="9">
        <v>0</v>
      </c>
      <c r="AT194" s="9">
        <v>0</v>
      </c>
      <c r="AU194" s="10">
        <v>0</v>
      </c>
      <c r="AV194" s="11">
        <v>215.6734848550619</v>
      </c>
      <c r="AW194" s="9">
        <v>972.5986170577468</v>
      </c>
      <c r="AX194" s="9">
        <v>1.0023410414193001</v>
      </c>
      <c r="AY194" s="9">
        <v>0</v>
      </c>
      <c r="AZ194" s="10">
        <v>253.64579426289157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34.3978031986475</v>
      </c>
      <c r="BG194" s="9">
        <v>557.7755260114158</v>
      </c>
      <c r="BH194" s="9">
        <v>4.457392883419001</v>
      </c>
      <c r="BI194" s="9">
        <v>0</v>
      </c>
      <c r="BJ194" s="10">
        <v>68.50740819700869</v>
      </c>
      <c r="BK194" s="17">
        <f t="shared" si="9"/>
        <v>7691.321252341597</v>
      </c>
      <c r="BL194" s="16"/>
      <c r="BM194" s="57"/>
    </row>
    <row r="195" spans="1:65" s="12" customFormat="1" ht="15">
      <c r="A195" s="5"/>
      <c r="B195" s="8" t="s">
        <v>305</v>
      </c>
      <c r="C195" s="11">
        <v>0</v>
      </c>
      <c r="D195" s="9">
        <v>0.2750809677419</v>
      </c>
      <c r="E195" s="9">
        <v>0</v>
      </c>
      <c r="F195" s="9">
        <v>0</v>
      </c>
      <c r="G195" s="10">
        <v>0</v>
      </c>
      <c r="H195" s="11">
        <v>0.8684033681925999</v>
      </c>
      <c r="I195" s="9">
        <v>153.25753103193463</v>
      </c>
      <c r="J195" s="9">
        <v>17.9193211858387</v>
      </c>
      <c r="K195" s="9">
        <v>0</v>
      </c>
      <c r="L195" s="10">
        <v>0.2921960745803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0.13898787080569996</v>
      </c>
      <c r="S195" s="9">
        <v>2.0049265269998</v>
      </c>
      <c r="T195" s="9">
        <v>3.9610614165805</v>
      </c>
      <c r="U195" s="9">
        <v>0</v>
      </c>
      <c r="V195" s="10">
        <v>0.8726814759998998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0.016779191290200002</v>
      </c>
      <c r="AC195" s="9">
        <v>0</v>
      </c>
      <c r="AD195" s="9">
        <v>0</v>
      </c>
      <c r="AE195" s="9">
        <v>0</v>
      </c>
      <c r="AF195" s="10">
        <v>0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7.148183226673201</v>
      </c>
      <c r="AW195" s="9">
        <v>18.73173674141341</v>
      </c>
      <c r="AX195" s="9">
        <v>0</v>
      </c>
      <c r="AY195" s="9">
        <v>0</v>
      </c>
      <c r="AZ195" s="10">
        <v>1.5350556049669999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1.3315716180284003</v>
      </c>
      <c r="BG195" s="9">
        <v>11.1874405446446</v>
      </c>
      <c r="BH195" s="9">
        <v>0</v>
      </c>
      <c r="BI195" s="9">
        <v>0</v>
      </c>
      <c r="BJ195" s="10">
        <v>1.7012876754506998</v>
      </c>
      <c r="BK195" s="17">
        <f t="shared" si="9"/>
        <v>221.24224452114152</v>
      </c>
      <c r="BL195" s="16"/>
      <c r="BM195" s="57"/>
    </row>
    <row r="196" spans="1:65" s="21" customFormat="1" ht="15">
      <c r="A196" s="5"/>
      <c r="B196" s="15" t="s">
        <v>20</v>
      </c>
      <c r="C196" s="20">
        <f>SUM(C185:C195)</f>
        <v>0</v>
      </c>
      <c r="D196" s="18">
        <f>SUM(D185:D195)</f>
        <v>1262.2255107784824</v>
      </c>
      <c r="E196" s="18">
        <f>SUM(E185:E195)</f>
        <v>0</v>
      </c>
      <c r="F196" s="18">
        <f>SUM(F185:F195)</f>
        <v>0</v>
      </c>
      <c r="G196" s="19">
        <f>SUM(G185:G195)</f>
        <v>56.924004431129</v>
      </c>
      <c r="H196" s="20">
        <f aca="true" t="shared" si="10" ref="H196:BJ196">SUM(H185:H195)</f>
        <v>360.0910680719625</v>
      </c>
      <c r="I196" s="18">
        <f t="shared" si="10"/>
        <v>14487.12331091421</v>
      </c>
      <c r="J196" s="18">
        <f t="shared" si="10"/>
        <v>216.48980859464478</v>
      </c>
      <c r="K196" s="18">
        <f t="shared" si="10"/>
        <v>25.9708459343548</v>
      </c>
      <c r="L196" s="19">
        <f t="shared" si="10"/>
        <v>502.64393867709083</v>
      </c>
      <c r="M196" s="20">
        <f t="shared" si="10"/>
        <v>0</v>
      </c>
      <c r="N196" s="18">
        <f t="shared" si="10"/>
        <v>0</v>
      </c>
      <c r="O196" s="18">
        <f t="shared" si="10"/>
        <v>0</v>
      </c>
      <c r="P196" s="18">
        <f t="shared" si="10"/>
        <v>0</v>
      </c>
      <c r="Q196" s="19">
        <f t="shared" si="10"/>
        <v>0</v>
      </c>
      <c r="R196" s="20">
        <f t="shared" si="10"/>
        <v>91.19520138411829</v>
      </c>
      <c r="S196" s="18">
        <f t="shared" si="10"/>
        <v>1515.3129573625101</v>
      </c>
      <c r="T196" s="18">
        <f t="shared" si="10"/>
        <v>113.37814630806321</v>
      </c>
      <c r="U196" s="18">
        <f t="shared" si="10"/>
        <v>0</v>
      </c>
      <c r="V196" s="19">
        <f t="shared" si="10"/>
        <v>191.21626416803105</v>
      </c>
      <c r="W196" s="20">
        <f t="shared" si="10"/>
        <v>0</v>
      </c>
      <c r="X196" s="18">
        <f t="shared" si="10"/>
        <v>0.0203660822903</v>
      </c>
      <c r="Y196" s="18">
        <f t="shared" si="10"/>
        <v>0</v>
      </c>
      <c r="Z196" s="18">
        <f t="shared" si="10"/>
        <v>0</v>
      </c>
      <c r="AA196" s="19">
        <f t="shared" si="10"/>
        <v>0</v>
      </c>
      <c r="AB196" s="20">
        <f t="shared" si="10"/>
        <v>13.0527617247691</v>
      </c>
      <c r="AC196" s="18">
        <f t="shared" si="10"/>
        <v>12.6906731667094</v>
      </c>
      <c r="AD196" s="18">
        <f t="shared" si="10"/>
        <v>0</v>
      </c>
      <c r="AE196" s="18">
        <f t="shared" si="10"/>
        <v>0</v>
      </c>
      <c r="AF196" s="19">
        <f t="shared" si="10"/>
        <v>11.2147413012875</v>
      </c>
      <c r="AG196" s="20">
        <f t="shared" si="10"/>
        <v>0</v>
      </c>
      <c r="AH196" s="18">
        <f t="shared" si="10"/>
        <v>0</v>
      </c>
      <c r="AI196" s="18">
        <f t="shared" si="10"/>
        <v>0</v>
      </c>
      <c r="AJ196" s="18">
        <f t="shared" si="10"/>
        <v>0</v>
      </c>
      <c r="AK196" s="19">
        <f t="shared" si="10"/>
        <v>0</v>
      </c>
      <c r="AL196" s="20">
        <f t="shared" si="10"/>
        <v>0.7344198356407</v>
      </c>
      <c r="AM196" s="18">
        <f t="shared" si="10"/>
        <v>0.25074829235460006</v>
      </c>
      <c r="AN196" s="18">
        <f t="shared" si="10"/>
        <v>0</v>
      </c>
      <c r="AO196" s="18">
        <f t="shared" si="10"/>
        <v>0</v>
      </c>
      <c r="AP196" s="19">
        <f t="shared" si="10"/>
        <v>1.3646297962247</v>
      </c>
      <c r="AQ196" s="20">
        <f t="shared" si="10"/>
        <v>0</v>
      </c>
      <c r="AR196" s="18">
        <f t="shared" si="10"/>
        <v>273.39308686093517</v>
      </c>
      <c r="AS196" s="18">
        <f t="shared" si="10"/>
        <v>0</v>
      </c>
      <c r="AT196" s="18">
        <f t="shared" si="10"/>
        <v>0</v>
      </c>
      <c r="AU196" s="19">
        <f t="shared" si="10"/>
        <v>0</v>
      </c>
      <c r="AV196" s="20">
        <f t="shared" si="10"/>
        <v>2952.161701460045</v>
      </c>
      <c r="AW196" s="18">
        <f t="shared" si="10"/>
        <v>8398.976484480714</v>
      </c>
      <c r="AX196" s="18">
        <f t="shared" si="10"/>
        <v>17.896331089451</v>
      </c>
      <c r="AY196" s="18">
        <f t="shared" si="10"/>
        <v>758.9307030789032</v>
      </c>
      <c r="AZ196" s="19">
        <f t="shared" si="10"/>
        <v>5451.706038981043</v>
      </c>
      <c r="BA196" s="20">
        <f t="shared" si="10"/>
        <v>0</v>
      </c>
      <c r="BB196" s="18">
        <f t="shared" si="10"/>
        <v>0</v>
      </c>
      <c r="BC196" s="18">
        <f t="shared" si="10"/>
        <v>0</v>
      </c>
      <c r="BD196" s="18">
        <f t="shared" si="10"/>
        <v>0</v>
      </c>
      <c r="BE196" s="19">
        <f t="shared" si="10"/>
        <v>0</v>
      </c>
      <c r="BF196" s="20">
        <f t="shared" si="10"/>
        <v>913.5266687510696</v>
      </c>
      <c r="BG196" s="18">
        <f t="shared" si="10"/>
        <v>2338.7058827470055</v>
      </c>
      <c r="BH196" s="18">
        <f t="shared" si="10"/>
        <v>81.5388617129324</v>
      </c>
      <c r="BI196" s="18">
        <f t="shared" si="10"/>
        <v>0</v>
      </c>
      <c r="BJ196" s="19">
        <f t="shared" si="10"/>
        <v>1223.1350835446917</v>
      </c>
      <c r="BK196" s="32">
        <f>SUM(BK185:BK195)</f>
        <v>41271.87023953066</v>
      </c>
      <c r="BL196" s="16"/>
      <c r="BM196" s="50"/>
    </row>
    <row r="197" spans="1:65" s="21" customFormat="1" ht="15">
      <c r="A197" s="5"/>
      <c r="B197" s="15" t="s">
        <v>21</v>
      </c>
      <c r="C197" s="20">
        <f aca="true" t="shared" si="11" ref="C197:AH197">C196+C183+C180+C176+C17+C13</f>
        <v>0</v>
      </c>
      <c r="D197" s="18">
        <f t="shared" si="11"/>
        <v>4416.462788954093</v>
      </c>
      <c r="E197" s="18">
        <f t="shared" si="11"/>
        <v>0</v>
      </c>
      <c r="F197" s="18">
        <f t="shared" si="11"/>
        <v>0</v>
      </c>
      <c r="G197" s="19">
        <f t="shared" si="11"/>
        <v>185.967957356645</v>
      </c>
      <c r="H197" s="20">
        <f t="shared" si="11"/>
        <v>898.6352270621968</v>
      </c>
      <c r="I197" s="18">
        <f t="shared" si="11"/>
        <v>32382.594306062383</v>
      </c>
      <c r="J197" s="18">
        <f t="shared" si="11"/>
        <v>4750.302525713579</v>
      </c>
      <c r="K197" s="18">
        <f t="shared" si="11"/>
        <v>127.8339120027741</v>
      </c>
      <c r="L197" s="19">
        <f t="shared" si="11"/>
        <v>1013.4210341544526</v>
      </c>
      <c r="M197" s="20">
        <f t="shared" si="11"/>
        <v>0</v>
      </c>
      <c r="N197" s="18">
        <f t="shared" si="11"/>
        <v>0</v>
      </c>
      <c r="O197" s="18">
        <f t="shared" si="11"/>
        <v>0</v>
      </c>
      <c r="P197" s="18">
        <f t="shared" si="11"/>
        <v>0</v>
      </c>
      <c r="Q197" s="19">
        <f t="shared" si="11"/>
        <v>0</v>
      </c>
      <c r="R197" s="20">
        <f t="shared" si="11"/>
        <v>240.03448918181266</v>
      </c>
      <c r="S197" s="18">
        <f t="shared" si="11"/>
        <v>4023.4707990752395</v>
      </c>
      <c r="T197" s="18">
        <f t="shared" si="11"/>
        <v>458.0987236216416</v>
      </c>
      <c r="U197" s="18">
        <f t="shared" si="11"/>
        <v>0</v>
      </c>
      <c r="V197" s="19">
        <f t="shared" si="11"/>
        <v>341.5352294573759</v>
      </c>
      <c r="W197" s="20">
        <f t="shared" si="11"/>
        <v>0</v>
      </c>
      <c r="X197" s="18">
        <f t="shared" si="11"/>
        <v>11.5157206142257</v>
      </c>
      <c r="Y197" s="18">
        <f t="shared" si="11"/>
        <v>0</v>
      </c>
      <c r="Z197" s="18">
        <f t="shared" si="11"/>
        <v>0</v>
      </c>
      <c r="AA197" s="19">
        <f t="shared" si="11"/>
        <v>0</v>
      </c>
      <c r="AB197" s="20">
        <f t="shared" si="11"/>
        <v>18.0891544886333</v>
      </c>
      <c r="AC197" s="18">
        <f t="shared" si="11"/>
        <v>25.738119865063602</v>
      </c>
      <c r="AD197" s="18">
        <f t="shared" si="11"/>
        <v>0</v>
      </c>
      <c r="AE197" s="18">
        <f t="shared" si="11"/>
        <v>0</v>
      </c>
      <c r="AF197" s="19">
        <f t="shared" si="11"/>
        <v>25.3303262205745</v>
      </c>
      <c r="AG197" s="20">
        <f t="shared" si="11"/>
        <v>0</v>
      </c>
      <c r="AH197" s="18">
        <f t="shared" si="11"/>
        <v>0</v>
      </c>
      <c r="AI197" s="18">
        <f aca="true" t="shared" si="12" ref="AI197:BN197">AI196+AI183+AI180+AI176+AI17+AI13</f>
        <v>0</v>
      </c>
      <c r="AJ197" s="18">
        <f t="shared" si="12"/>
        <v>0</v>
      </c>
      <c r="AK197" s="19">
        <f t="shared" si="12"/>
        <v>0</v>
      </c>
      <c r="AL197" s="20">
        <f t="shared" si="12"/>
        <v>0.9449870698953</v>
      </c>
      <c r="AM197" s="18">
        <f t="shared" si="12"/>
        <v>0.2508187847416001</v>
      </c>
      <c r="AN197" s="18">
        <f t="shared" si="12"/>
        <v>0</v>
      </c>
      <c r="AO197" s="18">
        <f t="shared" si="12"/>
        <v>0</v>
      </c>
      <c r="AP197" s="19">
        <f t="shared" si="12"/>
        <v>1.7159759685142002</v>
      </c>
      <c r="AQ197" s="20">
        <f t="shared" si="12"/>
        <v>0</v>
      </c>
      <c r="AR197" s="18">
        <f t="shared" si="12"/>
        <v>815.5834468266771</v>
      </c>
      <c r="AS197" s="18">
        <f t="shared" si="12"/>
        <v>0</v>
      </c>
      <c r="AT197" s="18">
        <f t="shared" si="12"/>
        <v>0</v>
      </c>
      <c r="AU197" s="19">
        <f t="shared" si="12"/>
        <v>0</v>
      </c>
      <c r="AV197" s="20">
        <f t="shared" si="12"/>
        <v>6476.736309377693</v>
      </c>
      <c r="AW197" s="18">
        <f t="shared" si="12"/>
        <v>16997.48506043756</v>
      </c>
      <c r="AX197" s="18">
        <f t="shared" si="12"/>
        <v>2714.684061088804</v>
      </c>
      <c r="AY197" s="18">
        <f t="shared" si="12"/>
        <v>758.9307030789032</v>
      </c>
      <c r="AZ197" s="19">
        <f t="shared" si="12"/>
        <v>9306.640644244992</v>
      </c>
      <c r="BA197" s="20">
        <f t="shared" si="12"/>
        <v>0</v>
      </c>
      <c r="BB197" s="18">
        <f t="shared" si="12"/>
        <v>0</v>
      </c>
      <c r="BC197" s="18">
        <f t="shared" si="12"/>
        <v>0</v>
      </c>
      <c r="BD197" s="18">
        <f t="shared" si="12"/>
        <v>0</v>
      </c>
      <c r="BE197" s="19">
        <f t="shared" si="12"/>
        <v>0</v>
      </c>
      <c r="BF197" s="20">
        <f t="shared" si="12"/>
        <v>1751.2010323705076</v>
      </c>
      <c r="BG197" s="18">
        <f t="shared" si="12"/>
        <v>4843.7617716385375</v>
      </c>
      <c r="BH197" s="18">
        <f t="shared" si="12"/>
        <v>245.46387025118702</v>
      </c>
      <c r="BI197" s="18">
        <f t="shared" si="12"/>
        <v>0</v>
      </c>
      <c r="BJ197" s="19">
        <f t="shared" si="12"/>
        <v>2077.1705992572274</v>
      </c>
      <c r="BK197" s="19">
        <f t="shared" si="12"/>
        <v>94909.5995942259</v>
      </c>
      <c r="BL197" s="16"/>
      <c r="BM197" s="50"/>
    </row>
    <row r="198" spans="3:64" ht="15" customHeight="1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6"/>
    </row>
    <row r="199" spans="1:65" s="12" customFormat="1" ht="15" customHeight="1">
      <c r="A199" s="5" t="s">
        <v>22</v>
      </c>
      <c r="B199" s="26" t="s">
        <v>23</v>
      </c>
      <c r="C199" s="52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4"/>
      <c r="BK199" s="16"/>
      <c r="BL199" s="16"/>
      <c r="BM199" s="57"/>
    </row>
    <row r="200" spans="1:65" s="12" customFormat="1" ht="15">
      <c r="A200" s="5" t="s">
        <v>9</v>
      </c>
      <c r="B200" s="61" t="s">
        <v>104</v>
      </c>
      <c r="C200" s="11"/>
      <c r="D200" s="9"/>
      <c r="E200" s="9"/>
      <c r="F200" s="9"/>
      <c r="G200" s="10"/>
      <c r="H200" s="11"/>
      <c r="I200" s="9"/>
      <c r="J200" s="9"/>
      <c r="K200" s="9"/>
      <c r="L200" s="10"/>
      <c r="M200" s="11"/>
      <c r="N200" s="9"/>
      <c r="O200" s="9"/>
      <c r="P200" s="9"/>
      <c r="Q200" s="10"/>
      <c r="R200" s="11"/>
      <c r="S200" s="9"/>
      <c r="T200" s="9"/>
      <c r="U200" s="9"/>
      <c r="V200" s="10"/>
      <c r="W200" s="11"/>
      <c r="X200" s="9"/>
      <c r="Y200" s="9"/>
      <c r="Z200" s="9"/>
      <c r="AA200" s="10"/>
      <c r="AB200" s="11"/>
      <c r="AC200" s="9"/>
      <c r="AD200" s="9"/>
      <c r="AE200" s="9"/>
      <c r="AF200" s="10"/>
      <c r="AG200" s="11"/>
      <c r="AH200" s="9"/>
      <c r="AI200" s="9"/>
      <c r="AJ200" s="9"/>
      <c r="AK200" s="10"/>
      <c r="AL200" s="11"/>
      <c r="AM200" s="9"/>
      <c r="AN200" s="9"/>
      <c r="AO200" s="9"/>
      <c r="AP200" s="10"/>
      <c r="AQ200" s="11"/>
      <c r="AR200" s="9"/>
      <c r="AS200" s="9"/>
      <c r="AT200" s="9"/>
      <c r="AU200" s="10"/>
      <c r="AV200" s="11"/>
      <c r="AW200" s="9"/>
      <c r="AX200" s="9"/>
      <c r="AY200" s="9"/>
      <c r="AZ200" s="10"/>
      <c r="BA200" s="11"/>
      <c r="BB200" s="9"/>
      <c r="BC200" s="9"/>
      <c r="BD200" s="9"/>
      <c r="BE200" s="10"/>
      <c r="BF200" s="11"/>
      <c r="BG200" s="9"/>
      <c r="BH200" s="9"/>
      <c r="BI200" s="9"/>
      <c r="BJ200" s="10"/>
      <c r="BK200" s="17"/>
      <c r="BL200" s="16"/>
      <c r="BM200" s="57"/>
    </row>
    <row r="201" spans="1:65" s="12" customFormat="1" ht="15">
      <c r="A201" s="5"/>
      <c r="B201" s="8" t="s">
        <v>33</v>
      </c>
      <c r="C201" s="11">
        <v>0</v>
      </c>
      <c r="D201" s="9">
        <v>0.5682503177096</v>
      </c>
      <c r="E201" s="9">
        <v>0</v>
      </c>
      <c r="F201" s="9">
        <v>0</v>
      </c>
      <c r="G201" s="10">
        <v>0</v>
      </c>
      <c r="H201" s="11">
        <v>86.74775584437467</v>
      </c>
      <c r="I201" s="9">
        <v>0.3589824311607</v>
      </c>
      <c r="J201" s="9">
        <v>0.0008605133224999999</v>
      </c>
      <c r="K201" s="9">
        <v>0</v>
      </c>
      <c r="L201" s="10">
        <v>62.463049285025406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60.58890617521106</v>
      </c>
      <c r="S201" s="9">
        <v>0.2156491381934</v>
      </c>
      <c r="T201" s="9">
        <v>0</v>
      </c>
      <c r="U201" s="9">
        <v>0</v>
      </c>
      <c r="V201" s="10">
        <v>31.040426432024802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6.3034274008361</v>
      </c>
      <c r="AC201" s="9">
        <v>0.008086861032199999</v>
      </c>
      <c r="AD201" s="9">
        <v>0</v>
      </c>
      <c r="AE201" s="9">
        <v>0</v>
      </c>
      <c r="AF201" s="10">
        <v>2.4936949936759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5.4710287281903005</v>
      </c>
      <c r="AM201" s="9">
        <v>40.081174309515994</v>
      </c>
      <c r="AN201" s="9">
        <v>0</v>
      </c>
      <c r="AO201" s="9">
        <v>0</v>
      </c>
      <c r="AP201" s="10">
        <v>1.7452804466433003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1441.7411387333925</v>
      </c>
      <c r="AW201" s="9">
        <v>18.43945214393466</v>
      </c>
      <c r="AX201" s="9">
        <v>0.1863736948387</v>
      </c>
      <c r="AY201" s="9">
        <v>0.022851796161200002</v>
      </c>
      <c r="AZ201" s="10">
        <v>1096.8487260274935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1073.2780195891598</v>
      </c>
      <c r="BG201" s="9">
        <v>28.815040144833112</v>
      </c>
      <c r="BH201" s="9">
        <v>0</v>
      </c>
      <c r="BI201" s="9">
        <v>0</v>
      </c>
      <c r="BJ201" s="10">
        <v>490.17054191040927</v>
      </c>
      <c r="BK201" s="17">
        <f>SUM(C201:BJ201)</f>
        <v>4447.588716917138</v>
      </c>
      <c r="BL201" s="16"/>
      <c r="BM201" s="57"/>
    </row>
    <row r="202" spans="1:65" s="12" customFormat="1" ht="15">
      <c r="A202" s="5"/>
      <c r="B202" s="8" t="s">
        <v>105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0.8983657109333999</v>
      </c>
      <c r="I202" s="9">
        <v>0</v>
      </c>
      <c r="J202" s="9">
        <v>0</v>
      </c>
      <c r="K202" s="9">
        <v>0</v>
      </c>
      <c r="L202" s="10">
        <v>0.5655133534827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0.5950996685450999</v>
      </c>
      <c r="S202" s="9">
        <v>0</v>
      </c>
      <c r="T202" s="9">
        <v>0</v>
      </c>
      <c r="U202" s="9">
        <v>0</v>
      </c>
      <c r="V202" s="10">
        <v>0.08422024048329999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0.3270736743213</v>
      </c>
      <c r="AC202" s="9">
        <v>0</v>
      </c>
      <c r="AD202" s="9">
        <v>0</v>
      </c>
      <c r="AE202" s="9">
        <v>0</v>
      </c>
      <c r="AF202" s="10">
        <v>0.20464101896710005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0.8144515562557001</v>
      </c>
      <c r="AM202" s="9">
        <v>0</v>
      </c>
      <c r="AN202" s="9">
        <v>0</v>
      </c>
      <c r="AO202" s="9">
        <v>0</v>
      </c>
      <c r="AP202" s="10">
        <v>0.16116418638639998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44.63345357760419</v>
      </c>
      <c r="AW202" s="9">
        <v>0.0012943770967</v>
      </c>
      <c r="AX202" s="9">
        <v>0</v>
      </c>
      <c r="AY202" s="9">
        <v>0</v>
      </c>
      <c r="AZ202" s="10">
        <v>19.50054671132164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46.05747296772006</v>
      </c>
      <c r="BG202" s="9">
        <v>0.0362425587095</v>
      </c>
      <c r="BH202" s="9">
        <v>0</v>
      </c>
      <c r="BI202" s="9">
        <v>0</v>
      </c>
      <c r="BJ202" s="10">
        <v>11.387916961937952</v>
      </c>
      <c r="BK202" s="17">
        <f>SUM(C202:BJ202)</f>
        <v>125.26745656376504</v>
      </c>
      <c r="BL202" s="16"/>
      <c r="BM202" s="57"/>
    </row>
    <row r="203" spans="1:65" s="21" customFormat="1" ht="15">
      <c r="A203" s="5"/>
      <c r="B203" s="15" t="s">
        <v>11</v>
      </c>
      <c r="C203" s="20">
        <f>SUM(C201:C202)</f>
        <v>0</v>
      </c>
      <c r="D203" s="18">
        <f aca="true" t="shared" si="13" ref="D203:BK203">SUM(D201:D202)</f>
        <v>0.5682503177096</v>
      </c>
      <c r="E203" s="18">
        <f t="shared" si="13"/>
        <v>0</v>
      </c>
      <c r="F203" s="18">
        <f t="shared" si="13"/>
        <v>0</v>
      </c>
      <c r="G203" s="19">
        <f t="shared" si="13"/>
        <v>0</v>
      </c>
      <c r="H203" s="20">
        <f t="shared" si="13"/>
        <v>87.64612155530807</v>
      </c>
      <c r="I203" s="18">
        <f t="shared" si="13"/>
        <v>0.3589824311607</v>
      </c>
      <c r="J203" s="18">
        <f t="shared" si="13"/>
        <v>0.0008605133224999999</v>
      </c>
      <c r="K203" s="18">
        <f t="shared" si="13"/>
        <v>0</v>
      </c>
      <c r="L203" s="19">
        <f t="shared" si="13"/>
        <v>63.028562638508106</v>
      </c>
      <c r="M203" s="20">
        <f t="shared" si="13"/>
        <v>0</v>
      </c>
      <c r="N203" s="18">
        <f t="shared" si="13"/>
        <v>0</v>
      </c>
      <c r="O203" s="18">
        <f t="shared" si="13"/>
        <v>0</v>
      </c>
      <c r="P203" s="18">
        <f t="shared" si="13"/>
        <v>0</v>
      </c>
      <c r="Q203" s="19">
        <f t="shared" si="13"/>
        <v>0</v>
      </c>
      <c r="R203" s="20">
        <f t="shared" si="13"/>
        <v>61.18400584375616</v>
      </c>
      <c r="S203" s="18">
        <f t="shared" si="13"/>
        <v>0.2156491381934</v>
      </c>
      <c r="T203" s="18">
        <f t="shared" si="13"/>
        <v>0</v>
      </c>
      <c r="U203" s="18">
        <f t="shared" si="13"/>
        <v>0</v>
      </c>
      <c r="V203" s="19">
        <f t="shared" si="13"/>
        <v>31.124646672508103</v>
      </c>
      <c r="W203" s="20">
        <f t="shared" si="13"/>
        <v>0</v>
      </c>
      <c r="X203" s="18">
        <f t="shared" si="13"/>
        <v>0</v>
      </c>
      <c r="Y203" s="18">
        <f t="shared" si="13"/>
        <v>0</v>
      </c>
      <c r="Z203" s="18">
        <f t="shared" si="13"/>
        <v>0</v>
      </c>
      <c r="AA203" s="19">
        <f t="shared" si="13"/>
        <v>0</v>
      </c>
      <c r="AB203" s="20">
        <f t="shared" si="13"/>
        <v>6.6305010751574</v>
      </c>
      <c r="AC203" s="18">
        <f t="shared" si="13"/>
        <v>0.008086861032199999</v>
      </c>
      <c r="AD203" s="18">
        <f t="shared" si="13"/>
        <v>0</v>
      </c>
      <c r="AE203" s="18">
        <f t="shared" si="13"/>
        <v>0</v>
      </c>
      <c r="AF203" s="19">
        <f t="shared" si="13"/>
        <v>2.698336012643</v>
      </c>
      <c r="AG203" s="20">
        <f t="shared" si="13"/>
        <v>0</v>
      </c>
      <c r="AH203" s="18">
        <f t="shared" si="13"/>
        <v>0</v>
      </c>
      <c r="AI203" s="18">
        <f t="shared" si="13"/>
        <v>0</v>
      </c>
      <c r="AJ203" s="18">
        <f t="shared" si="13"/>
        <v>0</v>
      </c>
      <c r="AK203" s="19">
        <f t="shared" si="13"/>
        <v>0</v>
      </c>
      <c r="AL203" s="20">
        <f t="shared" si="13"/>
        <v>6.285480284446001</v>
      </c>
      <c r="AM203" s="18">
        <f t="shared" si="13"/>
        <v>40.081174309515994</v>
      </c>
      <c r="AN203" s="18">
        <f t="shared" si="13"/>
        <v>0</v>
      </c>
      <c r="AO203" s="18">
        <f t="shared" si="13"/>
        <v>0</v>
      </c>
      <c r="AP203" s="19">
        <f t="shared" si="13"/>
        <v>1.9064446330297002</v>
      </c>
      <c r="AQ203" s="20">
        <f t="shared" si="13"/>
        <v>0</v>
      </c>
      <c r="AR203" s="18">
        <f t="shared" si="13"/>
        <v>0</v>
      </c>
      <c r="AS203" s="18">
        <f t="shared" si="13"/>
        <v>0</v>
      </c>
      <c r="AT203" s="18">
        <f t="shared" si="13"/>
        <v>0</v>
      </c>
      <c r="AU203" s="19">
        <f t="shared" si="13"/>
        <v>0</v>
      </c>
      <c r="AV203" s="20">
        <f t="shared" si="13"/>
        <v>1486.3745923109966</v>
      </c>
      <c r="AW203" s="18">
        <f t="shared" si="13"/>
        <v>18.440746521031357</v>
      </c>
      <c r="AX203" s="18">
        <f t="shared" si="13"/>
        <v>0.1863736948387</v>
      </c>
      <c r="AY203" s="18">
        <f t="shared" si="13"/>
        <v>0.022851796161200002</v>
      </c>
      <c r="AZ203" s="19">
        <f t="shared" si="13"/>
        <v>1116.3492727388152</v>
      </c>
      <c r="BA203" s="20">
        <f t="shared" si="13"/>
        <v>0</v>
      </c>
      <c r="BB203" s="18">
        <f t="shared" si="13"/>
        <v>0</v>
      </c>
      <c r="BC203" s="18">
        <f t="shared" si="13"/>
        <v>0</v>
      </c>
      <c r="BD203" s="18">
        <f t="shared" si="13"/>
        <v>0</v>
      </c>
      <c r="BE203" s="19">
        <f t="shared" si="13"/>
        <v>0</v>
      </c>
      <c r="BF203" s="20">
        <f t="shared" si="13"/>
        <v>1119.33549255688</v>
      </c>
      <c r="BG203" s="18">
        <f t="shared" si="13"/>
        <v>28.851282703542612</v>
      </c>
      <c r="BH203" s="18">
        <f t="shared" si="13"/>
        <v>0</v>
      </c>
      <c r="BI203" s="18">
        <f t="shared" si="13"/>
        <v>0</v>
      </c>
      <c r="BJ203" s="19">
        <f t="shared" si="13"/>
        <v>501.5584588723472</v>
      </c>
      <c r="BK203" s="32">
        <f t="shared" si="13"/>
        <v>4572.856173480904</v>
      </c>
      <c r="BL203" s="16"/>
      <c r="BM203" s="50"/>
    </row>
    <row r="204" spans="3:65" ht="15" customHeight="1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6"/>
      <c r="BM204" s="50"/>
    </row>
    <row r="205" spans="1:65" s="12" customFormat="1" ht="15">
      <c r="A205" s="5" t="s">
        <v>12</v>
      </c>
      <c r="B205" s="27" t="s">
        <v>24</v>
      </c>
      <c r="C205" s="11"/>
      <c r="D205" s="9"/>
      <c r="E205" s="9"/>
      <c r="F205" s="9"/>
      <c r="G205" s="10"/>
      <c r="H205" s="11"/>
      <c r="I205" s="9"/>
      <c r="J205" s="9"/>
      <c r="K205" s="9"/>
      <c r="L205" s="10"/>
      <c r="M205" s="11"/>
      <c r="N205" s="9"/>
      <c r="O205" s="9"/>
      <c r="P205" s="9"/>
      <c r="Q205" s="10"/>
      <c r="R205" s="11"/>
      <c r="S205" s="9"/>
      <c r="T205" s="9"/>
      <c r="U205" s="9"/>
      <c r="V205" s="10"/>
      <c r="W205" s="11"/>
      <c r="X205" s="9"/>
      <c r="Y205" s="9"/>
      <c r="Z205" s="9"/>
      <c r="AA205" s="10"/>
      <c r="AB205" s="11"/>
      <c r="AC205" s="9"/>
      <c r="AD205" s="9"/>
      <c r="AE205" s="9"/>
      <c r="AF205" s="10"/>
      <c r="AG205" s="11"/>
      <c r="AH205" s="9"/>
      <c r="AI205" s="9"/>
      <c r="AJ205" s="9"/>
      <c r="AK205" s="10"/>
      <c r="AL205" s="11"/>
      <c r="AM205" s="9"/>
      <c r="AN205" s="9"/>
      <c r="AO205" s="9"/>
      <c r="AP205" s="10"/>
      <c r="AQ205" s="11"/>
      <c r="AR205" s="9"/>
      <c r="AS205" s="9"/>
      <c r="AT205" s="9"/>
      <c r="AU205" s="10"/>
      <c r="AV205" s="11"/>
      <c r="AW205" s="9"/>
      <c r="AX205" s="9"/>
      <c r="AY205" s="9"/>
      <c r="AZ205" s="10"/>
      <c r="BA205" s="11"/>
      <c r="BB205" s="9"/>
      <c r="BC205" s="9"/>
      <c r="BD205" s="9"/>
      <c r="BE205" s="10"/>
      <c r="BF205" s="11"/>
      <c r="BG205" s="9"/>
      <c r="BH205" s="9"/>
      <c r="BI205" s="9"/>
      <c r="BJ205" s="10"/>
      <c r="BK205" s="17"/>
      <c r="BL205" s="16"/>
      <c r="BM205" s="50"/>
    </row>
    <row r="206" spans="1:65" s="12" customFormat="1" ht="15">
      <c r="A206" s="5"/>
      <c r="B206" s="8" t="s">
        <v>185</v>
      </c>
      <c r="C206" s="11">
        <v>0</v>
      </c>
      <c r="D206" s="9">
        <v>0.542778478</v>
      </c>
      <c r="E206" s="9">
        <v>0</v>
      </c>
      <c r="F206" s="9">
        <v>0</v>
      </c>
      <c r="G206" s="10">
        <v>0</v>
      </c>
      <c r="H206" s="11">
        <v>15.084160436126202</v>
      </c>
      <c r="I206" s="9">
        <v>573.7775473089667</v>
      </c>
      <c r="J206" s="9">
        <v>0</v>
      </c>
      <c r="K206" s="9">
        <v>0</v>
      </c>
      <c r="L206" s="10">
        <v>42.11203558935231</v>
      </c>
      <c r="M206" s="11">
        <v>0</v>
      </c>
      <c r="N206" s="9">
        <v>0</v>
      </c>
      <c r="O206" s="9">
        <v>0</v>
      </c>
      <c r="P206" s="9">
        <v>0</v>
      </c>
      <c r="Q206" s="10">
        <v>0</v>
      </c>
      <c r="R206" s="11">
        <v>7.4069595775132</v>
      </c>
      <c r="S206" s="9">
        <v>34.7897147935802</v>
      </c>
      <c r="T206" s="9">
        <v>0</v>
      </c>
      <c r="U206" s="9">
        <v>0</v>
      </c>
      <c r="V206" s="10">
        <v>2.2128619729012997</v>
      </c>
      <c r="W206" s="11">
        <v>0</v>
      </c>
      <c r="X206" s="9">
        <v>0</v>
      </c>
      <c r="Y206" s="9">
        <v>0</v>
      </c>
      <c r="Z206" s="9">
        <v>0</v>
      </c>
      <c r="AA206" s="10">
        <v>0</v>
      </c>
      <c r="AB206" s="11">
        <v>0.0864559269677</v>
      </c>
      <c r="AC206" s="9">
        <v>0</v>
      </c>
      <c r="AD206" s="9">
        <v>0</v>
      </c>
      <c r="AE206" s="9">
        <v>0</v>
      </c>
      <c r="AF206" s="10">
        <v>0</v>
      </c>
      <c r="AG206" s="11">
        <v>0</v>
      </c>
      <c r="AH206" s="9">
        <v>0</v>
      </c>
      <c r="AI206" s="9">
        <v>0</v>
      </c>
      <c r="AJ206" s="9">
        <v>0</v>
      </c>
      <c r="AK206" s="10">
        <v>0</v>
      </c>
      <c r="AL206" s="11">
        <v>0</v>
      </c>
      <c r="AM206" s="9">
        <v>0</v>
      </c>
      <c r="AN206" s="9">
        <v>0</v>
      </c>
      <c r="AO206" s="9">
        <v>0</v>
      </c>
      <c r="AP206" s="10">
        <v>0</v>
      </c>
      <c r="AQ206" s="11">
        <v>0</v>
      </c>
      <c r="AR206" s="9">
        <v>0</v>
      </c>
      <c r="AS206" s="9">
        <v>0</v>
      </c>
      <c r="AT206" s="9">
        <v>0</v>
      </c>
      <c r="AU206" s="10">
        <v>0</v>
      </c>
      <c r="AV206" s="11">
        <v>234.25406502609508</v>
      </c>
      <c r="AW206" s="9">
        <v>386.13195022850704</v>
      </c>
      <c r="AX206" s="9">
        <v>0</v>
      </c>
      <c r="AY206" s="9">
        <v>0</v>
      </c>
      <c r="AZ206" s="10">
        <v>110.56697993576086</v>
      </c>
      <c r="BA206" s="11">
        <v>0</v>
      </c>
      <c r="BB206" s="9">
        <v>0</v>
      </c>
      <c r="BC206" s="9">
        <v>0</v>
      </c>
      <c r="BD206" s="9">
        <v>0</v>
      </c>
      <c r="BE206" s="10">
        <v>0</v>
      </c>
      <c r="BF206" s="11">
        <v>67.85419898437488</v>
      </c>
      <c r="BG206" s="9">
        <v>14.4830825525473</v>
      </c>
      <c r="BH206" s="9">
        <v>0</v>
      </c>
      <c r="BI206" s="9">
        <v>0</v>
      </c>
      <c r="BJ206" s="10">
        <v>8.369678503092903</v>
      </c>
      <c r="BK206" s="17">
        <f>SUM(C206:BJ206)</f>
        <v>1497.6724693137858</v>
      </c>
      <c r="BL206" s="16"/>
      <c r="BM206" s="57"/>
    </row>
    <row r="207" spans="1:65" s="12" customFormat="1" ht="15">
      <c r="A207" s="5"/>
      <c r="B207" s="8" t="s">
        <v>186</v>
      </c>
      <c r="C207" s="11">
        <v>0</v>
      </c>
      <c r="D207" s="9">
        <v>1.9486735124192998</v>
      </c>
      <c r="E207" s="9">
        <v>0</v>
      </c>
      <c r="F207" s="9">
        <v>0</v>
      </c>
      <c r="G207" s="10">
        <v>0</v>
      </c>
      <c r="H207" s="11">
        <v>18.692143979118903</v>
      </c>
      <c r="I207" s="9">
        <v>6.955598320095497</v>
      </c>
      <c r="J207" s="9">
        <v>0.9896393231288999</v>
      </c>
      <c r="K207" s="9">
        <v>0</v>
      </c>
      <c r="L207" s="10">
        <v>81.62572194137746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15.404050254505195</v>
      </c>
      <c r="S207" s="9">
        <v>6.0758672455799</v>
      </c>
      <c r="T207" s="9">
        <v>0</v>
      </c>
      <c r="U207" s="9">
        <v>0</v>
      </c>
      <c r="V207" s="10">
        <v>27.092220335604697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1.2368917151271</v>
      </c>
      <c r="AC207" s="9">
        <v>0.09116649629019999</v>
      </c>
      <c r="AD207" s="9">
        <v>0</v>
      </c>
      <c r="AE207" s="9">
        <v>0</v>
      </c>
      <c r="AF207" s="10">
        <v>3.3457885079986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0.7308227076423001</v>
      </c>
      <c r="AM207" s="9">
        <v>0</v>
      </c>
      <c r="AN207" s="9">
        <v>0</v>
      </c>
      <c r="AO207" s="9">
        <v>0</v>
      </c>
      <c r="AP207" s="10">
        <v>0.44340170490190006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351.29793684097655</v>
      </c>
      <c r="AW207" s="9">
        <v>164.20150345590008</v>
      </c>
      <c r="AX207" s="9">
        <v>0.020103374483799997</v>
      </c>
      <c r="AY207" s="9">
        <v>1.5397713709677</v>
      </c>
      <c r="AZ207" s="10">
        <v>1064.0254186386474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168.93809255943245</v>
      </c>
      <c r="BG207" s="9">
        <v>28.458913473249485</v>
      </c>
      <c r="BH207" s="9">
        <v>0.0002540069677</v>
      </c>
      <c r="BI207" s="9">
        <v>0</v>
      </c>
      <c r="BJ207" s="10">
        <v>249.2334383371859</v>
      </c>
      <c r="BK207" s="17">
        <f aca="true" t="shared" si="14" ref="BK207:BK234">SUM(C207:BJ207)</f>
        <v>2192.347418101601</v>
      </c>
      <c r="BL207" s="16"/>
      <c r="BM207" s="57"/>
    </row>
    <row r="208" spans="1:65" s="12" customFormat="1" ht="15">
      <c r="A208" s="5"/>
      <c r="B208" s="8" t="s">
        <v>187</v>
      </c>
      <c r="C208" s="11">
        <v>0</v>
      </c>
      <c r="D208" s="9">
        <v>0</v>
      </c>
      <c r="E208" s="9">
        <v>0</v>
      </c>
      <c r="F208" s="9">
        <v>0</v>
      </c>
      <c r="G208" s="10">
        <v>0</v>
      </c>
      <c r="H208" s="11">
        <v>0.31649046141879994</v>
      </c>
      <c r="I208" s="9">
        <v>0</v>
      </c>
      <c r="J208" s="9">
        <v>0</v>
      </c>
      <c r="K208" s="9">
        <v>0</v>
      </c>
      <c r="L208" s="10">
        <v>0.1007478396126</v>
      </c>
      <c r="M208" s="11">
        <v>0</v>
      </c>
      <c r="N208" s="9">
        <v>0</v>
      </c>
      <c r="O208" s="9">
        <v>0</v>
      </c>
      <c r="P208" s="9">
        <v>0</v>
      </c>
      <c r="Q208" s="10">
        <v>0</v>
      </c>
      <c r="R208" s="11">
        <v>0.055659543096099995</v>
      </c>
      <c r="S208" s="9">
        <v>0</v>
      </c>
      <c r="T208" s="9">
        <v>0</v>
      </c>
      <c r="U208" s="9">
        <v>0</v>
      </c>
      <c r="V208" s="10">
        <v>0.021171144354599998</v>
      </c>
      <c r="W208" s="11">
        <v>0</v>
      </c>
      <c r="X208" s="9">
        <v>0</v>
      </c>
      <c r="Y208" s="9">
        <v>0</v>
      </c>
      <c r="Z208" s="9">
        <v>0</v>
      </c>
      <c r="AA208" s="10">
        <v>0</v>
      </c>
      <c r="AB208" s="11">
        <v>0</v>
      </c>
      <c r="AC208" s="9">
        <v>0</v>
      </c>
      <c r="AD208" s="9">
        <v>0</v>
      </c>
      <c r="AE208" s="9">
        <v>0</v>
      </c>
      <c r="AF208" s="10">
        <v>0</v>
      </c>
      <c r="AG208" s="11">
        <v>0</v>
      </c>
      <c r="AH208" s="9">
        <v>0</v>
      </c>
      <c r="AI208" s="9">
        <v>0</v>
      </c>
      <c r="AJ208" s="9">
        <v>0</v>
      </c>
      <c r="AK208" s="10">
        <v>0</v>
      </c>
      <c r="AL208" s="11">
        <v>0.0012027132258</v>
      </c>
      <c r="AM208" s="9">
        <v>0</v>
      </c>
      <c r="AN208" s="9">
        <v>0</v>
      </c>
      <c r="AO208" s="9">
        <v>0</v>
      </c>
      <c r="AP208" s="10">
        <v>0</v>
      </c>
      <c r="AQ208" s="11">
        <v>0</v>
      </c>
      <c r="AR208" s="9">
        <v>0</v>
      </c>
      <c r="AS208" s="9">
        <v>0</v>
      </c>
      <c r="AT208" s="9">
        <v>0</v>
      </c>
      <c r="AU208" s="10">
        <v>0</v>
      </c>
      <c r="AV208" s="11">
        <v>123.00445671348122</v>
      </c>
      <c r="AW208" s="9">
        <v>75.89610784522469</v>
      </c>
      <c r="AX208" s="9">
        <v>0</v>
      </c>
      <c r="AY208" s="9">
        <v>0</v>
      </c>
      <c r="AZ208" s="10">
        <v>22.3978620428697</v>
      </c>
      <c r="BA208" s="11">
        <v>0</v>
      </c>
      <c r="BB208" s="9">
        <v>0</v>
      </c>
      <c r="BC208" s="9">
        <v>0</v>
      </c>
      <c r="BD208" s="9">
        <v>0</v>
      </c>
      <c r="BE208" s="10">
        <v>0</v>
      </c>
      <c r="BF208" s="11">
        <v>4.5328216869991</v>
      </c>
      <c r="BG208" s="9">
        <v>1.3382417738063</v>
      </c>
      <c r="BH208" s="9">
        <v>0</v>
      </c>
      <c r="BI208" s="9">
        <v>0</v>
      </c>
      <c r="BJ208" s="10">
        <v>0.48890292629009996</v>
      </c>
      <c r="BK208" s="17">
        <f t="shared" si="14"/>
        <v>228.15366469037903</v>
      </c>
      <c r="BL208" s="16"/>
      <c r="BM208" s="57"/>
    </row>
    <row r="209" spans="1:65" s="12" customFormat="1" ht="15">
      <c r="A209" s="5"/>
      <c r="B209" s="8" t="s">
        <v>188</v>
      </c>
      <c r="C209" s="11">
        <v>0</v>
      </c>
      <c r="D209" s="9">
        <v>0</v>
      </c>
      <c r="E209" s="9">
        <v>0</v>
      </c>
      <c r="F209" s="9">
        <v>0</v>
      </c>
      <c r="G209" s="10">
        <v>0</v>
      </c>
      <c r="H209" s="11">
        <v>1.1758916434823998</v>
      </c>
      <c r="I209" s="9">
        <v>1.6613077870965998</v>
      </c>
      <c r="J209" s="9">
        <v>0</v>
      </c>
      <c r="K209" s="9">
        <v>0</v>
      </c>
      <c r="L209" s="10">
        <v>2.3811789331278</v>
      </c>
      <c r="M209" s="11">
        <v>0</v>
      </c>
      <c r="N209" s="9">
        <v>0</v>
      </c>
      <c r="O209" s="9">
        <v>0</v>
      </c>
      <c r="P209" s="9">
        <v>0</v>
      </c>
      <c r="Q209" s="10">
        <v>0</v>
      </c>
      <c r="R209" s="11">
        <v>1.0866322782886</v>
      </c>
      <c r="S209" s="9">
        <v>2.5512715499675</v>
      </c>
      <c r="T209" s="9">
        <v>0</v>
      </c>
      <c r="U209" s="9">
        <v>0</v>
      </c>
      <c r="V209" s="10">
        <v>0.779182249289</v>
      </c>
      <c r="W209" s="11">
        <v>0</v>
      </c>
      <c r="X209" s="9">
        <v>0</v>
      </c>
      <c r="Y209" s="9">
        <v>0</v>
      </c>
      <c r="Z209" s="9">
        <v>0</v>
      </c>
      <c r="AA209" s="10">
        <v>0</v>
      </c>
      <c r="AB209" s="11">
        <v>1.1218199392897001</v>
      </c>
      <c r="AC209" s="9">
        <v>0</v>
      </c>
      <c r="AD209" s="9">
        <v>0</v>
      </c>
      <c r="AE209" s="9">
        <v>0</v>
      </c>
      <c r="AF209" s="10">
        <v>0.31368565093530004</v>
      </c>
      <c r="AG209" s="11">
        <v>0</v>
      </c>
      <c r="AH209" s="9">
        <v>0</v>
      </c>
      <c r="AI209" s="9">
        <v>0</v>
      </c>
      <c r="AJ209" s="9">
        <v>0</v>
      </c>
      <c r="AK209" s="10">
        <v>0</v>
      </c>
      <c r="AL209" s="11">
        <v>0.034170921289999996</v>
      </c>
      <c r="AM209" s="9">
        <v>0</v>
      </c>
      <c r="AN209" s="9">
        <v>0</v>
      </c>
      <c r="AO209" s="9">
        <v>0</v>
      </c>
      <c r="AP209" s="10">
        <v>0</v>
      </c>
      <c r="AQ209" s="11">
        <v>0</v>
      </c>
      <c r="AR209" s="9">
        <v>0</v>
      </c>
      <c r="AS209" s="9">
        <v>0</v>
      </c>
      <c r="AT209" s="9">
        <v>0</v>
      </c>
      <c r="AU209" s="10">
        <v>0</v>
      </c>
      <c r="AV209" s="11">
        <v>134.90990839943927</v>
      </c>
      <c r="AW209" s="9">
        <v>17.912848088964598</v>
      </c>
      <c r="AX209" s="9">
        <v>0</v>
      </c>
      <c r="AY209" s="9">
        <v>0</v>
      </c>
      <c r="AZ209" s="10">
        <v>98.40851080922326</v>
      </c>
      <c r="BA209" s="11">
        <v>0</v>
      </c>
      <c r="BB209" s="9">
        <v>0</v>
      </c>
      <c r="BC209" s="9">
        <v>0</v>
      </c>
      <c r="BD209" s="9">
        <v>0</v>
      </c>
      <c r="BE209" s="10">
        <v>0</v>
      </c>
      <c r="BF209" s="11">
        <v>38.89553370316569</v>
      </c>
      <c r="BG209" s="9">
        <v>4.327977394192001</v>
      </c>
      <c r="BH209" s="9">
        <v>0</v>
      </c>
      <c r="BI209" s="9">
        <v>0</v>
      </c>
      <c r="BJ209" s="10">
        <v>19.33889753684272</v>
      </c>
      <c r="BK209" s="17">
        <f t="shared" si="14"/>
        <v>324.8988168845944</v>
      </c>
      <c r="BL209" s="16"/>
      <c r="BM209" s="57"/>
    </row>
    <row r="210" spans="1:65" s="12" customFormat="1" ht="15">
      <c r="A210" s="5"/>
      <c r="B210" s="8" t="s">
        <v>189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1.6053446569655</v>
      </c>
      <c r="I210" s="9">
        <v>0.0011371867741</v>
      </c>
      <c r="J210" s="9">
        <v>0</v>
      </c>
      <c r="K210" s="9">
        <v>0</v>
      </c>
      <c r="L210" s="10">
        <v>1.3024546636113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4.100819095803001</v>
      </c>
      <c r="S210" s="9">
        <v>0</v>
      </c>
      <c r="T210" s="9">
        <v>0</v>
      </c>
      <c r="U210" s="9">
        <v>0</v>
      </c>
      <c r="V210" s="10">
        <v>1.1656471919981002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1.1147670300316</v>
      </c>
      <c r="AC210" s="9">
        <v>0</v>
      </c>
      <c r="AD210" s="9">
        <v>0.012392809354800001</v>
      </c>
      <c r="AE210" s="9">
        <v>0</v>
      </c>
      <c r="AF210" s="10">
        <v>0.3668981552578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0.1983895294189</v>
      </c>
      <c r="AM210" s="9">
        <v>0</v>
      </c>
      <c r="AN210" s="9">
        <v>0</v>
      </c>
      <c r="AO210" s="9">
        <v>0</v>
      </c>
      <c r="AP210" s="10">
        <v>0.0016899285483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167.10776248431281</v>
      </c>
      <c r="AW210" s="9">
        <v>22.0678775147063</v>
      </c>
      <c r="AX210" s="9">
        <v>0</v>
      </c>
      <c r="AY210" s="9">
        <v>0</v>
      </c>
      <c r="AZ210" s="10">
        <v>90.1755497991645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112.39845730528037</v>
      </c>
      <c r="BG210" s="9">
        <v>8.866893692481801</v>
      </c>
      <c r="BH210" s="9">
        <v>1.126619032258</v>
      </c>
      <c r="BI210" s="9">
        <v>0</v>
      </c>
      <c r="BJ210" s="10">
        <v>54.667831522701576</v>
      </c>
      <c r="BK210" s="17">
        <f t="shared" si="14"/>
        <v>466.28053159866886</v>
      </c>
      <c r="BL210" s="16"/>
      <c r="BM210" s="57"/>
    </row>
    <row r="211" spans="1:65" s="12" customFormat="1" ht="15">
      <c r="A211" s="5"/>
      <c r="B211" s="8" t="s">
        <v>190</v>
      </c>
      <c r="C211" s="11">
        <v>0</v>
      </c>
      <c r="D211" s="9">
        <v>0</v>
      </c>
      <c r="E211" s="9">
        <v>0</v>
      </c>
      <c r="F211" s="9">
        <v>0</v>
      </c>
      <c r="G211" s="10">
        <v>0</v>
      </c>
      <c r="H211" s="11">
        <v>0.8694586096766999</v>
      </c>
      <c r="I211" s="9">
        <v>0.3158413548387</v>
      </c>
      <c r="J211" s="9">
        <v>0</v>
      </c>
      <c r="K211" s="9">
        <v>0</v>
      </c>
      <c r="L211" s="10">
        <v>0.8673640309349999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0.0699912619991</v>
      </c>
      <c r="S211" s="9">
        <v>0</v>
      </c>
      <c r="T211" s="9">
        <v>0</v>
      </c>
      <c r="U211" s="9">
        <v>0</v>
      </c>
      <c r="V211" s="10">
        <v>0.0366260004192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0.048596731677300005</v>
      </c>
      <c r="AC211" s="9">
        <v>0</v>
      </c>
      <c r="AD211" s="9">
        <v>0</v>
      </c>
      <c r="AE211" s="9">
        <v>0</v>
      </c>
      <c r="AF211" s="10">
        <v>0.006298973548299999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0.0052530274193</v>
      </c>
      <c r="AM211" s="9">
        <v>0</v>
      </c>
      <c r="AN211" s="9">
        <v>0</v>
      </c>
      <c r="AO211" s="9">
        <v>0</v>
      </c>
      <c r="AP211" s="10">
        <v>0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211.39275042112226</v>
      </c>
      <c r="AW211" s="9">
        <v>150.1581485210951</v>
      </c>
      <c r="AX211" s="9">
        <v>0</v>
      </c>
      <c r="AY211" s="9">
        <v>0</v>
      </c>
      <c r="AZ211" s="10">
        <v>98.51578786606282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4.795678893899201</v>
      </c>
      <c r="BG211" s="9">
        <v>11.997914625806</v>
      </c>
      <c r="BH211" s="9">
        <v>0</v>
      </c>
      <c r="BI211" s="9">
        <v>0</v>
      </c>
      <c r="BJ211" s="10">
        <v>0.29844659022529996</v>
      </c>
      <c r="BK211" s="17">
        <f t="shared" si="14"/>
        <v>479.37815690872424</v>
      </c>
      <c r="BL211" s="16"/>
      <c r="BM211" s="57"/>
    </row>
    <row r="212" spans="1:65" s="12" customFormat="1" ht="15">
      <c r="A212" s="5"/>
      <c r="B212" s="8" t="s">
        <v>191</v>
      </c>
      <c r="C212" s="11">
        <v>0</v>
      </c>
      <c r="D212" s="9">
        <v>0</v>
      </c>
      <c r="E212" s="9">
        <v>0</v>
      </c>
      <c r="F212" s="9">
        <v>0</v>
      </c>
      <c r="G212" s="10">
        <v>0</v>
      </c>
      <c r="H212" s="11">
        <v>7.703344824771801</v>
      </c>
      <c r="I212" s="9">
        <v>7.436428904031801</v>
      </c>
      <c r="J212" s="9">
        <v>0</v>
      </c>
      <c r="K212" s="9">
        <v>0</v>
      </c>
      <c r="L212" s="10">
        <v>5.176994577707899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4.992912790481101</v>
      </c>
      <c r="S212" s="9">
        <v>2.7656349096772</v>
      </c>
      <c r="T212" s="9">
        <v>0</v>
      </c>
      <c r="U212" s="9">
        <v>0</v>
      </c>
      <c r="V212" s="10">
        <v>1.6706379563852003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6.9621246783536</v>
      </c>
      <c r="AC212" s="9">
        <v>0</v>
      </c>
      <c r="AD212" s="9">
        <v>0</v>
      </c>
      <c r="AE212" s="9">
        <v>0</v>
      </c>
      <c r="AF212" s="10">
        <v>1.3043181004512001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0.16256063899909998</v>
      </c>
      <c r="AM212" s="9">
        <v>0</v>
      </c>
      <c r="AN212" s="9">
        <v>0</v>
      </c>
      <c r="AO212" s="9">
        <v>0</v>
      </c>
      <c r="AP212" s="10">
        <v>0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380.4712426771829</v>
      </c>
      <c r="AW212" s="9">
        <v>105.17334836950684</v>
      </c>
      <c r="AX212" s="9">
        <v>0.3014646774193</v>
      </c>
      <c r="AY212" s="9">
        <v>0</v>
      </c>
      <c r="AZ212" s="10">
        <v>270.3000213165761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192.2659562009234</v>
      </c>
      <c r="BG212" s="9">
        <v>25.874004392931</v>
      </c>
      <c r="BH212" s="9">
        <v>0</v>
      </c>
      <c r="BI212" s="9">
        <v>0</v>
      </c>
      <c r="BJ212" s="10">
        <v>65.17298707087109</v>
      </c>
      <c r="BK212" s="17">
        <f t="shared" si="14"/>
        <v>1077.7339820862694</v>
      </c>
      <c r="BL212" s="16"/>
      <c r="BM212" s="57"/>
    </row>
    <row r="213" spans="1:65" s="12" customFormat="1" ht="15">
      <c r="A213" s="5"/>
      <c r="B213" s="8" t="s">
        <v>217</v>
      </c>
      <c r="C213" s="11">
        <v>0</v>
      </c>
      <c r="D213" s="9">
        <v>0</v>
      </c>
      <c r="E213" s="9">
        <v>0</v>
      </c>
      <c r="F213" s="9">
        <v>0</v>
      </c>
      <c r="G213" s="10">
        <v>0</v>
      </c>
      <c r="H213" s="11">
        <v>3.7295080305789003</v>
      </c>
      <c r="I213" s="9">
        <v>0.501319032258</v>
      </c>
      <c r="J213" s="9">
        <v>0</v>
      </c>
      <c r="K213" s="9">
        <v>0</v>
      </c>
      <c r="L213" s="10">
        <v>0.8844389370311001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3.097861091836499</v>
      </c>
      <c r="S213" s="9">
        <v>0.1002638064516</v>
      </c>
      <c r="T213" s="9">
        <v>0</v>
      </c>
      <c r="U213" s="9">
        <v>0</v>
      </c>
      <c r="V213" s="10">
        <v>0.8521269989019997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0.2401405935482</v>
      </c>
      <c r="AC213" s="9">
        <v>0</v>
      </c>
      <c r="AD213" s="9">
        <v>0</v>
      </c>
      <c r="AE213" s="9">
        <v>0</v>
      </c>
      <c r="AF213" s="10">
        <v>3.2519038709677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0.0047365981289</v>
      </c>
      <c r="AM213" s="9">
        <v>0</v>
      </c>
      <c r="AN213" s="9">
        <v>0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131.3343802750853</v>
      </c>
      <c r="AW213" s="9">
        <v>18.718565582254996</v>
      </c>
      <c r="AX213" s="9">
        <v>0</v>
      </c>
      <c r="AY213" s="9">
        <v>0</v>
      </c>
      <c r="AZ213" s="10">
        <v>124.08694452206535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82.91354163840467</v>
      </c>
      <c r="BG213" s="9">
        <v>10.9101486584179</v>
      </c>
      <c r="BH213" s="9">
        <v>1.0005858064516</v>
      </c>
      <c r="BI213" s="9">
        <v>0</v>
      </c>
      <c r="BJ213" s="10">
        <v>26.045674159676917</v>
      </c>
      <c r="BK213" s="17">
        <f t="shared" si="14"/>
        <v>407.67213960205964</v>
      </c>
      <c r="BL213" s="16"/>
      <c r="BM213" s="57"/>
    </row>
    <row r="214" spans="1:65" s="12" customFormat="1" ht="15">
      <c r="A214" s="5"/>
      <c r="B214" s="8" t="s">
        <v>192</v>
      </c>
      <c r="C214" s="11">
        <v>0</v>
      </c>
      <c r="D214" s="9">
        <v>15.1953</v>
      </c>
      <c r="E214" s="9">
        <v>0</v>
      </c>
      <c r="F214" s="9">
        <v>0</v>
      </c>
      <c r="G214" s="10">
        <v>0</v>
      </c>
      <c r="H214" s="11">
        <v>50.571386191805196</v>
      </c>
      <c r="I214" s="9">
        <v>4.710543</v>
      </c>
      <c r="J214" s="9">
        <v>0</v>
      </c>
      <c r="K214" s="9">
        <v>0</v>
      </c>
      <c r="L214" s="10">
        <v>2.6368415068696995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2.2627755367726</v>
      </c>
      <c r="S214" s="9">
        <v>0.0759765</v>
      </c>
      <c r="T214" s="9">
        <v>0.759765</v>
      </c>
      <c r="U214" s="9">
        <v>0</v>
      </c>
      <c r="V214" s="10">
        <v>0.7029830910955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5.433160505772601</v>
      </c>
      <c r="AC214" s="9">
        <v>0.5218009932257001</v>
      </c>
      <c r="AD214" s="9">
        <v>0</v>
      </c>
      <c r="AE214" s="9">
        <v>0</v>
      </c>
      <c r="AF214" s="10">
        <v>1.7873819247088998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1.1168032068045</v>
      </c>
      <c r="AM214" s="9">
        <v>3.5446799161288998</v>
      </c>
      <c r="AN214" s="9">
        <v>0</v>
      </c>
      <c r="AO214" s="9">
        <v>0</v>
      </c>
      <c r="AP214" s="10">
        <v>0.19889845528979996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73.15561913124792</v>
      </c>
      <c r="AW214" s="9">
        <v>13.2479533765787</v>
      </c>
      <c r="AX214" s="9">
        <v>0.0520927919354</v>
      </c>
      <c r="AY214" s="9">
        <v>0</v>
      </c>
      <c r="AZ214" s="10">
        <v>93.89694641373444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33.23662799754771</v>
      </c>
      <c r="BG214" s="9">
        <v>16.915822678998598</v>
      </c>
      <c r="BH214" s="9">
        <v>0</v>
      </c>
      <c r="BI214" s="9">
        <v>0</v>
      </c>
      <c r="BJ214" s="10">
        <v>43.630517733094564</v>
      </c>
      <c r="BK214" s="17">
        <f t="shared" si="14"/>
        <v>363.6538759516107</v>
      </c>
      <c r="BL214" s="16"/>
      <c r="BM214" s="57"/>
    </row>
    <row r="215" spans="1:65" s="12" customFormat="1" ht="15">
      <c r="A215" s="5"/>
      <c r="B215" s="8" t="s">
        <v>193</v>
      </c>
      <c r="C215" s="11">
        <v>0</v>
      </c>
      <c r="D215" s="9">
        <v>0</v>
      </c>
      <c r="E215" s="9">
        <v>0</v>
      </c>
      <c r="F215" s="9">
        <v>0</v>
      </c>
      <c r="G215" s="10">
        <v>0</v>
      </c>
      <c r="H215" s="11">
        <v>0.38385344983750014</v>
      </c>
      <c r="I215" s="9">
        <v>0.43941512267730004</v>
      </c>
      <c r="J215" s="9">
        <v>0</v>
      </c>
      <c r="K215" s="9">
        <v>0</v>
      </c>
      <c r="L215" s="10">
        <v>0.5253789777730001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0.6189649910624997</v>
      </c>
      <c r="S215" s="9">
        <v>0</v>
      </c>
      <c r="T215" s="9">
        <v>0</v>
      </c>
      <c r="U215" s="9">
        <v>0</v>
      </c>
      <c r="V215" s="10">
        <v>0.5323681553856999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0.7540709466117</v>
      </c>
      <c r="AC215" s="9">
        <v>0.2935901290322</v>
      </c>
      <c r="AD215" s="9">
        <v>0</v>
      </c>
      <c r="AE215" s="9">
        <v>0</v>
      </c>
      <c r="AF215" s="10">
        <v>0.6039227533544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0.0689711324511</v>
      </c>
      <c r="AM215" s="9">
        <v>0</v>
      </c>
      <c r="AN215" s="9">
        <v>0</v>
      </c>
      <c r="AO215" s="9">
        <v>0</v>
      </c>
      <c r="AP215" s="10">
        <v>0</v>
      </c>
      <c r="AQ215" s="11">
        <v>0</v>
      </c>
      <c r="AR215" s="9">
        <v>0</v>
      </c>
      <c r="AS215" s="9">
        <v>0</v>
      </c>
      <c r="AT215" s="9">
        <v>0</v>
      </c>
      <c r="AU215" s="10">
        <v>0</v>
      </c>
      <c r="AV215" s="11">
        <v>41.373292628738234</v>
      </c>
      <c r="AW215" s="9">
        <v>5.675366827949909</v>
      </c>
      <c r="AX215" s="9">
        <v>0</v>
      </c>
      <c r="AY215" s="9">
        <v>0</v>
      </c>
      <c r="AZ215" s="10">
        <v>37.332844267562585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17.791756617846954</v>
      </c>
      <c r="BG215" s="9">
        <v>3.7902593158055997</v>
      </c>
      <c r="BH215" s="9">
        <v>0</v>
      </c>
      <c r="BI215" s="9">
        <v>0</v>
      </c>
      <c r="BJ215" s="10">
        <v>11.525265480075486</v>
      </c>
      <c r="BK215" s="17">
        <f t="shared" si="14"/>
        <v>121.70932079616416</v>
      </c>
      <c r="BL215" s="16"/>
      <c r="BM215" s="57"/>
    </row>
    <row r="216" spans="1:65" s="12" customFormat="1" ht="15">
      <c r="A216" s="5"/>
      <c r="B216" s="8" t="s">
        <v>194</v>
      </c>
      <c r="C216" s="11">
        <v>0</v>
      </c>
      <c r="D216" s="9">
        <v>0</v>
      </c>
      <c r="E216" s="9">
        <v>0</v>
      </c>
      <c r="F216" s="9">
        <v>0</v>
      </c>
      <c r="G216" s="10">
        <v>0</v>
      </c>
      <c r="H216" s="11">
        <v>0.6120997059345</v>
      </c>
      <c r="I216" s="9">
        <v>0.13214680645159999</v>
      </c>
      <c r="J216" s="9">
        <v>0</v>
      </c>
      <c r="K216" s="9">
        <v>0</v>
      </c>
      <c r="L216" s="10">
        <v>0.8867908509665001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0.5236799566434002</v>
      </c>
      <c r="S216" s="9">
        <v>1.4691720914515</v>
      </c>
      <c r="T216" s="9">
        <v>0</v>
      </c>
      <c r="U216" s="9">
        <v>0</v>
      </c>
      <c r="V216" s="10">
        <v>0.9777911819345001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1.0631902791285999</v>
      </c>
      <c r="AC216" s="9">
        <v>0</v>
      </c>
      <c r="AD216" s="9">
        <v>0</v>
      </c>
      <c r="AE216" s="9">
        <v>0</v>
      </c>
      <c r="AF216" s="10">
        <v>0.9891602470964002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0.053528502258</v>
      </c>
      <c r="AM216" s="9">
        <v>0</v>
      </c>
      <c r="AN216" s="9">
        <v>0</v>
      </c>
      <c r="AO216" s="9">
        <v>0</v>
      </c>
      <c r="AP216" s="10">
        <v>0.0398213881935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95.35339007198044</v>
      </c>
      <c r="AW216" s="9">
        <v>9.148602068611702</v>
      </c>
      <c r="AX216" s="9">
        <v>0</v>
      </c>
      <c r="AY216" s="9">
        <v>0</v>
      </c>
      <c r="AZ216" s="10">
        <v>60.54787320591427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23.04747345171465</v>
      </c>
      <c r="BG216" s="9">
        <v>2.0884324179026</v>
      </c>
      <c r="BH216" s="9">
        <v>0</v>
      </c>
      <c r="BI216" s="9">
        <v>0</v>
      </c>
      <c r="BJ216" s="10">
        <v>16.17618661237031</v>
      </c>
      <c r="BK216" s="17">
        <f t="shared" si="14"/>
        <v>213.1093388385525</v>
      </c>
      <c r="BL216" s="16"/>
      <c r="BM216" s="57"/>
    </row>
    <row r="217" spans="1:65" s="12" customFormat="1" ht="15">
      <c r="A217" s="5"/>
      <c r="B217" s="8" t="s">
        <v>195</v>
      </c>
      <c r="C217" s="11">
        <v>0</v>
      </c>
      <c r="D217" s="9">
        <v>9.1118371407096</v>
      </c>
      <c r="E217" s="9">
        <v>0</v>
      </c>
      <c r="F217" s="9">
        <v>0</v>
      </c>
      <c r="G217" s="10">
        <v>0</v>
      </c>
      <c r="H217" s="11">
        <v>6.792450377282999</v>
      </c>
      <c r="I217" s="9">
        <v>5.648806078708799</v>
      </c>
      <c r="J217" s="9">
        <v>2.2629556008709</v>
      </c>
      <c r="K217" s="9">
        <v>0</v>
      </c>
      <c r="L217" s="10">
        <v>14.330774779898002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6.1488690336040985</v>
      </c>
      <c r="S217" s="9">
        <v>2.0649730626128</v>
      </c>
      <c r="T217" s="9">
        <v>0</v>
      </c>
      <c r="U217" s="9">
        <v>0</v>
      </c>
      <c r="V217" s="10">
        <v>4.1276297065437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3.6079721096748987</v>
      </c>
      <c r="AC217" s="9">
        <v>0.019309324870899997</v>
      </c>
      <c r="AD217" s="9">
        <v>0</v>
      </c>
      <c r="AE217" s="9">
        <v>0</v>
      </c>
      <c r="AF217" s="10">
        <v>3.0414412606758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7.913482713930403</v>
      </c>
      <c r="AM217" s="9">
        <v>13.1584313329029</v>
      </c>
      <c r="AN217" s="9">
        <v>0</v>
      </c>
      <c r="AO217" s="9">
        <v>0</v>
      </c>
      <c r="AP217" s="10">
        <v>2.0716151485139003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340.275768075805</v>
      </c>
      <c r="AW217" s="9">
        <v>98.51955152359635</v>
      </c>
      <c r="AX217" s="9">
        <v>0.015056409161100001</v>
      </c>
      <c r="AY217" s="9">
        <v>0</v>
      </c>
      <c r="AZ217" s="10">
        <v>371.75534724626533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224.6465634840031</v>
      </c>
      <c r="BG217" s="9">
        <v>28.861907485540307</v>
      </c>
      <c r="BH217" s="9">
        <v>0.5240309252256999</v>
      </c>
      <c r="BI217" s="9">
        <v>0</v>
      </c>
      <c r="BJ217" s="10">
        <v>126.98390534225764</v>
      </c>
      <c r="BK217" s="17">
        <f t="shared" si="14"/>
        <v>1271.882678162654</v>
      </c>
      <c r="BL217" s="16"/>
      <c r="BM217" s="57"/>
    </row>
    <row r="218" spans="1:65" s="12" customFormat="1" ht="15">
      <c r="A218" s="5"/>
      <c r="B218" s="8" t="s">
        <v>196</v>
      </c>
      <c r="C218" s="11">
        <v>0</v>
      </c>
      <c r="D218" s="9">
        <v>7.9559595157095995</v>
      </c>
      <c r="E218" s="9">
        <v>0</v>
      </c>
      <c r="F218" s="9">
        <v>0</v>
      </c>
      <c r="G218" s="10">
        <v>0</v>
      </c>
      <c r="H218" s="11">
        <v>5.467794993961697</v>
      </c>
      <c r="I218" s="9">
        <v>0.9456107548383001</v>
      </c>
      <c r="J218" s="9">
        <v>0</v>
      </c>
      <c r="K218" s="9">
        <v>0</v>
      </c>
      <c r="L218" s="10">
        <v>8.267899759898702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2.8343506557678992</v>
      </c>
      <c r="S218" s="9">
        <v>0.0116290306451</v>
      </c>
      <c r="T218" s="9">
        <v>0</v>
      </c>
      <c r="U218" s="9">
        <v>0</v>
      </c>
      <c r="V218" s="10">
        <v>1.7950672735442006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0.6029853667726999</v>
      </c>
      <c r="AC218" s="9">
        <v>0</v>
      </c>
      <c r="AD218" s="9">
        <v>0</v>
      </c>
      <c r="AE218" s="9">
        <v>0</v>
      </c>
      <c r="AF218" s="10">
        <v>0.2848985481927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0.7011071559974</v>
      </c>
      <c r="AM218" s="9">
        <v>0</v>
      </c>
      <c r="AN218" s="9">
        <v>0</v>
      </c>
      <c r="AO218" s="9">
        <v>0</v>
      </c>
      <c r="AP218" s="10">
        <v>0.1730100521927</v>
      </c>
      <c r="AQ218" s="11">
        <v>0</v>
      </c>
      <c r="AR218" s="9">
        <v>0.0695116467741</v>
      </c>
      <c r="AS218" s="9">
        <v>0</v>
      </c>
      <c r="AT218" s="9">
        <v>0</v>
      </c>
      <c r="AU218" s="10">
        <v>0</v>
      </c>
      <c r="AV218" s="11">
        <v>357.65849860973435</v>
      </c>
      <c r="AW218" s="9">
        <v>19.897422012051095</v>
      </c>
      <c r="AX218" s="9">
        <v>0</v>
      </c>
      <c r="AY218" s="9">
        <v>0</v>
      </c>
      <c r="AZ218" s="10">
        <v>342.4056474371761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257.52048746385657</v>
      </c>
      <c r="BG218" s="9">
        <v>4.2325884761255015</v>
      </c>
      <c r="BH218" s="9">
        <v>0</v>
      </c>
      <c r="BI218" s="9">
        <v>0</v>
      </c>
      <c r="BJ218" s="10">
        <v>68.9047118709972</v>
      </c>
      <c r="BK218" s="17">
        <f t="shared" si="14"/>
        <v>1079.729180624236</v>
      </c>
      <c r="BL218" s="16"/>
      <c r="BM218" s="57"/>
    </row>
    <row r="219" spans="1:65" s="12" customFormat="1" ht="15">
      <c r="A219" s="5"/>
      <c r="B219" s="8" t="s">
        <v>197</v>
      </c>
      <c r="C219" s="11">
        <v>0</v>
      </c>
      <c r="D219" s="9">
        <v>31.9737457787419</v>
      </c>
      <c r="E219" s="9">
        <v>0</v>
      </c>
      <c r="F219" s="9">
        <v>0</v>
      </c>
      <c r="G219" s="10">
        <v>0</v>
      </c>
      <c r="H219" s="11">
        <v>447.1628140077916</v>
      </c>
      <c r="I219" s="9">
        <v>151.44774048719128</v>
      </c>
      <c r="J219" s="9">
        <v>5.851876562999901</v>
      </c>
      <c r="K219" s="9">
        <v>240.21061236583859</v>
      </c>
      <c r="L219" s="10">
        <v>208.40441849047366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49.839368484628096</v>
      </c>
      <c r="S219" s="9">
        <v>100.6868216434181</v>
      </c>
      <c r="T219" s="9">
        <v>0</v>
      </c>
      <c r="U219" s="9">
        <v>0</v>
      </c>
      <c r="V219" s="10">
        <v>102.41659353240934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8.431117521609401</v>
      </c>
      <c r="AC219" s="9">
        <v>2.4479539870321</v>
      </c>
      <c r="AD219" s="9">
        <v>0</v>
      </c>
      <c r="AE219" s="9">
        <v>0</v>
      </c>
      <c r="AF219" s="10">
        <v>9.556718178901097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4.652730335609401</v>
      </c>
      <c r="AM219" s="9">
        <v>181.7306197813546</v>
      </c>
      <c r="AN219" s="9">
        <v>0</v>
      </c>
      <c r="AO219" s="9">
        <v>0</v>
      </c>
      <c r="AP219" s="10">
        <v>1.4986832629661997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2537.4197614615314</v>
      </c>
      <c r="AW219" s="9">
        <v>855.3910972118786</v>
      </c>
      <c r="AX219" s="9">
        <v>0.1391873150321</v>
      </c>
      <c r="AY219" s="9">
        <v>13.708475268548298</v>
      </c>
      <c r="AZ219" s="10">
        <v>4194.851057121021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1076.8380168254168</v>
      </c>
      <c r="BG219" s="9">
        <v>143.49162889029535</v>
      </c>
      <c r="BH219" s="9">
        <v>0.6573035143867</v>
      </c>
      <c r="BI219" s="9">
        <v>0</v>
      </c>
      <c r="BJ219" s="10">
        <v>943.3938841691279</v>
      </c>
      <c r="BK219" s="17">
        <f t="shared" si="14"/>
        <v>11312.202226198206</v>
      </c>
      <c r="BL219" s="16"/>
      <c r="BM219" s="57"/>
    </row>
    <row r="220" spans="1:65" s="12" customFormat="1" ht="15">
      <c r="A220" s="5"/>
      <c r="B220" s="8" t="s">
        <v>198</v>
      </c>
      <c r="C220" s="11">
        <v>0</v>
      </c>
      <c r="D220" s="9">
        <v>34.5592019659032</v>
      </c>
      <c r="E220" s="9">
        <v>0</v>
      </c>
      <c r="F220" s="9">
        <v>0</v>
      </c>
      <c r="G220" s="10">
        <v>0</v>
      </c>
      <c r="H220" s="11">
        <v>50.19403655414822</v>
      </c>
      <c r="I220" s="9">
        <v>12.889632235482498</v>
      </c>
      <c r="J220" s="9">
        <v>0</v>
      </c>
      <c r="K220" s="9">
        <v>0</v>
      </c>
      <c r="L220" s="10">
        <v>208.43850057969726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37.734803620047515</v>
      </c>
      <c r="S220" s="9">
        <v>10.462276782805402</v>
      </c>
      <c r="T220" s="9">
        <v>0</v>
      </c>
      <c r="U220" s="9">
        <v>0</v>
      </c>
      <c r="V220" s="10">
        <v>65.89444977408665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4.298490659254901</v>
      </c>
      <c r="AC220" s="9">
        <v>0.0602821120967</v>
      </c>
      <c r="AD220" s="9">
        <v>0</v>
      </c>
      <c r="AE220" s="9">
        <v>0</v>
      </c>
      <c r="AF220" s="10">
        <v>6.471437022513902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4.450989196157499</v>
      </c>
      <c r="AM220" s="9">
        <v>0.2113560852901</v>
      </c>
      <c r="AN220" s="9">
        <v>0</v>
      </c>
      <c r="AO220" s="9">
        <v>0</v>
      </c>
      <c r="AP220" s="10">
        <v>2.5554463665787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853.0283122731889</v>
      </c>
      <c r="AW220" s="9">
        <v>199.94605009182277</v>
      </c>
      <c r="AX220" s="9">
        <v>0</v>
      </c>
      <c r="AY220" s="9">
        <v>0</v>
      </c>
      <c r="AZ220" s="10">
        <v>2355.52231674325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707.067367193368</v>
      </c>
      <c r="BG220" s="9">
        <v>58.27191281865821</v>
      </c>
      <c r="BH220" s="9">
        <v>3.4754654438708</v>
      </c>
      <c r="BI220" s="9">
        <v>0</v>
      </c>
      <c r="BJ220" s="10">
        <v>873.3003640401869</v>
      </c>
      <c r="BK220" s="17">
        <f t="shared" si="14"/>
        <v>5488.832691558408</v>
      </c>
      <c r="BL220" s="16"/>
      <c r="BM220" s="57"/>
    </row>
    <row r="221" spans="1:65" s="12" customFormat="1" ht="15">
      <c r="A221" s="5"/>
      <c r="B221" s="8" t="s">
        <v>199</v>
      </c>
      <c r="C221" s="11">
        <v>0</v>
      </c>
      <c r="D221" s="9">
        <v>12.319435991096599</v>
      </c>
      <c r="E221" s="9">
        <v>0</v>
      </c>
      <c r="F221" s="9">
        <v>0</v>
      </c>
      <c r="G221" s="10">
        <v>0</v>
      </c>
      <c r="H221" s="11">
        <v>31.338402907342708</v>
      </c>
      <c r="I221" s="9">
        <v>14.722409284224195</v>
      </c>
      <c r="J221" s="9">
        <v>0.9982404934838001</v>
      </c>
      <c r="K221" s="9">
        <v>0</v>
      </c>
      <c r="L221" s="10">
        <v>87.55803144311776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17.74908490263151</v>
      </c>
      <c r="S221" s="9">
        <v>2.5826319532572994</v>
      </c>
      <c r="T221" s="9">
        <v>0</v>
      </c>
      <c r="U221" s="9">
        <v>0</v>
      </c>
      <c r="V221" s="10">
        <v>26.5841547284112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8.656943534286398</v>
      </c>
      <c r="AC221" s="9">
        <v>0.1826323604191</v>
      </c>
      <c r="AD221" s="9">
        <v>0</v>
      </c>
      <c r="AE221" s="9">
        <v>0</v>
      </c>
      <c r="AF221" s="10">
        <v>4.740450636675198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18.363457511800206</v>
      </c>
      <c r="AM221" s="9">
        <v>0.2388406136771</v>
      </c>
      <c r="AN221" s="9">
        <v>0</v>
      </c>
      <c r="AO221" s="9">
        <v>0</v>
      </c>
      <c r="AP221" s="10">
        <v>3.7944337754811004</v>
      </c>
      <c r="AQ221" s="11">
        <v>0</v>
      </c>
      <c r="AR221" s="9">
        <v>11.1817050517096</v>
      </c>
      <c r="AS221" s="9">
        <v>0</v>
      </c>
      <c r="AT221" s="9">
        <v>0</v>
      </c>
      <c r="AU221" s="10">
        <v>0</v>
      </c>
      <c r="AV221" s="11">
        <v>862.610731815152</v>
      </c>
      <c r="AW221" s="9">
        <v>260.22566997870683</v>
      </c>
      <c r="AX221" s="9">
        <v>3.524297720934799</v>
      </c>
      <c r="AY221" s="9">
        <v>0</v>
      </c>
      <c r="AZ221" s="10">
        <v>1100.9567812735233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676.299521833121</v>
      </c>
      <c r="BG221" s="9">
        <v>63.081269690172675</v>
      </c>
      <c r="BH221" s="9">
        <v>3.3793802722898</v>
      </c>
      <c r="BI221" s="9">
        <v>0</v>
      </c>
      <c r="BJ221" s="10">
        <v>321.6891212481754</v>
      </c>
      <c r="BK221" s="17">
        <f t="shared" si="14"/>
        <v>3532.77762901969</v>
      </c>
      <c r="BL221" s="16"/>
      <c r="BM221" s="57"/>
    </row>
    <row r="222" spans="1:65" s="12" customFormat="1" ht="15">
      <c r="A222" s="5"/>
      <c r="B222" s="8" t="s">
        <v>200</v>
      </c>
      <c r="C222" s="11">
        <v>0</v>
      </c>
      <c r="D222" s="9">
        <v>11.392293548387</v>
      </c>
      <c r="E222" s="9">
        <v>0</v>
      </c>
      <c r="F222" s="9">
        <v>0</v>
      </c>
      <c r="G222" s="10">
        <v>0</v>
      </c>
      <c r="H222" s="11">
        <v>0.6367495901596001</v>
      </c>
      <c r="I222" s="9">
        <v>5.696191724258</v>
      </c>
      <c r="J222" s="9">
        <v>0</v>
      </c>
      <c r="K222" s="9">
        <v>0</v>
      </c>
      <c r="L222" s="10">
        <v>0.35017406422459996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0.3539940655786</v>
      </c>
      <c r="S222" s="9">
        <v>0.11701420922569998</v>
      </c>
      <c r="T222" s="9">
        <v>0</v>
      </c>
      <c r="U222" s="9">
        <v>0</v>
      </c>
      <c r="V222" s="10">
        <v>0.1502003288051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0.0079408925806</v>
      </c>
      <c r="AC222" s="9">
        <v>0</v>
      </c>
      <c r="AD222" s="9">
        <v>0</v>
      </c>
      <c r="AE222" s="9">
        <v>0</v>
      </c>
      <c r="AF222" s="10">
        <v>0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0.0030477235804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5.6720661290322</v>
      </c>
      <c r="AS222" s="9">
        <v>0</v>
      </c>
      <c r="AT222" s="9">
        <v>0</v>
      </c>
      <c r="AU222" s="10">
        <v>0</v>
      </c>
      <c r="AV222" s="11">
        <v>1.4079980412825213</v>
      </c>
      <c r="AW222" s="9">
        <v>0.30109918009650005</v>
      </c>
      <c r="AX222" s="9">
        <v>0</v>
      </c>
      <c r="AY222" s="9">
        <v>0</v>
      </c>
      <c r="AZ222" s="10">
        <v>0.7527930746746002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0.4341710330891001</v>
      </c>
      <c r="BG222" s="9">
        <v>0.0646465881934</v>
      </c>
      <c r="BH222" s="9">
        <v>0</v>
      </c>
      <c r="BI222" s="9">
        <v>0</v>
      </c>
      <c r="BJ222" s="10">
        <v>0.38022353628850003</v>
      </c>
      <c r="BK222" s="17">
        <f t="shared" si="14"/>
        <v>27.72060372945642</v>
      </c>
      <c r="BL222" s="16"/>
      <c r="BM222" s="57"/>
    </row>
    <row r="223" spans="1:65" s="12" customFormat="1" ht="15">
      <c r="A223" s="5"/>
      <c r="B223" s="8" t="s">
        <v>218</v>
      </c>
      <c r="C223" s="11">
        <v>0</v>
      </c>
      <c r="D223" s="9">
        <v>2.1951940292902</v>
      </c>
      <c r="E223" s="9">
        <v>0</v>
      </c>
      <c r="F223" s="9">
        <v>0</v>
      </c>
      <c r="G223" s="10">
        <v>0</v>
      </c>
      <c r="H223" s="11">
        <v>10.6094159880591</v>
      </c>
      <c r="I223" s="9">
        <v>14.509516103934601</v>
      </c>
      <c r="J223" s="9">
        <v>5.2216093170967</v>
      </c>
      <c r="K223" s="9">
        <v>0</v>
      </c>
      <c r="L223" s="10">
        <v>22.57170819515749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7.574486491026202</v>
      </c>
      <c r="S223" s="9">
        <v>4.8097409948059</v>
      </c>
      <c r="T223" s="9">
        <v>2.3678984693548</v>
      </c>
      <c r="U223" s="9">
        <v>0</v>
      </c>
      <c r="V223" s="10">
        <v>9.4410499094159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6.146789255353201</v>
      </c>
      <c r="AC223" s="9">
        <v>0.1826166617741</v>
      </c>
      <c r="AD223" s="9">
        <v>0</v>
      </c>
      <c r="AE223" s="9">
        <v>0</v>
      </c>
      <c r="AF223" s="10">
        <v>8.0714435933864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12.162553151965</v>
      </c>
      <c r="AM223" s="9">
        <v>0.4427198741935</v>
      </c>
      <c r="AN223" s="9">
        <v>0</v>
      </c>
      <c r="AO223" s="9">
        <v>0</v>
      </c>
      <c r="AP223" s="10">
        <v>2.5690574915153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560.2075449341801</v>
      </c>
      <c r="AW223" s="9">
        <v>251.8899908623756</v>
      </c>
      <c r="AX223" s="9">
        <v>0.6235556163548001</v>
      </c>
      <c r="AY223" s="9">
        <v>0</v>
      </c>
      <c r="AZ223" s="10">
        <v>689.46235769318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407.22991241481463</v>
      </c>
      <c r="BG223" s="9">
        <v>57.46712074450821</v>
      </c>
      <c r="BH223" s="9">
        <v>3.0540289787418997</v>
      </c>
      <c r="BI223" s="9">
        <v>0</v>
      </c>
      <c r="BJ223" s="10">
        <v>211.72682910444652</v>
      </c>
      <c r="BK223" s="17">
        <f t="shared" si="14"/>
        <v>2290.5371398749303</v>
      </c>
      <c r="BL223" s="16"/>
      <c r="BM223" s="57"/>
    </row>
    <row r="224" spans="1:65" s="12" customFormat="1" ht="15">
      <c r="A224" s="5"/>
      <c r="B224" s="8" t="s">
        <v>201</v>
      </c>
      <c r="C224" s="11">
        <v>0</v>
      </c>
      <c r="D224" s="9">
        <v>1.6587885703224998</v>
      </c>
      <c r="E224" s="9">
        <v>0</v>
      </c>
      <c r="F224" s="9">
        <v>0</v>
      </c>
      <c r="G224" s="10">
        <v>0</v>
      </c>
      <c r="H224" s="11">
        <v>0.8872397707379999</v>
      </c>
      <c r="I224" s="9">
        <v>1.2290677020963998</v>
      </c>
      <c r="J224" s="9">
        <v>0</v>
      </c>
      <c r="K224" s="9">
        <v>0</v>
      </c>
      <c r="L224" s="10">
        <v>2.4207114442547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0.3574146499954999</v>
      </c>
      <c r="S224" s="9">
        <v>0.0270285247418</v>
      </c>
      <c r="T224" s="9">
        <v>0</v>
      </c>
      <c r="U224" s="9">
        <v>0</v>
      </c>
      <c r="V224" s="10">
        <v>0.503834536319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0.088599411225</v>
      </c>
      <c r="AC224" s="9">
        <v>0</v>
      </c>
      <c r="AD224" s="9">
        <v>0</v>
      </c>
      <c r="AE224" s="9">
        <v>0</v>
      </c>
      <c r="AF224" s="10">
        <v>0.0779026123224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0.09924148690230002</v>
      </c>
      <c r="AM224" s="9">
        <v>0.0006021854193</v>
      </c>
      <c r="AN224" s="9">
        <v>0</v>
      </c>
      <c r="AO224" s="9">
        <v>0</v>
      </c>
      <c r="AP224" s="10">
        <v>0.053718918902600006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18.70653403184694</v>
      </c>
      <c r="AW224" s="9">
        <v>7.299052843771099</v>
      </c>
      <c r="AX224" s="9">
        <v>0</v>
      </c>
      <c r="AY224" s="9">
        <v>0</v>
      </c>
      <c r="AZ224" s="10">
        <v>37.24552355023477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6.768022092019194</v>
      </c>
      <c r="BG224" s="9">
        <v>0.3371053557413001</v>
      </c>
      <c r="BH224" s="9">
        <v>0</v>
      </c>
      <c r="BI224" s="9">
        <v>0</v>
      </c>
      <c r="BJ224" s="10">
        <v>7.951722430029312</v>
      </c>
      <c r="BK224" s="17">
        <f t="shared" si="14"/>
        <v>85.71211011688212</v>
      </c>
      <c r="BL224" s="16"/>
      <c r="BM224" s="57"/>
    </row>
    <row r="225" spans="1:65" s="12" customFormat="1" ht="15">
      <c r="A225" s="5"/>
      <c r="B225" s="8" t="s">
        <v>202</v>
      </c>
      <c r="C225" s="11">
        <v>0</v>
      </c>
      <c r="D225" s="9">
        <v>0.5701292795161</v>
      </c>
      <c r="E225" s="9">
        <v>0</v>
      </c>
      <c r="F225" s="9">
        <v>0</v>
      </c>
      <c r="G225" s="10">
        <v>0</v>
      </c>
      <c r="H225" s="11">
        <v>0.16248226257970003</v>
      </c>
      <c r="I225" s="9">
        <v>0</v>
      </c>
      <c r="J225" s="9">
        <v>0</v>
      </c>
      <c r="K225" s="9">
        <v>0</v>
      </c>
      <c r="L225" s="10">
        <v>4.894378118546099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0.008130646645</v>
      </c>
      <c r="S225" s="9">
        <v>0</v>
      </c>
      <c r="T225" s="9">
        <v>0</v>
      </c>
      <c r="U225" s="9">
        <v>0</v>
      </c>
      <c r="V225" s="10">
        <v>0.1587192855483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0.012452707903</v>
      </c>
      <c r="AC225" s="9">
        <v>0</v>
      </c>
      <c r="AD225" s="9">
        <v>0</v>
      </c>
      <c r="AE225" s="9">
        <v>0</v>
      </c>
      <c r="AF225" s="10">
        <v>0.041403478999900004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0</v>
      </c>
      <c r="AM225" s="9">
        <v>0</v>
      </c>
      <c r="AN225" s="9">
        <v>0</v>
      </c>
      <c r="AO225" s="9">
        <v>0</v>
      </c>
      <c r="AP225" s="10">
        <v>0.0288854675483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3.330137340171605</v>
      </c>
      <c r="AW225" s="9">
        <v>0</v>
      </c>
      <c r="AX225" s="9">
        <v>0</v>
      </c>
      <c r="AY225" s="9">
        <v>0</v>
      </c>
      <c r="AZ225" s="10">
        <v>80.62196801325803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0.0770237989994</v>
      </c>
      <c r="BG225" s="9">
        <v>0</v>
      </c>
      <c r="BH225" s="9">
        <v>0</v>
      </c>
      <c r="BI225" s="9">
        <v>0</v>
      </c>
      <c r="BJ225" s="10">
        <v>1.3417291096762</v>
      </c>
      <c r="BK225" s="17">
        <f t="shared" si="14"/>
        <v>91.24743950939163</v>
      </c>
      <c r="BL225" s="16"/>
      <c r="BM225" s="57"/>
    </row>
    <row r="226" spans="1:65" s="12" customFormat="1" ht="15">
      <c r="A226" s="5"/>
      <c r="B226" s="8" t="s">
        <v>203</v>
      </c>
      <c r="C226" s="11">
        <v>0</v>
      </c>
      <c r="D226" s="9">
        <v>1.5254019090644</v>
      </c>
      <c r="E226" s="9">
        <v>0</v>
      </c>
      <c r="F226" s="9">
        <v>0</v>
      </c>
      <c r="G226" s="10">
        <v>0</v>
      </c>
      <c r="H226" s="11">
        <v>0.6756921199637997</v>
      </c>
      <c r="I226" s="9">
        <v>12.2726288825805</v>
      </c>
      <c r="J226" s="9">
        <v>0</v>
      </c>
      <c r="K226" s="9">
        <v>0</v>
      </c>
      <c r="L226" s="10">
        <v>2.6041300337719995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0.5023254271888001</v>
      </c>
      <c r="S226" s="9">
        <v>0</v>
      </c>
      <c r="T226" s="9">
        <v>0</v>
      </c>
      <c r="U226" s="9">
        <v>0</v>
      </c>
      <c r="V226" s="10">
        <v>0.39024974851409994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0.0038291374191999996</v>
      </c>
      <c r="AC226" s="9">
        <v>0</v>
      </c>
      <c r="AD226" s="9">
        <v>0</v>
      </c>
      <c r="AE226" s="9">
        <v>0</v>
      </c>
      <c r="AF226" s="10">
        <v>0.031659476161200004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0.010817340096599999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6.294462699766262</v>
      </c>
      <c r="AW226" s="9">
        <v>0.10951874122519999</v>
      </c>
      <c r="AX226" s="9">
        <v>0</v>
      </c>
      <c r="AY226" s="9">
        <v>0</v>
      </c>
      <c r="AZ226" s="10">
        <v>12.137167061753225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5.853860446263415</v>
      </c>
      <c r="BG226" s="9">
        <v>0.6221423470963</v>
      </c>
      <c r="BH226" s="9">
        <v>0</v>
      </c>
      <c r="BI226" s="9">
        <v>0</v>
      </c>
      <c r="BJ226" s="10">
        <v>4.884082189656505</v>
      </c>
      <c r="BK226" s="17">
        <f t="shared" si="14"/>
        <v>47.91796756052151</v>
      </c>
      <c r="BL226" s="16"/>
      <c r="BM226" s="57"/>
    </row>
    <row r="227" spans="1:65" s="12" customFormat="1" ht="15">
      <c r="A227" s="5"/>
      <c r="B227" s="8" t="s">
        <v>204</v>
      </c>
      <c r="C227" s="11">
        <v>0</v>
      </c>
      <c r="D227" s="9">
        <v>1.9692753016773001</v>
      </c>
      <c r="E227" s="9">
        <v>0</v>
      </c>
      <c r="F227" s="9">
        <v>0</v>
      </c>
      <c r="G227" s="10">
        <v>0</v>
      </c>
      <c r="H227" s="11">
        <v>18.7706317249916</v>
      </c>
      <c r="I227" s="9">
        <v>2.3369551209346002</v>
      </c>
      <c r="J227" s="9">
        <v>0</v>
      </c>
      <c r="K227" s="9">
        <v>0</v>
      </c>
      <c r="L227" s="10">
        <v>58.65338109954044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10.878736695829602</v>
      </c>
      <c r="S227" s="9">
        <v>0.0498143231288</v>
      </c>
      <c r="T227" s="9">
        <v>0</v>
      </c>
      <c r="U227" s="9">
        <v>0</v>
      </c>
      <c r="V227" s="10">
        <v>15.263709975122497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0.47171577086970007</v>
      </c>
      <c r="AC227" s="9">
        <v>0.10885128112890001</v>
      </c>
      <c r="AD227" s="9">
        <v>0</v>
      </c>
      <c r="AE227" s="9">
        <v>0</v>
      </c>
      <c r="AF227" s="10">
        <v>4.832297058418201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0.4747090714500999</v>
      </c>
      <c r="AM227" s="9">
        <v>0</v>
      </c>
      <c r="AN227" s="9">
        <v>0</v>
      </c>
      <c r="AO227" s="9">
        <v>0</v>
      </c>
      <c r="AP227" s="10">
        <v>0.25684071187019997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198.63513615145322</v>
      </c>
      <c r="AW227" s="9">
        <v>74.83847885685749</v>
      </c>
      <c r="AX227" s="9">
        <v>0.0015875727419</v>
      </c>
      <c r="AY227" s="9">
        <v>0</v>
      </c>
      <c r="AZ227" s="10">
        <v>577.6804611768234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107.18479658765654</v>
      </c>
      <c r="BG227" s="9">
        <v>14.137463345317206</v>
      </c>
      <c r="BH227" s="9">
        <v>0</v>
      </c>
      <c r="BI227" s="9">
        <v>0</v>
      </c>
      <c r="BJ227" s="10">
        <v>130.31155679143671</v>
      </c>
      <c r="BK227" s="17">
        <f t="shared" si="14"/>
        <v>1216.8563986172485</v>
      </c>
      <c r="BL227" s="16"/>
      <c r="BM227" s="57"/>
    </row>
    <row r="228" spans="1:65" s="12" customFormat="1" ht="15">
      <c r="A228" s="5"/>
      <c r="B228" s="8" t="s">
        <v>205</v>
      </c>
      <c r="C228" s="11">
        <v>0</v>
      </c>
      <c r="D228" s="9">
        <v>1.7884997595805998</v>
      </c>
      <c r="E228" s="9">
        <v>0</v>
      </c>
      <c r="F228" s="9">
        <v>0</v>
      </c>
      <c r="G228" s="10">
        <v>0</v>
      </c>
      <c r="H228" s="11">
        <v>17.586932484053197</v>
      </c>
      <c r="I228" s="9">
        <v>22.957500745159606</v>
      </c>
      <c r="J228" s="9">
        <v>0</v>
      </c>
      <c r="K228" s="9">
        <v>0</v>
      </c>
      <c r="L228" s="10">
        <v>39.28441807112109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13.403624014278298</v>
      </c>
      <c r="S228" s="9">
        <v>1.3967991349997</v>
      </c>
      <c r="T228" s="9">
        <v>0</v>
      </c>
      <c r="U228" s="9">
        <v>0</v>
      </c>
      <c r="V228" s="10">
        <v>20.634181160411604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3.664246347867101</v>
      </c>
      <c r="AC228" s="9">
        <v>0.0058350715483</v>
      </c>
      <c r="AD228" s="9">
        <v>0</v>
      </c>
      <c r="AE228" s="9">
        <v>0</v>
      </c>
      <c r="AF228" s="10">
        <v>2.0819473236754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5.631941680574499</v>
      </c>
      <c r="AM228" s="9">
        <v>0.0388291079998</v>
      </c>
      <c r="AN228" s="9">
        <v>0</v>
      </c>
      <c r="AO228" s="9">
        <v>0</v>
      </c>
      <c r="AP228" s="10">
        <v>2.3260584017072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426.2371185630973</v>
      </c>
      <c r="AW228" s="9">
        <v>70.82224801785132</v>
      </c>
      <c r="AX228" s="9">
        <v>8.260030011451601</v>
      </c>
      <c r="AY228" s="9">
        <v>0</v>
      </c>
      <c r="AZ228" s="10">
        <v>655.1543960323976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350.4043395212479</v>
      </c>
      <c r="BG228" s="9">
        <v>15.646582536017501</v>
      </c>
      <c r="BH228" s="9">
        <v>0</v>
      </c>
      <c r="BI228" s="9">
        <v>0</v>
      </c>
      <c r="BJ228" s="10">
        <v>249.23811303495074</v>
      </c>
      <c r="BK228" s="17">
        <f t="shared" si="14"/>
        <v>1906.5636410199904</v>
      </c>
      <c r="BL228" s="16"/>
      <c r="BM228" s="57"/>
    </row>
    <row r="229" spans="1:65" s="12" customFormat="1" ht="15">
      <c r="A229" s="5"/>
      <c r="B229" s="8" t="s">
        <v>206</v>
      </c>
      <c r="C229" s="11">
        <v>0</v>
      </c>
      <c r="D229" s="9">
        <v>0.5432999000966999</v>
      </c>
      <c r="E229" s="9">
        <v>0</v>
      </c>
      <c r="F229" s="9">
        <v>0</v>
      </c>
      <c r="G229" s="10">
        <v>0</v>
      </c>
      <c r="H229" s="11">
        <v>0.2479931393524</v>
      </c>
      <c r="I229" s="9">
        <v>0.024937306709299997</v>
      </c>
      <c r="J229" s="9">
        <v>0</v>
      </c>
      <c r="K229" s="9">
        <v>0</v>
      </c>
      <c r="L229" s="10">
        <v>4.3816059501267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0.17662601189959995</v>
      </c>
      <c r="S229" s="9">
        <v>0.34312913199990003</v>
      </c>
      <c r="T229" s="9">
        <v>0</v>
      </c>
      <c r="U229" s="9">
        <v>0</v>
      </c>
      <c r="V229" s="10">
        <v>0.38563910496579995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0.020691819515599997</v>
      </c>
      <c r="AC229" s="9">
        <v>0</v>
      </c>
      <c r="AD229" s="9">
        <v>0</v>
      </c>
      <c r="AE229" s="9">
        <v>0</v>
      </c>
      <c r="AF229" s="10">
        <v>0.0182337030966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0.03843925370879999</v>
      </c>
      <c r="AM229" s="9">
        <v>0</v>
      </c>
      <c r="AN229" s="9">
        <v>0</v>
      </c>
      <c r="AO229" s="9">
        <v>0</v>
      </c>
      <c r="AP229" s="10">
        <v>0.0288252695481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4.065780244709599</v>
      </c>
      <c r="AW229" s="9">
        <v>0.47558573858010006</v>
      </c>
      <c r="AX229" s="9">
        <v>0</v>
      </c>
      <c r="AY229" s="9">
        <v>0</v>
      </c>
      <c r="AZ229" s="10">
        <v>16.677925114539743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3.366367182834403</v>
      </c>
      <c r="BG229" s="9">
        <v>0.14690290483850002</v>
      </c>
      <c r="BH229" s="9">
        <v>0</v>
      </c>
      <c r="BI229" s="9">
        <v>0</v>
      </c>
      <c r="BJ229" s="10">
        <v>4.783018901624398</v>
      </c>
      <c r="BK229" s="17">
        <f t="shared" si="14"/>
        <v>35.725000678146245</v>
      </c>
      <c r="BL229" s="16"/>
      <c r="BM229" s="57"/>
    </row>
    <row r="230" spans="1:65" s="12" customFormat="1" ht="15">
      <c r="A230" s="5"/>
      <c r="B230" s="8" t="s">
        <v>213</v>
      </c>
      <c r="C230" s="11">
        <v>0</v>
      </c>
      <c r="D230" s="9">
        <v>0.4967111290322</v>
      </c>
      <c r="E230" s="9">
        <v>0</v>
      </c>
      <c r="F230" s="9">
        <v>0</v>
      </c>
      <c r="G230" s="10">
        <v>0</v>
      </c>
      <c r="H230" s="11">
        <v>2.7280098993852</v>
      </c>
      <c r="I230" s="9">
        <v>0</v>
      </c>
      <c r="J230" s="9">
        <v>0</v>
      </c>
      <c r="K230" s="9">
        <v>0</v>
      </c>
      <c r="L230" s="10">
        <v>0.6000020838047001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1.4302838324163003</v>
      </c>
      <c r="S230" s="9">
        <v>0</v>
      </c>
      <c r="T230" s="9">
        <v>0</v>
      </c>
      <c r="U230" s="9">
        <v>0</v>
      </c>
      <c r="V230" s="10">
        <v>0.3853442988376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0.14044968041880002</v>
      </c>
      <c r="AC230" s="9">
        <v>0</v>
      </c>
      <c r="AD230" s="9">
        <v>0</v>
      </c>
      <c r="AE230" s="9">
        <v>0</v>
      </c>
      <c r="AF230" s="10">
        <v>0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0.0652276819019</v>
      </c>
      <c r="AM230" s="9">
        <v>0</v>
      </c>
      <c r="AN230" s="9">
        <v>0</v>
      </c>
      <c r="AO230" s="9">
        <v>0</v>
      </c>
      <c r="AP230" s="10">
        <v>0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83.22625543243376</v>
      </c>
      <c r="AW230" s="9">
        <v>0.0028352047739</v>
      </c>
      <c r="AX230" s="9">
        <v>0</v>
      </c>
      <c r="AY230" s="9">
        <v>0</v>
      </c>
      <c r="AZ230" s="10">
        <v>23.56331538285059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36.551938529599305</v>
      </c>
      <c r="BG230" s="9">
        <v>0.007396469387</v>
      </c>
      <c r="BH230" s="9">
        <v>0</v>
      </c>
      <c r="BI230" s="9">
        <v>0</v>
      </c>
      <c r="BJ230" s="10">
        <v>3.9246463944029</v>
      </c>
      <c r="BK230" s="17">
        <f t="shared" si="14"/>
        <v>153.12241601924418</v>
      </c>
      <c r="BL230" s="16"/>
      <c r="BM230" s="57"/>
    </row>
    <row r="231" spans="1:65" s="12" customFormat="1" ht="15">
      <c r="A231" s="5"/>
      <c r="B231" s="8" t="s">
        <v>207</v>
      </c>
      <c r="C231" s="11">
        <v>0</v>
      </c>
      <c r="D231" s="9">
        <v>24.385168547387</v>
      </c>
      <c r="E231" s="9">
        <v>0</v>
      </c>
      <c r="F231" s="9">
        <v>0</v>
      </c>
      <c r="G231" s="10">
        <v>0</v>
      </c>
      <c r="H231" s="11">
        <v>42.305654858798</v>
      </c>
      <c r="I231" s="9">
        <v>5.551717396902401</v>
      </c>
      <c r="J231" s="9">
        <v>0.0496471473548</v>
      </c>
      <c r="K231" s="9">
        <v>0</v>
      </c>
      <c r="L231" s="10">
        <v>47.3917034086381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25.573146403506303</v>
      </c>
      <c r="S231" s="9">
        <v>0.5063605953220001</v>
      </c>
      <c r="T231" s="9">
        <v>0</v>
      </c>
      <c r="U231" s="9">
        <v>0</v>
      </c>
      <c r="V231" s="10">
        <v>19.622405209994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2.5420358592567003</v>
      </c>
      <c r="AC231" s="9">
        <v>0.1708698201934</v>
      </c>
      <c r="AD231" s="9">
        <v>0</v>
      </c>
      <c r="AE231" s="9">
        <v>0</v>
      </c>
      <c r="AF231" s="10">
        <v>1.7899734915795997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0.7852183583209</v>
      </c>
      <c r="AM231" s="9">
        <v>0</v>
      </c>
      <c r="AN231" s="9">
        <v>0</v>
      </c>
      <c r="AO231" s="9">
        <v>0</v>
      </c>
      <c r="AP231" s="10">
        <v>0.2893391425799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448.26102737134914</v>
      </c>
      <c r="AW231" s="9">
        <v>84.64876376572909</v>
      </c>
      <c r="AX231" s="9">
        <v>0.0330375454515</v>
      </c>
      <c r="AY231" s="9">
        <v>0</v>
      </c>
      <c r="AZ231" s="10">
        <v>393.6003340738165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269.8723397182437</v>
      </c>
      <c r="BG231" s="9">
        <v>13.865687442217899</v>
      </c>
      <c r="BH231" s="9">
        <v>0</v>
      </c>
      <c r="BI231" s="9">
        <v>0</v>
      </c>
      <c r="BJ231" s="10">
        <v>179.39083696707758</v>
      </c>
      <c r="BK231" s="17">
        <f t="shared" si="14"/>
        <v>1560.6352671237187</v>
      </c>
      <c r="BL231" s="16"/>
      <c r="BM231" s="57"/>
    </row>
    <row r="232" spans="1:65" s="12" customFormat="1" ht="15">
      <c r="A232" s="5"/>
      <c r="B232" s="8" t="s">
        <v>208</v>
      </c>
      <c r="C232" s="11">
        <v>0</v>
      </c>
      <c r="D232" s="9">
        <v>13.224705019387</v>
      </c>
      <c r="E232" s="9">
        <v>0</v>
      </c>
      <c r="F232" s="9">
        <v>0</v>
      </c>
      <c r="G232" s="10">
        <v>0</v>
      </c>
      <c r="H232" s="11">
        <v>22.89109324740939</v>
      </c>
      <c r="I232" s="9">
        <v>2.1228352974831</v>
      </c>
      <c r="J232" s="9">
        <v>0</v>
      </c>
      <c r="K232" s="9">
        <v>0</v>
      </c>
      <c r="L232" s="10">
        <v>85.9981486785385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22.3602358686007</v>
      </c>
      <c r="S232" s="9">
        <v>8.1254565450964</v>
      </c>
      <c r="T232" s="9">
        <v>0</v>
      </c>
      <c r="U232" s="9">
        <v>0</v>
      </c>
      <c r="V232" s="10">
        <v>33.39125204634718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2.1862868796428008</v>
      </c>
      <c r="AC232" s="9">
        <v>0</v>
      </c>
      <c r="AD232" s="9">
        <v>0</v>
      </c>
      <c r="AE232" s="9">
        <v>0</v>
      </c>
      <c r="AF232" s="10">
        <v>7.0699879824180005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3.1464844439969992</v>
      </c>
      <c r="AM232" s="9">
        <v>0.00021965290319999998</v>
      </c>
      <c r="AN232" s="9">
        <v>0</v>
      </c>
      <c r="AO232" s="9">
        <v>0</v>
      </c>
      <c r="AP232" s="10">
        <v>1.4325266431922998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412.7890753502132</v>
      </c>
      <c r="AW232" s="9">
        <v>50.18930348308018</v>
      </c>
      <c r="AX232" s="9">
        <v>0.33818357022580003</v>
      </c>
      <c r="AY232" s="9">
        <v>0</v>
      </c>
      <c r="AZ232" s="10">
        <v>956.1667279468751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481.87896231143674</v>
      </c>
      <c r="BG232" s="9">
        <v>11.645827331506492</v>
      </c>
      <c r="BH232" s="9">
        <v>0</v>
      </c>
      <c r="BI232" s="9">
        <v>0</v>
      </c>
      <c r="BJ232" s="10">
        <v>511.7580442272192</v>
      </c>
      <c r="BK232" s="17">
        <f t="shared" si="14"/>
        <v>2626.715356525572</v>
      </c>
      <c r="BL232" s="16"/>
      <c r="BM232" s="57"/>
    </row>
    <row r="233" spans="1:65" s="12" customFormat="1" ht="15">
      <c r="A233" s="5"/>
      <c r="B233" s="8" t="s">
        <v>209</v>
      </c>
      <c r="C233" s="11">
        <v>0</v>
      </c>
      <c r="D233" s="9">
        <v>0.0533492260645</v>
      </c>
      <c r="E233" s="9">
        <v>0</v>
      </c>
      <c r="F233" s="9">
        <v>0</v>
      </c>
      <c r="G233" s="10">
        <v>0</v>
      </c>
      <c r="H233" s="11">
        <v>0.28587306038540006</v>
      </c>
      <c r="I233" s="9">
        <v>0.0001912636773</v>
      </c>
      <c r="J233" s="9">
        <v>0</v>
      </c>
      <c r="K233" s="9">
        <v>0</v>
      </c>
      <c r="L233" s="10">
        <v>0.7764259184502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0.1368655836428</v>
      </c>
      <c r="S233" s="9">
        <v>0.0392732600322</v>
      </c>
      <c r="T233" s="9">
        <v>0</v>
      </c>
      <c r="U233" s="9">
        <v>0</v>
      </c>
      <c r="V233" s="10">
        <v>0.18898172477300001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0</v>
      </c>
      <c r="AC233" s="9">
        <v>0</v>
      </c>
      <c r="AD233" s="9">
        <v>0</v>
      </c>
      <c r="AE233" s="9">
        <v>0</v>
      </c>
      <c r="AF233" s="10">
        <v>0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0.0038218679031</v>
      </c>
      <c r="AM233" s="9">
        <v>0</v>
      </c>
      <c r="AN233" s="9">
        <v>0</v>
      </c>
      <c r="AO233" s="9">
        <v>0</v>
      </c>
      <c r="AP233" s="10">
        <v>0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0.9825467455027094</v>
      </c>
      <c r="AW233" s="9">
        <v>0.2530114966769</v>
      </c>
      <c r="AX233" s="9">
        <v>0</v>
      </c>
      <c r="AY233" s="9">
        <v>0</v>
      </c>
      <c r="AZ233" s="10">
        <v>1.8459861366092996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0.33514505212220014</v>
      </c>
      <c r="BG233" s="9">
        <v>0</v>
      </c>
      <c r="BH233" s="9">
        <v>0</v>
      </c>
      <c r="BI233" s="9">
        <v>0</v>
      </c>
      <c r="BJ233" s="10">
        <v>0.3536253328360001</v>
      </c>
      <c r="BK233" s="17">
        <f t="shared" si="14"/>
        <v>5.255096668675609</v>
      </c>
      <c r="BL233" s="16"/>
      <c r="BM233" s="57"/>
    </row>
    <row r="234" spans="1:65" s="12" customFormat="1" ht="15">
      <c r="A234" s="5"/>
      <c r="B234" s="8" t="s">
        <v>306</v>
      </c>
      <c r="C234" s="11">
        <v>0</v>
      </c>
      <c r="D234" s="9">
        <v>0.0322580645161</v>
      </c>
      <c r="E234" s="9">
        <v>0</v>
      </c>
      <c r="F234" s="9">
        <v>0</v>
      </c>
      <c r="G234" s="10">
        <v>0</v>
      </c>
      <c r="H234" s="11">
        <v>0.0959051486429</v>
      </c>
      <c r="I234" s="9">
        <v>0.22451612903199997</v>
      </c>
      <c r="J234" s="9">
        <v>0</v>
      </c>
      <c r="K234" s="9">
        <v>0</v>
      </c>
      <c r="L234" s="10">
        <v>0.0765565261923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0.1601940899968</v>
      </c>
      <c r="S234" s="9">
        <v>0.6709677419352</v>
      </c>
      <c r="T234" s="9">
        <v>0</v>
      </c>
      <c r="U234" s="9">
        <v>0</v>
      </c>
      <c r="V234" s="10">
        <v>0.09021011083739999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0.0001619354838</v>
      </c>
      <c r="AC234" s="9">
        <v>0</v>
      </c>
      <c r="AD234" s="9">
        <v>0</v>
      </c>
      <c r="AE234" s="9">
        <v>0</v>
      </c>
      <c r="AF234" s="10">
        <v>0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0.0008709677418</v>
      </c>
      <c r="AM234" s="9">
        <v>0</v>
      </c>
      <c r="AN234" s="9">
        <v>0</v>
      </c>
      <c r="AO234" s="9">
        <v>0</v>
      </c>
      <c r="AP234" s="10">
        <v>0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12.010103211247639</v>
      </c>
      <c r="AW234" s="9">
        <v>3.1847501659965</v>
      </c>
      <c r="AX234" s="9">
        <v>0.0523666465161</v>
      </c>
      <c r="AY234" s="9">
        <v>0</v>
      </c>
      <c r="AZ234" s="10">
        <v>2.788195504561102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3.724738471901074</v>
      </c>
      <c r="BG234" s="9">
        <v>1.4718449474174002</v>
      </c>
      <c r="BH234" s="9">
        <v>0</v>
      </c>
      <c r="BI234" s="9">
        <v>0</v>
      </c>
      <c r="BJ234" s="10">
        <v>1.0775537924335006</v>
      </c>
      <c r="BK234" s="17">
        <f t="shared" si="14"/>
        <v>25.661193454451613</v>
      </c>
      <c r="BL234" s="16"/>
      <c r="BM234" s="57"/>
    </row>
    <row r="235" spans="1:65" s="21" customFormat="1" ht="15">
      <c r="A235" s="5"/>
      <c r="B235" s="15" t="s">
        <v>14</v>
      </c>
      <c r="C235" s="20">
        <f aca="true" t="shared" si="15" ref="C235:AH235">SUM(C206:C234)</f>
        <v>0</v>
      </c>
      <c r="D235" s="18">
        <f t="shared" si="15"/>
        <v>173.44200666690182</v>
      </c>
      <c r="E235" s="18">
        <f t="shared" si="15"/>
        <v>0</v>
      </c>
      <c r="F235" s="18">
        <f t="shared" si="15"/>
        <v>0</v>
      </c>
      <c r="G235" s="19">
        <f t="shared" si="15"/>
        <v>0</v>
      </c>
      <c r="H235" s="20">
        <f t="shared" si="15"/>
        <v>759.5828541247621</v>
      </c>
      <c r="I235" s="18">
        <f t="shared" si="15"/>
        <v>848.5115413364033</v>
      </c>
      <c r="J235" s="18">
        <f t="shared" si="15"/>
        <v>15.373968444935002</v>
      </c>
      <c r="K235" s="18">
        <f t="shared" si="15"/>
        <v>240.21061236583859</v>
      </c>
      <c r="L235" s="19">
        <f t="shared" si="15"/>
        <v>935.5029164938171</v>
      </c>
      <c r="M235" s="20">
        <f t="shared" si="15"/>
        <v>0</v>
      </c>
      <c r="N235" s="18">
        <f t="shared" si="15"/>
        <v>0</v>
      </c>
      <c r="O235" s="18">
        <f t="shared" si="15"/>
        <v>0</v>
      </c>
      <c r="P235" s="18">
        <f t="shared" si="15"/>
        <v>0</v>
      </c>
      <c r="Q235" s="19">
        <f t="shared" si="15"/>
        <v>0</v>
      </c>
      <c r="R235" s="20">
        <f t="shared" si="15"/>
        <v>236.84284685528493</v>
      </c>
      <c r="S235" s="18">
        <f t="shared" si="15"/>
        <v>179.72181783073418</v>
      </c>
      <c r="T235" s="18">
        <f t="shared" si="15"/>
        <v>3.1276634693548004</v>
      </c>
      <c r="U235" s="18">
        <f t="shared" si="15"/>
        <v>0</v>
      </c>
      <c r="V235" s="19">
        <f t="shared" si="15"/>
        <v>337.46728873315635</v>
      </c>
      <c r="W235" s="20">
        <f t="shared" si="15"/>
        <v>0</v>
      </c>
      <c r="X235" s="18">
        <f t="shared" si="15"/>
        <v>0</v>
      </c>
      <c r="Y235" s="18">
        <f t="shared" si="15"/>
        <v>0</v>
      </c>
      <c r="Z235" s="18">
        <f t="shared" si="15"/>
        <v>0</v>
      </c>
      <c r="AA235" s="19">
        <f t="shared" si="15"/>
        <v>0</v>
      </c>
      <c r="AB235" s="20">
        <f t="shared" si="15"/>
        <v>58.943927235641894</v>
      </c>
      <c r="AC235" s="18">
        <f t="shared" si="15"/>
        <v>4.0849082376116</v>
      </c>
      <c r="AD235" s="18">
        <f t="shared" si="15"/>
        <v>0.012392809354800001</v>
      </c>
      <c r="AE235" s="18">
        <f t="shared" si="15"/>
        <v>0</v>
      </c>
      <c r="AF235" s="19">
        <f t="shared" si="15"/>
        <v>60.07915255133499</v>
      </c>
      <c r="AG235" s="20">
        <f t="shared" si="15"/>
        <v>0</v>
      </c>
      <c r="AH235" s="18">
        <f t="shared" si="15"/>
        <v>0</v>
      </c>
      <c r="AI235" s="18">
        <f aca="true" t="shared" si="16" ref="AI235:BN235">SUM(AI206:AI234)</f>
        <v>0</v>
      </c>
      <c r="AJ235" s="18">
        <f t="shared" si="16"/>
        <v>0</v>
      </c>
      <c r="AK235" s="19">
        <f t="shared" si="16"/>
        <v>0</v>
      </c>
      <c r="AL235" s="20">
        <f t="shared" si="16"/>
        <v>60.8805789192752</v>
      </c>
      <c r="AM235" s="18">
        <f t="shared" si="16"/>
        <v>199.36629854986938</v>
      </c>
      <c r="AN235" s="18">
        <f t="shared" si="16"/>
        <v>0</v>
      </c>
      <c r="AO235" s="18">
        <f t="shared" si="16"/>
        <v>0</v>
      </c>
      <c r="AP235" s="19">
        <f t="shared" si="16"/>
        <v>17.76225212953</v>
      </c>
      <c r="AQ235" s="20">
        <f t="shared" si="16"/>
        <v>0</v>
      </c>
      <c r="AR235" s="18">
        <f t="shared" si="16"/>
        <v>16.923282827515898</v>
      </c>
      <c r="AS235" s="18">
        <f t="shared" si="16"/>
        <v>0</v>
      </c>
      <c r="AT235" s="18">
        <f t="shared" si="16"/>
        <v>0</v>
      </c>
      <c r="AU235" s="19">
        <f t="shared" si="16"/>
        <v>0</v>
      </c>
      <c r="AV235" s="20">
        <f t="shared" si="16"/>
        <v>9070.801597022326</v>
      </c>
      <c r="AW235" s="18">
        <f t="shared" si="16"/>
        <v>2946.32670105437</v>
      </c>
      <c r="AX235" s="18">
        <f t="shared" si="16"/>
        <v>13.360963251708199</v>
      </c>
      <c r="AY235" s="18">
        <f t="shared" si="16"/>
        <v>15.248246639515997</v>
      </c>
      <c r="AZ235" s="19">
        <f t="shared" si="16"/>
        <v>13883.443039400396</v>
      </c>
      <c r="BA235" s="20">
        <f t="shared" si="16"/>
        <v>0</v>
      </c>
      <c r="BB235" s="18">
        <f t="shared" si="16"/>
        <v>0</v>
      </c>
      <c r="BC235" s="18">
        <f t="shared" si="16"/>
        <v>0</v>
      </c>
      <c r="BD235" s="18">
        <f t="shared" si="16"/>
        <v>0</v>
      </c>
      <c r="BE235" s="19">
        <f t="shared" si="16"/>
        <v>0</v>
      </c>
      <c r="BF235" s="20">
        <f t="shared" si="16"/>
        <v>5362.723712999583</v>
      </c>
      <c r="BG235" s="18">
        <f t="shared" si="16"/>
        <v>542.4037183491718</v>
      </c>
      <c r="BH235" s="18">
        <f t="shared" si="16"/>
        <v>13.2176679801922</v>
      </c>
      <c r="BI235" s="18">
        <f t="shared" si="16"/>
        <v>0</v>
      </c>
      <c r="BJ235" s="19">
        <f t="shared" si="16"/>
        <v>4136.3417949552495</v>
      </c>
      <c r="BK235" s="32">
        <f t="shared" si="16"/>
        <v>40131.70375123382</v>
      </c>
      <c r="BL235" s="16"/>
      <c r="BM235" s="50"/>
    </row>
    <row r="236" spans="1:65" s="21" customFormat="1" ht="15">
      <c r="A236" s="5"/>
      <c r="B236" s="15" t="s">
        <v>25</v>
      </c>
      <c r="C236" s="20">
        <f aca="true" t="shared" si="17" ref="C236:AH236">C235+C203</f>
        <v>0</v>
      </c>
      <c r="D236" s="18">
        <f t="shared" si="17"/>
        <v>174.01025698461143</v>
      </c>
      <c r="E236" s="18">
        <f t="shared" si="17"/>
        <v>0</v>
      </c>
      <c r="F236" s="18">
        <f t="shared" si="17"/>
        <v>0</v>
      </c>
      <c r="G236" s="19">
        <f t="shared" si="17"/>
        <v>0</v>
      </c>
      <c r="H236" s="20">
        <f t="shared" si="17"/>
        <v>847.2289756800701</v>
      </c>
      <c r="I236" s="18">
        <f t="shared" si="17"/>
        <v>848.870523767564</v>
      </c>
      <c r="J236" s="18">
        <f t="shared" si="17"/>
        <v>15.374828958257503</v>
      </c>
      <c r="K236" s="18">
        <f t="shared" si="17"/>
        <v>240.21061236583859</v>
      </c>
      <c r="L236" s="19">
        <f t="shared" si="17"/>
        <v>998.5314791323252</v>
      </c>
      <c r="M236" s="20">
        <f t="shared" si="17"/>
        <v>0</v>
      </c>
      <c r="N236" s="18">
        <f t="shared" si="17"/>
        <v>0</v>
      </c>
      <c r="O236" s="18">
        <f t="shared" si="17"/>
        <v>0</v>
      </c>
      <c r="P236" s="18">
        <f t="shared" si="17"/>
        <v>0</v>
      </c>
      <c r="Q236" s="19">
        <f t="shared" si="17"/>
        <v>0</v>
      </c>
      <c r="R236" s="20">
        <f t="shared" si="17"/>
        <v>298.0268526990411</v>
      </c>
      <c r="S236" s="18">
        <f t="shared" si="17"/>
        <v>179.9374669689276</v>
      </c>
      <c r="T236" s="18">
        <f t="shared" si="17"/>
        <v>3.1276634693548004</v>
      </c>
      <c r="U236" s="18">
        <f t="shared" si="17"/>
        <v>0</v>
      </c>
      <c r="V236" s="19">
        <f t="shared" si="17"/>
        <v>368.59193540566446</v>
      </c>
      <c r="W236" s="20">
        <f t="shared" si="17"/>
        <v>0</v>
      </c>
      <c r="X236" s="18">
        <f t="shared" si="17"/>
        <v>0</v>
      </c>
      <c r="Y236" s="18">
        <f t="shared" si="17"/>
        <v>0</v>
      </c>
      <c r="Z236" s="18">
        <f t="shared" si="17"/>
        <v>0</v>
      </c>
      <c r="AA236" s="19">
        <f t="shared" si="17"/>
        <v>0</v>
      </c>
      <c r="AB236" s="20">
        <f t="shared" si="17"/>
        <v>65.57442831079929</v>
      </c>
      <c r="AC236" s="18">
        <f t="shared" si="17"/>
        <v>4.0929950986438</v>
      </c>
      <c r="AD236" s="18">
        <f t="shared" si="17"/>
        <v>0.012392809354800001</v>
      </c>
      <c r="AE236" s="18">
        <f t="shared" si="17"/>
        <v>0</v>
      </c>
      <c r="AF236" s="19">
        <f t="shared" si="17"/>
        <v>62.77748856397799</v>
      </c>
      <c r="AG236" s="20">
        <f t="shared" si="17"/>
        <v>0</v>
      </c>
      <c r="AH236" s="18">
        <f t="shared" si="17"/>
        <v>0</v>
      </c>
      <c r="AI236" s="18">
        <f aca="true" t="shared" si="18" ref="AI236:BK236">AI235+AI203</f>
        <v>0</v>
      </c>
      <c r="AJ236" s="18">
        <f t="shared" si="18"/>
        <v>0</v>
      </c>
      <c r="AK236" s="19">
        <f t="shared" si="18"/>
        <v>0</v>
      </c>
      <c r="AL236" s="20">
        <f t="shared" si="18"/>
        <v>67.1660592037212</v>
      </c>
      <c r="AM236" s="18">
        <f t="shared" si="18"/>
        <v>239.44747285938539</v>
      </c>
      <c r="AN236" s="18">
        <f t="shared" si="18"/>
        <v>0</v>
      </c>
      <c r="AO236" s="18">
        <f t="shared" si="18"/>
        <v>0</v>
      </c>
      <c r="AP236" s="19">
        <f t="shared" si="18"/>
        <v>19.6686967625597</v>
      </c>
      <c r="AQ236" s="20">
        <f t="shared" si="18"/>
        <v>0</v>
      </c>
      <c r="AR236" s="18">
        <f t="shared" si="18"/>
        <v>16.923282827515898</v>
      </c>
      <c r="AS236" s="18">
        <f t="shared" si="18"/>
        <v>0</v>
      </c>
      <c r="AT236" s="18">
        <f t="shared" si="18"/>
        <v>0</v>
      </c>
      <c r="AU236" s="19">
        <f t="shared" si="18"/>
        <v>0</v>
      </c>
      <c r="AV236" s="20">
        <f t="shared" si="18"/>
        <v>10557.176189333322</v>
      </c>
      <c r="AW236" s="18">
        <f t="shared" si="18"/>
        <v>2964.7674475754015</v>
      </c>
      <c r="AX236" s="18">
        <f t="shared" si="18"/>
        <v>13.5473369465469</v>
      </c>
      <c r="AY236" s="18">
        <f t="shared" si="18"/>
        <v>15.271098435677198</v>
      </c>
      <c r="AZ236" s="19">
        <f t="shared" si="18"/>
        <v>14999.79231213921</v>
      </c>
      <c r="BA236" s="20">
        <f t="shared" si="18"/>
        <v>0</v>
      </c>
      <c r="BB236" s="18">
        <f t="shared" si="18"/>
        <v>0</v>
      </c>
      <c r="BC236" s="18">
        <f t="shared" si="18"/>
        <v>0</v>
      </c>
      <c r="BD236" s="18">
        <f t="shared" si="18"/>
        <v>0</v>
      </c>
      <c r="BE236" s="19">
        <f t="shared" si="18"/>
        <v>0</v>
      </c>
      <c r="BF236" s="20">
        <f t="shared" si="18"/>
        <v>6482.059205556463</v>
      </c>
      <c r="BG236" s="18">
        <f t="shared" si="18"/>
        <v>571.2550010527144</v>
      </c>
      <c r="BH236" s="18">
        <f t="shared" si="18"/>
        <v>13.2176679801922</v>
      </c>
      <c r="BI236" s="18">
        <f t="shared" si="18"/>
        <v>0</v>
      </c>
      <c r="BJ236" s="19">
        <f t="shared" si="18"/>
        <v>4637.900253827596</v>
      </c>
      <c r="BK236" s="19">
        <f t="shared" si="18"/>
        <v>44704.559924714726</v>
      </c>
      <c r="BL236" s="16"/>
      <c r="BM236" s="50"/>
    </row>
    <row r="237" spans="3:65" ht="15" customHeight="1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6"/>
      <c r="BM237" s="50"/>
    </row>
    <row r="238" spans="1:65" s="12" customFormat="1" ht="15">
      <c r="A238" s="5" t="s">
        <v>26</v>
      </c>
      <c r="B238" s="27" t="s">
        <v>27</v>
      </c>
      <c r="C238" s="11"/>
      <c r="D238" s="9"/>
      <c r="E238" s="9"/>
      <c r="F238" s="9"/>
      <c r="G238" s="10"/>
      <c r="H238" s="11"/>
      <c r="I238" s="9"/>
      <c r="J238" s="9"/>
      <c r="K238" s="9"/>
      <c r="L238" s="10"/>
      <c r="M238" s="11"/>
      <c r="N238" s="9"/>
      <c r="O238" s="9"/>
      <c r="P238" s="9"/>
      <c r="Q238" s="10"/>
      <c r="R238" s="11"/>
      <c r="S238" s="9"/>
      <c r="T238" s="9"/>
      <c r="U238" s="9"/>
      <c r="V238" s="10"/>
      <c r="W238" s="11"/>
      <c r="X238" s="9"/>
      <c r="Y238" s="9"/>
      <c r="Z238" s="9"/>
      <c r="AA238" s="10"/>
      <c r="AB238" s="11"/>
      <c r="AC238" s="9"/>
      <c r="AD238" s="9"/>
      <c r="AE238" s="9"/>
      <c r="AF238" s="10"/>
      <c r="AG238" s="11"/>
      <c r="AH238" s="9"/>
      <c r="AI238" s="9"/>
      <c r="AJ238" s="9"/>
      <c r="AK238" s="10"/>
      <c r="AL238" s="11"/>
      <c r="AM238" s="9"/>
      <c r="AN238" s="9"/>
      <c r="AO238" s="9"/>
      <c r="AP238" s="10"/>
      <c r="AQ238" s="11"/>
      <c r="AR238" s="9"/>
      <c r="AS238" s="9"/>
      <c r="AT238" s="9"/>
      <c r="AU238" s="10"/>
      <c r="AV238" s="11"/>
      <c r="AW238" s="9"/>
      <c r="AX238" s="9"/>
      <c r="AY238" s="9"/>
      <c r="AZ238" s="10"/>
      <c r="BA238" s="11"/>
      <c r="BB238" s="9"/>
      <c r="BC238" s="9"/>
      <c r="BD238" s="9"/>
      <c r="BE238" s="10"/>
      <c r="BF238" s="11"/>
      <c r="BG238" s="9"/>
      <c r="BH238" s="9"/>
      <c r="BI238" s="9"/>
      <c r="BJ238" s="10"/>
      <c r="BK238" s="17"/>
      <c r="BL238" s="16"/>
      <c r="BM238" s="50"/>
    </row>
    <row r="239" spans="1:65" s="12" customFormat="1" ht="15">
      <c r="A239" s="5" t="s">
        <v>9</v>
      </c>
      <c r="B239" s="15" t="s">
        <v>28</v>
      </c>
      <c r="C239" s="11"/>
      <c r="D239" s="9"/>
      <c r="E239" s="9"/>
      <c r="F239" s="9"/>
      <c r="G239" s="10"/>
      <c r="H239" s="11"/>
      <c r="I239" s="9"/>
      <c r="J239" s="9"/>
      <c r="K239" s="9"/>
      <c r="L239" s="10"/>
      <c r="M239" s="11"/>
      <c r="N239" s="9"/>
      <c r="O239" s="9"/>
      <c r="P239" s="9"/>
      <c r="Q239" s="10"/>
      <c r="R239" s="11"/>
      <c r="S239" s="9"/>
      <c r="T239" s="9"/>
      <c r="U239" s="9"/>
      <c r="V239" s="10"/>
      <c r="W239" s="11"/>
      <c r="X239" s="9"/>
      <c r="Y239" s="9"/>
      <c r="Z239" s="9"/>
      <c r="AA239" s="10"/>
      <c r="AB239" s="11"/>
      <c r="AC239" s="9"/>
      <c r="AD239" s="9"/>
      <c r="AE239" s="9"/>
      <c r="AF239" s="10"/>
      <c r="AG239" s="11"/>
      <c r="AH239" s="9"/>
      <c r="AI239" s="9"/>
      <c r="AJ239" s="9"/>
      <c r="AK239" s="10"/>
      <c r="AL239" s="11"/>
      <c r="AM239" s="9"/>
      <c r="AN239" s="9"/>
      <c r="AO239" s="9"/>
      <c r="AP239" s="10"/>
      <c r="AQ239" s="11"/>
      <c r="AR239" s="9"/>
      <c r="AS239" s="9"/>
      <c r="AT239" s="9"/>
      <c r="AU239" s="10"/>
      <c r="AV239" s="11"/>
      <c r="AW239" s="9"/>
      <c r="AX239" s="9"/>
      <c r="AY239" s="9"/>
      <c r="AZ239" s="10"/>
      <c r="BA239" s="11"/>
      <c r="BB239" s="9"/>
      <c r="BC239" s="9"/>
      <c r="BD239" s="9"/>
      <c r="BE239" s="10"/>
      <c r="BF239" s="11"/>
      <c r="BG239" s="9"/>
      <c r="BH239" s="9"/>
      <c r="BI239" s="9"/>
      <c r="BJ239" s="10"/>
      <c r="BK239" s="17"/>
      <c r="BL239" s="16"/>
      <c r="BM239" s="50"/>
    </row>
    <row r="240" spans="1:65" s="12" customFormat="1" ht="15">
      <c r="A240" s="5"/>
      <c r="B240" s="8" t="s">
        <v>34</v>
      </c>
      <c r="C240" s="11">
        <v>0</v>
      </c>
      <c r="D240" s="9">
        <v>1.8402114631612003</v>
      </c>
      <c r="E240" s="9">
        <v>0</v>
      </c>
      <c r="F240" s="9">
        <v>0</v>
      </c>
      <c r="G240" s="10">
        <v>0</v>
      </c>
      <c r="H240" s="11">
        <v>4.728147355317</v>
      </c>
      <c r="I240" s="9">
        <v>0.8503428255158</v>
      </c>
      <c r="J240" s="9">
        <v>0.48846118567740004</v>
      </c>
      <c r="K240" s="9">
        <v>0</v>
      </c>
      <c r="L240" s="10">
        <v>22.788831030286005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3.102472420573899</v>
      </c>
      <c r="S240" s="9">
        <v>3.7866526350317993</v>
      </c>
      <c r="T240" s="9">
        <v>0</v>
      </c>
      <c r="U240" s="9">
        <v>0</v>
      </c>
      <c r="V240" s="10">
        <v>7.4156754962205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0.37031430967659995</v>
      </c>
      <c r="AC240" s="9">
        <v>0</v>
      </c>
      <c r="AD240" s="9">
        <v>0</v>
      </c>
      <c r="AE240" s="9">
        <v>0</v>
      </c>
      <c r="AF240" s="10">
        <v>0.2521101593544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0.1488390324184</v>
      </c>
      <c r="AM240" s="9">
        <v>0</v>
      </c>
      <c r="AN240" s="9">
        <v>0</v>
      </c>
      <c r="AO240" s="9">
        <v>0</v>
      </c>
      <c r="AP240" s="10">
        <v>0.5002162254506001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196.58812082868525</v>
      </c>
      <c r="AW240" s="9">
        <v>143.07215572269686</v>
      </c>
      <c r="AX240" s="9">
        <v>0</v>
      </c>
      <c r="AY240" s="9">
        <v>0</v>
      </c>
      <c r="AZ240" s="10">
        <v>420.8452175562643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127.36050612322624</v>
      </c>
      <c r="BG240" s="9">
        <v>45.323522366671696</v>
      </c>
      <c r="BH240" s="9">
        <v>2.859066374258</v>
      </c>
      <c r="BI240" s="9">
        <v>0</v>
      </c>
      <c r="BJ240" s="10">
        <v>186.74707786937367</v>
      </c>
      <c r="BK240" s="17">
        <f>SUM(C240:BJ240)</f>
        <v>1169.0679409798595</v>
      </c>
      <c r="BL240" s="16"/>
      <c r="BM240" s="57"/>
    </row>
    <row r="241" spans="1:65" s="21" customFormat="1" ht="15">
      <c r="A241" s="5"/>
      <c r="B241" s="15" t="s">
        <v>29</v>
      </c>
      <c r="C241" s="20">
        <f>SUM(C240)</f>
        <v>0</v>
      </c>
      <c r="D241" s="18">
        <f>SUM(D240)</f>
        <v>1.8402114631612003</v>
      </c>
      <c r="E241" s="18">
        <f>SUM(E240)</f>
        <v>0</v>
      </c>
      <c r="F241" s="18">
        <f>SUM(F240)</f>
        <v>0</v>
      </c>
      <c r="G241" s="19">
        <f>SUM(G240)</f>
        <v>0</v>
      </c>
      <c r="H241" s="20">
        <f aca="true" t="shared" si="19" ref="H241:BJ241">SUM(H240)</f>
        <v>4.728147355317</v>
      </c>
      <c r="I241" s="18">
        <f t="shared" si="19"/>
        <v>0.8503428255158</v>
      </c>
      <c r="J241" s="18">
        <f t="shared" si="19"/>
        <v>0.48846118567740004</v>
      </c>
      <c r="K241" s="18">
        <f t="shared" si="19"/>
        <v>0</v>
      </c>
      <c r="L241" s="19">
        <f t="shared" si="19"/>
        <v>22.788831030286005</v>
      </c>
      <c r="M241" s="20">
        <f t="shared" si="19"/>
        <v>0</v>
      </c>
      <c r="N241" s="18">
        <f t="shared" si="19"/>
        <v>0</v>
      </c>
      <c r="O241" s="18">
        <f t="shared" si="19"/>
        <v>0</v>
      </c>
      <c r="P241" s="18">
        <f t="shared" si="19"/>
        <v>0</v>
      </c>
      <c r="Q241" s="19">
        <f t="shared" si="19"/>
        <v>0</v>
      </c>
      <c r="R241" s="20">
        <f t="shared" si="19"/>
        <v>3.102472420573899</v>
      </c>
      <c r="S241" s="18">
        <f t="shared" si="19"/>
        <v>3.7866526350317993</v>
      </c>
      <c r="T241" s="18">
        <f t="shared" si="19"/>
        <v>0</v>
      </c>
      <c r="U241" s="18">
        <f t="shared" si="19"/>
        <v>0</v>
      </c>
      <c r="V241" s="19">
        <f t="shared" si="19"/>
        <v>7.4156754962205</v>
      </c>
      <c r="W241" s="20">
        <f t="shared" si="19"/>
        <v>0</v>
      </c>
      <c r="X241" s="18">
        <f t="shared" si="19"/>
        <v>0</v>
      </c>
      <c r="Y241" s="18">
        <f t="shared" si="19"/>
        <v>0</v>
      </c>
      <c r="Z241" s="18">
        <f t="shared" si="19"/>
        <v>0</v>
      </c>
      <c r="AA241" s="19">
        <f t="shared" si="19"/>
        <v>0</v>
      </c>
      <c r="AB241" s="20">
        <f t="shared" si="19"/>
        <v>0.37031430967659995</v>
      </c>
      <c r="AC241" s="18">
        <f t="shared" si="19"/>
        <v>0</v>
      </c>
      <c r="AD241" s="18">
        <f t="shared" si="19"/>
        <v>0</v>
      </c>
      <c r="AE241" s="18">
        <f t="shared" si="19"/>
        <v>0</v>
      </c>
      <c r="AF241" s="19">
        <f t="shared" si="19"/>
        <v>0.2521101593544</v>
      </c>
      <c r="AG241" s="20">
        <f t="shared" si="19"/>
        <v>0</v>
      </c>
      <c r="AH241" s="18">
        <f t="shared" si="19"/>
        <v>0</v>
      </c>
      <c r="AI241" s="18">
        <f t="shared" si="19"/>
        <v>0</v>
      </c>
      <c r="AJ241" s="18">
        <f t="shared" si="19"/>
        <v>0</v>
      </c>
      <c r="AK241" s="19">
        <f t="shared" si="19"/>
        <v>0</v>
      </c>
      <c r="AL241" s="20">
        <f t="shared" si="19"/>
        <v>0.1488390324184</v>
      </c>
      <c r="AM241" s="18">
        <f t="shared" si="19"/>
        <v>0</v>
      </c>
      <c r="AN241" s="18">
        <f t="shared" si="19"/>
        <v>0</v>
      </c>
      <c r="AO241" s="18">
        <f t="shared" si="19"/>
        <v>0</v>
      </c>
      <c r="AP241" s="19">
        <f t="shared" si="19"/>
        <v>0.5002162254506001</v>
      </c>
      <c r="AQ241" s="20">
        <f t="shared" si="19"/>
        <v>0</v>
      </c>
      <c r="AR241" s="18">
        <f t="shared" si="19"/>
        <v>0</v>
      </c>
      <c r="AS241" s="18">
        <f t="shared" si="19"/>
        <v>0</v>
      </c>
      <c r="AT241" s="18">
        <f t="shared" si="19"/>
        <v>0</v>
      </c>
      <c r="AU241" s="19">
        <f t="shared" si="19"/>
        <v>0</v>
      </c>
      <c r="AV241" s="20">
        <f t="shared" si="19"/>
        <v>196.58812082868525</v>
      </c>
      <c r="AW241" s="18">
        <f t="shared" si="19"/>
        <v>143.07215572269686</v>
      </c>
      <c r="AX241" s="18">
        <f t="shared" si="19"/>
        <v>0</v>
      </c>
      <c r="AY241" s="18">
        <f t="shared" si="19"/>
        <v>0</v>
      </c>
      <c r="AZ241" s="19">
        <f t="shared" si="19"/>
        <v>420.8452175562643</v>
      </c>
      <c r="BA241" s="20">
        <f t="shared" si="19"/>
        <v>0</v>
      </c>
      <c r="BB241" s="18">
        <f t="shared" si="19"/>
        <v>0</v>
      </c>
      <c r="BC241" s="18">
        <f t="shared" si="19"/>
        <v>0</v>
      </c>
      <c r="BD241" s="18">
        <f t="shared" si="19"/>
        <v>0</v>
      </c>
      <c r="BE241" s="19">
        <f t="shared" si="19"/>
        <v>0</v>
      </c>
      <c r="BF241" s="20">
        <f t="shared" si="19"/>
        <v>127.36050612322624</v>
      </c>
      <c r="BG241" s="18">
        <f t="shared" si="19"/>
        <v>45.323522366671696</v>
      </c>
      <c r="BH241" s="18">
        <f t="shared" si="19"/>
        <v>2.859066374258</v>
      </c>
      <c r="BI241" s="18">
        <f t="shared" si="19"/>
        <v>0</v>
      </c>
      <c r="BJ241" s="19">
        <f t="shared" si="19"/>
        <v>186.74707786937367</v>
      </c>
      <c r="BK241" s="32">
        <f>SUM(BK240)</f>
        <v>1169.0679409798595</v>
      </c>
      <c r="BL241" s="16"/>
      <c r="BM241" s="50"/>
    </row>
    <row r="242" spans="3:65" ht="15" customHeight="1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6"/>
      <c r="BM242" s="50"/>
    </row>
    <row r="243" spans="1:65" s="12" customFormat="1" ht="15">
      <c r="A243" s="5" t="s">
        <v>44</v>
      </c>
      <c r="B243" s="24" t="s">
        <v>45</v>
      </c>
      <c r="C243" s="52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  <c r="BG243" s="53"/>
      <c r="BH243" s="53"/>
      <c r="BI243" s="53"/>
      <c r="BJ243" s="53"/>
      <c r="BK243" s="54"/>
      <c r="BL243" s="16"/>
      <c r="BM243" s="50"/>
    </row>
    <row r="244" spans="1:65" s="12" customFormat="1" ht="15">
      <c r="A244" s="5" t="s">
        <v>9</v>
      </c>
      <c r="B244" s="33" t="s">
        <v>46</v>
      </c>
      <c r="C244" s="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4"/>
      <c r="BL244" s="16"/>
      <c r="BM244" s="50"/>
    </row>
    <row r="245" spans="1:65" s="12" customFormat="1" ht="15">
      <c r="A245" s="5"/>
      <c r="B245" s="8" t="s">
        <v>300</v>
      </c>
      <c r="C245" s="11">
        <v>0</v>
      </c>
      <c r="D245" s="9">
        <v>0.0001</v>
      </c>
      <c r="E245" s="9">
        <v>0</v>
      </c>
      <c r="F245" s="9">
        <v>0</v>
      </c>
      <c r="G245" s="10">
        <v>0</v>
      </c>
      <c r="H245" s="11">
        <v>135.793</v>
      </c>
      <c r="I245" s="9">
        <v>1150.2362</v>
      </c>
      <c r="J245" s="9">
        <v>0.0118</v>
      </c>
      <c r="K245" s="9">
        <v>0.7439</v>
      </c>
      <c r="L245" s="10">
        <v>98.9049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66.8798</v>
      </c>
      <c r="S245" s="9">
        <v>2.3878</v>
      </c>
      <c r="T245" s="9">
        <v>0.0035</v>
      </c>
      <c r="U245" s="9">
        <v>0</v>
      </c>
      <c r="V245" s="10">
        <v>15.1168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0</v>
      </c>
      <c r="AW245" s="9">
        <v>0</v>
      </c>
      <c r="AX245" s="9">
        <v>0</v>
      </c>
      <c r="AY245" s="9">
        <v>0</v>
      </c>
      <c r="AZ245" s="10">
        <v>0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0</v>
      </c>
      <c r="BG245" s="9">
        <v>0</v>
      </c>
      <c r="BH245" s="9">
        <v>0</v>
      </c>
      <c r="BI245" s="9">
        <v>0</v>
      </c>
      <c r="BJ245" s="10">
        <v>0</v>
      </c>
      <c r="BK245" s="17">
        <f>SUM(C245:BJ245)</f>
        <v>1470.0778</v>
      </c>
      <c r="BL245" s="16"/>
      <c r="BM245" s="57"/>
    </row>
    <row r="246" spans="1:65" s="21" customFormat="1" ht="15">
      <c r="A246" s="5"/>
      <c r="B246" s="15" t="s">
        <v>11</v>
      </c>
      <c r="C246" s="20">
        <f>C245</f>
        <v>0</v>
      </c>
      <c r="D246" s="18">
        <f>D245</f>
        <v>0.0001</v>
      </c>
      <c r="E246" s="18">
        <f>E245</f>
        <v>0</v>
      </c>
      <c r="F246" s="18">
        <f>F245</f>
        <v>0</v>
      </c>
      <c r="G246" s="19">
        <f>G245</f>
        <v>0</v>
      </c>
      <c r="H246" s="20">
        <f aca="true" t="shared" si="20" ref="H246:BK246">H245</f>
        <v>135.793</v>
      </c>
      <c r="I246" s="18">
        <f t="shared" si="20"/>
        <v>1150.2362</v>
      </c>
      <c r="J246" s="18">
        <f t="shared" si="20"/>
        <v>0.0118</v>
      </c>
      <c r="K246" s="18">
        <f t="shared" si="20"/>
        <v>0.7439</v>
      </c>
      <c r="L246" s="19">
        <f t="shared" si="20"/>
        <v>98.9049</v>
      </c>
      <c r="M246" s="20">
        <f t="shared" si="20"/>
        <v>0</v>
      </c>
      <c r="N246" s="18">
        <f t="shared" si="20"/>
        <v>0</v>
      </c>
      <c r="O246" s="18">
        <f t="shared" si="20"/>
        <v>0</v>
      </c>
      <c r="P246" s="18">
        <f t="shared" si="20"/>
        <v>0</v>
      </c>
      <c r="Q246" s="19">
        <f t="shared" si="20"/>
        <v>0</v>
      </c>
      <c r="R246" s="20">
        <f t="shared" si="20"/>
        <v>66.8798</v>
      </c>
      <c r="S246" s="18">
        <f t="shared" si="20"/>
        <v>2.3878</v>
      </c>
      <c r="T246" s="18">
        <f t="shared" si="20"/>
        <v>0.0035</v>
      </c>
      <c r="U246" s="18">
        <f t="shared" si="20"/>
        <v>0</v>
      </c>
      <c r="V246" s="19">
        <f t="shared" si="20"/>
        <v>15.1168</v>
      </c>
      <c r="W246" s="20">
        <f t="shared" si="20"/>
        <v>0</v>
      </c>
      <c r="X246" s="18">
        <f t="shared" si="20"/>
        <v>0</v>
      </c>
      <c r="Y246" s="18">
        <f t="shared" si="20"/>
        <v>0</v>
      </c>
      <c r="Z246" s="18">
        <f t="shared" si="20"/>
        <v>0</v>
      </c>
      <c r="AA246" s="19">
        <f t="shared" si="20"/>
        <v>0</v>
      </c>
      <c r="AB246" s="20">
        <f t="shared" si="20"/>
        <v>0</v>
      </c>
      <c r="AC246" s="18">
        <f t="shared" si="20"/>
        <v>0</v>
      </c>
      <c r="AD246" s="18">
        <f t="shared" si="20"/>
        <v>0</v>
      </c>
      <c r="AE246" s="18">
        <f t="shared" si="20"/>
        <v>0</v>
      </c>
      <c r="AF246" s="19">
        <f t="shared" si="20"/>
        <v>0</v>
      </c>
      <c r="AG246" s="20">
        <f t="shared" si="20"/>
        <v>0</v>
      </c>
      <c r="AH246" s="18">
        <f t="shared" si="20"/>
        <v>0</v>
      </c>
      <c r="AI246" s="18">
        <f t="shared" si="20"/>
        <v>0</v>
      </c>
      <c r="AJ246" s="18">
        <f t="shared" si="20"/>
        <v>0</v>
      </c>
      <c r="AK246" s="19">
        <f t="shared" si="20"/>
        <v>0</v>
      </c>
      <c r="AL246" s="20">
        <f t="shared" si="20"/>
        <v>0</v>
      </c>
      <c r="AM246" s="18">
        <f t="shared" si="20"/>
        <v>0</v>
      </c>
      <c r="AN246" s="18">
        <f t="shared" si="20"/>
        <v>0</v>
      </c>
      <c r="AO246" s="18">
        <f t="shared" si="20"/>
        <v>0</v>
      </c>
      <c r="AP246" s="19">
        <f t="shared" si="20"/>
        <v>0</v>
      </c>
      <c r="AQ246" s="20">
        <f t="shared" si="20"/>
        <v>0</v>
      </c>
      <c r="AR246" s="18">
        <f t="shared" si="20"/>
        <v>0</v>
      </c>
      <c r="AS246" s="18">
        <f t="shared" si="20"/>
        <v>0</v>
      </c>
      <c r="AT246" s="18">
        <f t="shared" si="20"/>
        <v>0</v>
      </c>
      <c r="AU246" s="19">
        <f t="shared" si="20"/>
        <v>0</v>
      </c>
      <c r="AV246" s="20">
        <f t="shared" si="20"/>
        <v>0</v>
      </c>
      <c r="AW246" s="18">
        <f t="shared" si="20"/>
        <v>0</v>
      </c>
      <c r="AX246" s="18">
        <f t="shared" si="20"/>
        <v>0</v>
      </c>
      <c r="AY246" s="18">
        <f t="shared" si="20"/>
        <v>0</v>
      </c>
      <c r="AZ246" s="19">
        <f t="shared" si="20"/>
        <v>0</v>
      </c>
      <c r="BA246" s="20">
        <f t="shared" si="20"/>
        <v>0</v>
      </c>
      <c r="BB246" s="18">
        <f t="shared" si="20"/>
        <v>0</v>
      </c>
      <c r="BC246" s="18">
        <f t="shared" si="20"/>
        <v>0</v>
      </c>
      <c r="BD246" s="18">
        <f t="shared" si="20"/>
        <v>0</v>
      </c>
      <c r="BE246" s="19">
        <f t="shared" si="20"/>
        <v>0</v>
      </c>
      <c r="BF246" s="20">
        <f t="shared" si="20"/>
        <v>0</v>
      </c>
      <c r="BG246" s="18">
        <f t="shared" si="20"/>
        <v>0</v>
      </c>
      <c r="BH246" s="18">
        <f t="shared" si="20"/>
        <v>0</v>
      </c>
      <c r="BI246" s="18">
        <f t="shared" si="20"/>
        <v>0</v>
      </c>
      <c r="BJ246" s="19">
        <f t="shared" si="20"/>
        <v>0</v>
      </c>
      <c r="BK246" s="19">
        <f t="shared" si="20"/>
        <v>1470.0778</v>
      </c>
      <c r="BL246" s="16"/>
      <c r="BM246" s="50"/>
    </row>
    <row r="247" spans="1:65" s="12" customFormat="1" ht="15">
      <c r="A247" s="5" t="s">
        <v>12</v>
      </c>
      <c r="B247" s="6" t="s">
        <v>47</v>
      </c>
      <c r="C247" s="52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4"/>
      <c r="BL247" s="16"/>
      <c r="BM247" s="50"/>
    </row>
    <row r="248" spans="1:65" s="12" customFormat="1" ht="15">
      <c r="A248" s="5"/>
      <c r="B248" s="8" t="s">
        <v>301</v>
      </c>
      <c r="C248" s="11">
        <v>0</v>
      </c>
      <c r="D248" s="9">
        <v>1.9508</v>
      </c>
      <c r="E248" s="9">
        <v>0</v>
      </c>
      <c r="F248" s="9">
        <v>0</v>
      </c>
      <c r="G248" s="10">
        <v>0</v>
      </c>
      <c r="H248" s="11">
        <v>5.5057</v>
      </c>
      <c r="I248" s="9">
        <v>335.815</v>
      </c>
      <c r="J248" s="9">
        <v>10.6904</v>
      </c>
      <c r="K248" s="9">
        <v>0</v>
      </c>
      <c r="L248" s="10">
        <v>1.554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4.1617</v>
      </c>
      <c r="S248" s="9">
        <v>0.0006</v>
      </c>
      <c r="T248" s="9">
        <v>0</v>
      </c>
      <c r="U248" s="9">
        <v>0</v>
      </c>
      <c r="V248" s="10">
        <v>0.596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0</v>
      </c>
      <c r="AC248" s="9">
        <v>0</v>
      </c>
      <c r="AD248" s="9">
        <v>0</v>
      </c>
      <c r="AE248" s="9">
        <v>0</v>
      </c>
      <c r="AF248" s="10">
        <v>0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0</v>
      </c>
      <c r="AM248" s="9">
        <v>0</v>
      </c>
      <c r="AN248" s="9">
        <v>0</v>
      </c>
      <c r="AO248" s="9">
        <v>0</v>
      </c>
      <c r="AP248" s="10">
        <v>0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0</v>
      </c>
      <c r="AW248" s="9">
        <v>0</v>
      </c>
      <c r="AX248" s="9">
        <v>0</v>
      </c>
      <c r="AY248" s="9">
        <v>0</v>
      </c>
      <c r="AZ248" s="10">
        <v>0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0</v>
      </c>
      <c r="BG248" s="9">
        <v>0</v>
      </c>
      <c r="BH248" s="9">
        <v>0</v>
      </c>
      <c r="BI248" s="9">
        <v>0</v>
      </c>
      <c r="BJ248" s="10">
        <v>0</v>
      </c>
      <c r="BK248" s="17">
        <f aca="true" t="shared" si="21" ref="BK248:BK253">SUM(C248:BJ248)</f>
        <v>360.2742</v>
      </c>
      <c r="BL248" s="16"/>
      <c r="BM248" s="57"/>
    </row>
    <row r="249" spans="1:65" s="12" customFormat="1" ht="15">
      <c r="A249" s="5"/>
      <c r="B249" s="8" t="s">
        <v>98</v>
      </c>
      <c r="C249" s="11">
        <v>0</v>
      </c>
      <c r="D249" s="9">
        <v>7.3713</v>
      </c>
      <c r="E249" s="9">
        <v>0</v>
      </c>
      <c r="F249" s="9">
        <v>0</v>
      </c>
      <c r="G249" s="10">
        <v>0</v>
      </c>
      <c r="H249" s="11">
        <v>5.8284</v>
      </c>
      <c r="I249" s="9">
        <v>1.35</v>
      </c>
      <c r="J249" s="9">
        <v>0</v>
      </c>
      <c r="K249" s="9">
        <v>0</v>
      </c>
      <c r="L249" s="10">
        <v>0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1.6</v>
      </c>
      <c r="S249" s="9">
        <v>0</v>
      </c>
      <c r="T249" s="9">
        <v>0</v>
      </c>
      <c r="U249" s="9">
        <v>0</v>
      </c>
      <c r="V249" s="10">
        <v>0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</v>
      </c>
      <c r="AC249" s="9">
        <v>0</v>
      </c>
      <c r="AD249" s="9">
        <v>0</v>
      </c>
      <c r="AE249" s="9">
        <v>0</v>
      </c>
      <c r="AF249" s="10">
        <v>0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</v>
      </c>
      <c r="AM249" s="9">
        <v>0</v>
      </c>
      <c r="AN249" s="9">
        <v>0</v>
      </c>
      <c r="AO249" s="9">
        <v>0</v>
      </c>
      <c r="AP249" s="10">
        <v>0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0</v>
      </c>
      <c r="AW249" s="9">
        <v>0</v>
      </c>
      <c r="AX249" s="9">
        <v>0</v>
      </c>
      <c r="AY249" s="9">
        <v>0</v>
      </c>
      <c r="AZ249" s="10">
        <v>0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0</v>
      </c>
      <c r="BG249" s="9">
        <v>0</v>
      </c>
      <c r="BH249" s="9">
        <v>0</v>
      </c>
      <c r="BI249" s="9">
        <v>0</v>
      </c>
      <c r="BJ249" s="10">
        <v>0</v>
      </c>
      <c r="BK249" s="17">
        <f t="shared" si="21"/>
        <v>16.1497</v>
      </c>
      <c r="BL249" s="16"/>
      <c r="BM249" s="57"/>
    </row>
    <row r="250" spans="1:65" s="12" customFormat="1" ht="15">
      <c r="A250" s="5"/>
      <c r="B250" s="30" t="s">
        <v>97</v>
      </c>
      <c r="C250" s="11">
        <v>0</v>
      </c>
      <c r="D250" s="9">
        <v>12.5473</v>
      </c>
      <c r="E250" s="9">
        <v>0</v>
      </c>
      <c r="F250" s="9">
        <v>0</v>
      </c>
      <c r="G250" s="10">
        <v>0</v>
      </c>
      <c r="H250" s="11">
        <v>0.7721</v>
      </c>
      <c r="I250" s="9">
        <v>4.237</v>
      </c>
      <c r="J250" s="9">
        <v>2.39</v>
      </c>
      <c r="K250" s="9">
        <v>0</v>
      </c>
      <c r="L250" s="10">
        <v>1.5718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0.1665</v>
      </c>
      <c r="S250" s="9">
        <v>1.2567</v>
      </c>
      <c r="T250" s="9">
        <v>0</v>
      </c>
      <c r="U250" s="9">
        <v>0</v>
      </c>
      <c r="V250" s="10">
        <v>0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0</v>
      </c>
      <c r="AC250" s="9">
        <v>0</v>
      </c>
      <c r="AD250" s="9">
        <v>0</v>
      </c>
      <c r="AE250" s="9">
        <v>0</v>
      </c>
      <c r="AF250" s="10">
        <v>0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0</v>
      </c>
      <c r="AM250" s="9">
        <v>0</v>
      </c>
      <c r="AN250" s="9">
        <v>0</v>
      </c>
      <c r="AO250" s="9">
        <v>0</v>
      </c>
      <c r="AP250" s="10">
        <v>0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0</v>
      </c>
      <c r="AW250" s="9">
        <v>0</v>
      </c>
      <c r="AX250" s="9">
        <v>0</v>
      </c>
      <c r="AY250" s="9">
        <v>0</v>
      </c>
      <c r="AZ250" s="10">
        <v>0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0</v>
      </c>
      <c r="BG250" s="9">
        <v>0</v>
      </c>
      <c r="BH250" s="9">
        <v>0</v>
      </c>
      <c r="BI250" s="9">
        <v>0</v>
      </c>
      <c r="BJ250" s="10">
        <v>0</v>
      </c>
      <c r="BK250" s="17">
        <f t="shared" si="21"/>
        <v>22.941399999999998</v>
      </c>
      <c r="BL250" s="16"/>
      <c r="BM250" s="57"/>
    </row>
    <row r="251" spans="1:65" s="12" customFormat="1" ht="15">
      <c r="A251" s="5"/>
      <c r="B251" s="30" t="s">
        <v>99</v>
      </c>
      <c r="C251" s="11">
        <v>0</v>
      </c>
      <c r="D251" s="9">
        <v>12.8106</v>
      </c>
      <c r="E251" s="9">
        <v>0</v>
      </c>
      <c r="F251" s="9">
        <v>0</v>
      </c>
      <c r="G251" s="10">
        <v>0</v>
      </c>
      <c r="H251" s="11">
        <v>0.4963</v>
      </c>
      <c r="I251" s="9">
        <v>0.2254</v>
      </c>
      <c r="J251" s="9">
        <v>0</v>
      </c>
      <c r="K251" s="9">
        <v>0</v>
      </c>
      <c r="L251" s="10">
        <v>0.1922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0.1405</v>
      </c>
      <c r="S251" s="9">
        <v>0.0003</v>
      </c>
      <c r="T251" s="9">
        <v>0</v>
      </c>
      <c r="U251" s="9">
        <v>0</v>
      </c>
      <c r="V251" s="10">
        <v>0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0</v>
      </c>
      <c r="AC251" s="9">
        <v>0</v>
      </c>
      <c r="AD251" s="9">
        <v>0</v>
      </c>
      <c r="AE251" s="9">
        <v>0</v>
      </c>
      <c r="AF251" s="10">
        <v>0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0</v>
      </c>
      <c r="AM251" s="9">
        <v>0</v>
      </c>
      <c r="AN251" s="9">
        <v>0</v>
      </c>
      <c r="AO251" s="9">
        <v>0</v>
      </c>
      <c r="AP251" s="10">
        <v>0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0</v>
      </c>
      <c r="AW251" s="9">
        <v>0</v>
      </c>
      <c r="AX251" s="9">
        <v>0</v>
      </c>
      <c r="AY251" s="9">
        <v>0</v>
      </c>
      <c r="AZ251" s="10">
        <v>0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0</v>
      </c>
      <c r="BG251" s="9">
        <v>0</v>
      </c>
      <c r="BH251" s="9">
        <v>0</v>
      </c>
      <c r="BI251" s="9">
        <v>0</v>
      </c>
      <c r="BJ251" s="10">
        <v>0</v>
      </c>
      <c r="BK251" s="17">
        <f t="shared" si="21"/>
        <v>13.8653</v>
      </c>
      <c r="BL251" s="16"/>
      <c r="BM251" s="57"/>
    </row>
    <row r="252" spans="1:65" s="12" customFormat="1" ht="15">
      <c r="A252" s="5"/>
      <c r="B252" s="30" t="s">
        <v>100</v>
      </c>
      <c r="C252" s="11">
        <v>0</v>
      </c>
      <c r="D252" s="9">
        <v>11.8998</v>
      </c>
      <c r="E252" s="9">
        <v>0</v>
      </c>
      <c r="F252" s="9">
        <v>0</v>
      </c>
      <c r="G252" s="10">
        <v>0</v>
      </c>
      <c r="H252" s="11">
        <v>0.6401</v>
      </c>
      <c r="I252" s="9">
        <v>0.0026</v>
      </c>
      <c r="J252" s="9">
        <v>0</v>
      </c>
      <c r="K252" s="9">
        <v>0</v>
      </c>
      <c r="L252" s="10">
        <v>0.0604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0.1474</v>
      </c>
      <c r="S252" s="9">
        <v>0.0007</v>
      </c>
      <c r="T252" s="9">
        <v>0</v>
      </c>
      <c r="U252" s="9">
        <v>0</v>
      </c>
      <c r="V252" s="10">
        <v>0.118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0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0</v>
      </c>
      <c r="AW252" s="9">
        <v>0</v>
      </c>
      <c r="AX252" s="9">
        <v>0</v>
      </c>
      <c r="AY252" s="9">
        <v>0</v>
      </c>
      <c r="AZ252" s="10">
        <v>0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</v>
      </c>
      <c r="BG252" s="9">
        <v>0</v>
      </c>
      <c r="BH252" s="9">
        <v>0</v>
      </c>
      <c r="BI252" s="9">
        <v>0</v>
      </c>
      <c r="BJ252" s="10">
        <v>0</v>
      </c>
      <c r="BK252" s="17">
        <f t="shared" si="21"/>
        <v>12.869</v>
      </c>
      <c r="BL252" s="16"/>
      <c r="BM252" s="57"/>
    </row>
    <row r="253" spans="1:65" s="12" customFormat="1" ht="15">
      <c r="A253" s="5"/>
      <c r="B253" s="30" t="s">
        <v>101</v>
      </c>
      <c r="C253" s="11">
        <v>0</v>
      </c>
      <c r="D253" s="9">
        <v>57.9456</v>
      </c>
      <c r="E253" s="9">
        <v>0</v>
      </c>
      <c r="F253" s="9">
        <v>0</v>
      </c>
      <c r="G253" s="10">
        <v>0</v>
      </c>
      <c r="H253" s="11">
        <v>0.2888</v>
      </c>
      <c r="I253" s="9">
        <v>0.0071</v>
      </c>
      <c r="J253" s="9">
        <v>0</v>
      </c>
      <c r="K253" s="9">
        <v>0</v>
      </c>
      <c r="L253" s="10">
        <v>0.1542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0.0648</v>
      </c>
      <c r="S253" s="9">
        <v>0</v>
      </c>
      <c r="T253" s="9">
        <v>0</v>
      </c>
      <c r="U253" s="9">
        <v>0</v>
      </c>
      <c r="V253" s="10">
        <v>0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0</v>
      </c>
      <c r="AC253" s="9">
        <v>0</v>
      </c>
      <c r="AD253" s="9">
        <v>0</v>
      </c>
      <c r="AE253" s="9">
        <v>0</v>
      </c>
      <c r="AF253" s="10">
        <v>0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0</v>
      </c>
      <c r="AM253" s="9">
        <v>0</v>
      </c>
      <c r="AN253" s="9">
        <v>0</v>
      </c>
      <c r="AO253" s="9">
        <v>0</v>
      </c>
      <c r="AP253" s="10">
        <v>0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0</v>
      </c>
      <c r="AW253" s="9">
        <v>0</v>
      </c>
      <c r="AX253" s="9">
        <v>0</v>
      </c>
      <c r="AY253" s="9">
        <v>0</v>
      </c>
      <c r="AZ253" s="10">
        <v>0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0</v>
      </c>
      <c r="BG253" s="9">
        <v>0</v>
      </c>
      <c r="BH253" s="9">
        <v>0</v>
      </c>
      <c r="BI253" s="9">
        <v>0</v>
      </c>
      <c r="BJ253" s="10">
        <v>0</v>
      </c>
      <c r="BK253" s="17">
        <f t="shared" si="21"/>
        <v>58.4605</v>
      </c>
      <c r="BL253" s="16"/>
      <c r="BM253" s="57"/>
    </row>
    <row r="254" spans="1:65" s="21" customFormat="1" ht="15">
      <c r="A254" s="5"/>
      <c r="B254" s="15" t="s">
        <v>14</v>
      </c>
      <c r="C254" s="20">
        <f>SUM(C248:C253)</f>
        <v>0</v>
      </c>
      <c r="D254" s="18">
        <f>SUM(D248:D253)</f>
        <v>104.52539999999999</v>
      </c>
      <c r="E254" s="18">
        <f>SUM(E248:E253)</f>
        <v>0</v>
      </c>
      <c r="F254" s="18">
        <f>SUM(F248:F253)</f>
        <v>0</v>
      </c>
      <c r="G254" s="19">
        <f>SUM(G248:G253)</f>
        <v>0</v>
      </c>
      <c r="H254" s="20">
        <f aca="true" t="shared" si="22" ref="H254:BJ254">SUM(H248:H253)</f>
        <v>13.5314</v>
      </c>
      <c r="I254" s="18">
        <f t="shared" si="22"/>
        <v>341.6371</v>
      </c>
      <c r="J254" s="18">
        <f t="shared" si="22"/>
        <v>13.080400000000001</v>
      </c>
      <c r="K254" s="18">
        <f t="shared" si="22"/>
        <v>0</v>
      </c>
      <c r="L254" s="19">
        <f t="shared" si="22"/>
        <v>3.5326</v>
      </c>
      <c r="M254" s="20">
        <f t="shared" si="22"/>
        <v>0</v>
      </c>
      <c r="N254" s="18">
        <f t="shared" si="22"/>
        <v>0</v>
      </c>
      <c r="O254" s="18">
        <f t="shared" si="22"/>
        <v>0</v>
      </c>
      <c r="P254" s="18">
        <f t="shared" si="22"/>
        <v>0</v>
      </c>
      <c r="Q254" s="19">
        <f t="shared" si="22"/>
        <v>0</v>
      </c>
      <c r="R254" s="20">
        <f t="shared" si="22"/>
        <v>6.2809</v>
      </c>
      <c r="S254" s="18">
        <f t="shared" si="22"/>
        <v>1.2582999999999998</v>
      </c>
      <c r="T254" s="18">
        <f t="shared" si="22"/>
        <v>0</v>
      </c>
      <c r="U254" s="18">
        <f t="shared" si="22"/>
        <v>0</v>
      </c>
      <c r="V254" s="19">
        <f t="shared" si="22"/>
        <v>0.714</v>
      </c>
      <c r="W254" s="20">
        <f t="shared" si="22"/>
        <v>0</v>
      </c>
      <c r="X254" s="18">
        <f t="shared" si="22"/>
        <v>0</v>
      </c>
      <c r="Y254" s="18">
        <f t="shared" si="22"/>
        <v>0</v>
      </c>
      <c r="Z254" s="18">
        <f t="shared" si="22"/>
        <v>0</v>
      </c>
      <c r="AA254" s="19">
        <f t="shared" si="22"/>
        <v>0</v>
      </c>
      <c r="AB254" s="20">
        <f t="shared" si="22"/>
        <v>0</v>
      </c>
      <c r="AC254" s="18">
        <f t="shared" si="22"/>
        <v>0</v>
      </c>
      <c r="AD254" s="18">
        <f t="shared" si="22"/>
        <v>0</v>
      </c>
      <c r="AE254" s="18">
        <f t="shared" si="22"/>
        <v>0</v>
      </c>
      <c r="AF254" s="19">
        <f t="shared" si="22"/>
        <v>0</v>
      </c>
      <c r="AG254" s="20">
        <f t="shared" si="22"/>
        <v>0</v>
      </c>
      <c r="AH254" s="18">
        <f t="shared" si="22"/>
        <v>0</v>
      </c>
      <c r="AI254" s="18">
        <f t="shared" si="22"/>
        <v>0</v>
      </c>
      <c r="AJ254" s="18">
        <f t="shared" si="22"/>
        <v>0</v>
      </c>
      <c r="AK254" s="19">
        <f t="shared" si="22"/>
        <v>0</v>
      </c>
      <c r="AL254" s="20">
        <f t="shared" si="22"/>
        <v>0</v>
      </c>
      <c r="AM254" s="18">
        <f t="shared" si="22"/>
        <v>0</v>
      </c>
      <c r="AN254" s="18">
        <f t="shared" si="22"/>
        <v>0</v>
      </c>
      <c r="AO254" s="18">
        <f t="shared" si="22"/>
        <v>0</v>
      </c>
      <c r="AP254" s="19">
        <f t="shared" si="22"/>
        <v>0</v>
      </c>
      <c r="AQ254" s="20">
        <f t="shared" si="22"/>
        <v>0</v>
      </c>
      <c r="AR254" s="18">
        <f t="shared" si="22"/>
        <v>0</v>
      </c>
      <c r="AS254" s="18">
        <f t="shared" si="22"/>
        <v>0</v>
      </c>
      <c r="AT254" s="18">
        <f t="shared" si="22"/>
        <v>0</v>
      </c>
      <c r="AU254" s="19">
        <f t="shared" si="22"/>
        <v>0</v>
      </c>
      <c r="AV254" s="20">
        <f t="shared" si="22"/>
        <v>0</v>
      </c>
      <c r="AW254" s="18">
        <f t="shared" si="22"/>
        <v>0</v>
      </c>
      <c r="AX254" s="18">
        <f t="shared" si="22"/>
        <v>0</v>
      </c>
      <c r="AY254" s="18">
        <f t="shared" si="22"/>
        <v>0</v>
      </c>
      <c r="AZ254" s="19">
        <f t="shared" si="22"/>
        <v>0</v>
      </c>
      <c r="BA254" s="20">
        <f t="shared" si="22"/>
        <v>0</v>
      </c>
      <c r="BB254" s="18">
        <f t="shared" si="22"/>
        <v>0</v>
      </c>
      <c r="BC254" s="18">
        <f t="shared" si="22"/>
        <v>0</v>
      </c>
      <c r="BD254" s="18">
        <f t="shared" si="22"/>
        <v>0</v>
      </c>
      <c r="BE254" s="19">
        <f t="shared" si="22"/>
        <v>0</v>
      </c>
      <c r="BF254" s="20">
        <f t="shared" si="22"/>
        <v>0</v>
      </c>
      <c r="BG254" s="18">
        <f t="shared" si="22"/>
        <v>0</v>
      </c>
      <c r="BH254" s="18">
        <f t="shared" si="22"/>
        <v>0</v>
      </c>
      <c r="BI254" s="18">
        <f t="shared" si="22"/>
        <v>0</v>
      </c>
      <c r="BJ254" s="19">
        <f t="shared" si="22"/>
        <v>0</v>
      </c>
      <c r="BK254" s="19">
        <f>SUM(BK248:BK253)</f>
        <v>484.56010000000003</v>
      </c>
      <c r="BL254" s="16"/>
      <c r="BM254" s="50"/>
    </row>
    <row r="255" spans="1:65" s="21" customFormat="1" ht="15">
      <c r="A255" s="5"/>
      <c r="B255" s="22" t="s">
        <v>25</v>
      </c>
      <c r="C255" s="20">
        <f>C254+C246</f>
        <v>0</v>
      </c>
      <c r="D255" s="18">
        <f>D254+D246</f>
        <v>104.5255</v>
      </c>
      <c r="E255" s="18">
        <f>E254+E246</f>
        <v>0</v>
      </c>
      <c r="F255" s="18">
        <f>F254+F246</f>
        <v>0</v>
      </c>
      <c r="G255" s="19">
        <f>G254+G246</f>
        <v>0</v>
      </c>
      <c r="H255" s="20">
        <f aca="true" t="shared" si="23" ref="H255:BJ255">H254+H246</f>
        <v>149.3244</v>
      </c>
      <c r="I255" s="18">
        <f t="shared" si="23"/>
        <v>1491.8733</v>
      </c>
      <c r="J255" s="18">
        <f t="shared" si="23"/>
        <v>13.0922</v>
      </c>
      <c r="K255" s="18">
        <f t="shared" si="23"/>
        <v>0.7439</v>
      </c>
      <c r="L255" s="19">
        <f t="shared" si="23"/>
        <v>102.4375</v>
      </c>
      <c r="M255" s="20">
        <f t="shared" si="23"/>
        <v>0</v>
      </c>
      <c r="N255" s="18">
        <f t="shared" si="23"/>
        <v>0</v>
      </c>
      <c r="O255" s="18">
        <f t="shared" si="23"/>
        <v>0</v>
      </c>
      <c r="P255" s="18">
        <f t="shared" si="23"/>
        <v>0</v>
      </c>
      <c r="Q255" s="19">
        <f t="shared" si="23"/>
        <v>0</v>
      </c>
      <c r="R255" s="20">
        <f t="shared" si="23"/>
        <v>73.1607</v>
      </c>
      <c r="S255" s="18">
        <f t="shared" si="23"/>
        <v>3.6460999999999997</v>
      </c>
      <c r="T255" s="18">
        <f t="shared" si="23"/>
        <v>0.0035</v>
      </c>
      <c r="U255" s="18">
        <f t="shared" si="23"/>
        <v>0</v>
      </c>
      <c r="V255" s="19">
        <f t="shared" si="23"/>
        <v>15.8308</v>
      </c>
      <c r="W255" s="20">
        <f t="shared" si="23"/>
        <v>0</v>
      </c>
      <c r="X255" s="18">
        <f t="shared" si="23"/>
        <v>0</v>
      </c>
      <c r="Y255" s="18">
        <f t="shared" si="23"/>
        <v>0</v>
      </c>
      <c r="Z255" s="18">
        <f t="shared" si="23"/>
        <v>0</v>
      </c>
      <c r="AA255" s="19">
        <f t="shared" si="23"/>
        <v>0</v>
      </c>
      <c r="AB255" s="20">
        <f t="shared" si="23"/>
        <v>0</v>
      </c>
      <c r="AC255" s="18">
        <f t="shared" si="23"/>
        <v>0</v>
      </c>
      <c r="AD255" s="18">
        <f t="shared" si="23"/>
        <v>0</v>
      </c>
      <c r="AE255" s="18">
        <f t="shared" si="23"/>
        <v>0</v>
      </c>
      <c r="AF255" s="19">
        <f t="shared" si="23"/>
        <v>0</v>
      </c>
      <c r="AG255" s="20">
        <f t="shared" si="23"/>
        <v>0</v>
      </c>
      <c r="AH255" s="18">
        <f t="shared" si="23"/>
        <v>0</v>
      </c>
      <c r="AI255" s="18">
        <f t="shared" si="23"/>
        <v>0</v>
      </c>
      <c r="AJ255" s="18">
        <f t="shared" si="23"/>
        <v>0</v>
      </c>
      <c r="AK255" s="19">
        <f t="shared" si="23"/>
        <v>0</v>
      </c>
      <c r="AL255" s="20">
        <f t="shared" si="23"/>
        <v>0</v>
      </c>
      <c r="AM255" s="18">
        <f t="shared" si="23"/>
        <v>0</v>
      </c>
      <c r="AN255" s="18">
        <f t="shared" si="23"/>
        <v>0</v>
      </c>
      <c r="AO255" s="18">
        <f t="shared" si="23"/>
        <v>0</v>
      </c>
      <c r="AP255" s="19">
        <f t="shared" si="23"/>
        <v>0</v>
      </c>
      <c r="AQ255" s="20">
        <f t="shared" si="23"/>
        <v>0</v>
      </c>
      <c r="AR255" s="18">
        <f t="shared" si="23"/>
        <v>0</v>
      </c>
      <c r="AS255" s="18">
        <f t="shared" si="23"/>
        <v>0</v>
      </c>
      <c r="AT255" s="18">
        <f t="shared" si="23"/>
        <v>0</v>
      </c>
      <c r="AU255" s="19">
        <f t="shared" si="23"/>
        <v>0</v>
      </c>
      <c r="AV255" s="20">
        <f t="shared" si="23"/>
        <v>0</v>
      </c>
      <c r="AW255" s="18">
        <f t="shared" si="23"/>
        <v>0</v>
      </c>
      <c r="AX255" s="18">
        <f t="shared" si="23"/>
        <v>0</v>
      </c>
      <c r="AY255" s="18">
        <f t="shared" si="23"/>
        <v>0</v>
      </c>
      <c r="AZ255" s="19">
        <f t="shared" si="23"/>
        <v>0</v>
      </c>
      <c r="BA255" s="20">
        <f t="shared" si="23"/>
        <v>0</v>
      </c>
      <c r="BB255" s="18">
        <f t="shared" si="23"/>
        <v>0</v>
      </c>
      <c r="BC255" s="18">
        <f t="shared" si="23"/>
        <v>0</v>
      </c>
      <c r="BD255" s="18">
        <f t="shared" si="23"/>
        <v>0</v>
      </c>
      <c r="BE255" s="19">
        <f t="shared" si="23"/>
        <v>0</v>
      </c>
      <c r="BF255" s="20">
        <f t="shared" si="23"/>
        <v>0</v>
      </c>
      <c r="BG255" s="18">
        <f t="shared" si="23"/>
        <v>0</v>
      </c>
      <c r="BH255" s="18">
        <f t="shared" si="23"/>
        <v>0</v>
      </c>
      <c r="BI255" s="18">
        <f t="shared" si="23"/>
        <v>0</v>
      </c>
      <c r="BJ255" s="19">
        <f t="shared" si="23"/>
        <v>0</v>
      </c>
      <c r="BK255" s="19">
        <f>BK254+BK246</f>
        <v>1954.6379000000002</v>
      </c>
      <c r="BL255" s="16"/>
      <c r="BM255" s="50"/>
    </row>
    <row r="256" spans="1:65" s="12" customFormat="1" ht="15">
      <c r="A256" s="5"/>
      <c r="B256" s="22"/>
      <c r="C256" s="44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6"/>
      <c r="BL256" s="16"/>
      <c r="BM256" s="50"/>
    </row>
    <row r="257" spans="1:65" s="12" customFormat="1" ht="15">
      <c r="A257" s="5" t="s">
        <v>48</v>
      </c>
      <c r="B257" s="24" t="s">
        <v>49</v>
      </c>
      <c r="C257" s="52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4"/>
      <c r="BL257" s="16"/>
      <c r="BM257" s="50"/>
    </row>
    <row r="258" spans="1:65" s="12" customFormat="1" ht="15">
      <c r="A258" s="5" t="s">
        <v>9</v>
      </c>
      <c r="B258" s="33" t="s">
        <v>50</v>
      </c>
      <c r="C258" s="52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4"/>
      <c r="BL258" s="16"/>
      <c r="BM258" s="50"/>
    </row>
    <row r="259" spans="1:65" s="31" customFormat="1" ht="15">
      <c r="A259" s="29"/>
      <c r="B259" s="30" t="s">
        <v>39</v>
      </c>
      <c r="C259" s="47">
        <v>0</v>
      </c>
      <c r="D259" s="48">
        <v>0</v>
      </c>
      <c r="E259" s="48">
        <v>0</v>
      </c>
      <c r="F259" s="48">
        <v>0</v>
      </c>
      <c r="G259" s="49">
        <v>0</v>
      </c>
      <c r="H259" s="47">
        <v>0</v>
      </c>
      <c r="I259" s="48">
        <v>0</v>
      </c>
      <c r="J259" s="48">
        <v>0</v>
      </c>
      <c r="K259" s="48">
        <v>0</v>
      </c>
      <c r="L259" s="49">
        <v>0</v>
      </c>
      <c r="M259" s="47">
        <v>0</v>
      </c>
      <c r="N259" s="48">
        <v>0</v>
      </c>
      <c r="O259" s="48">
        <v>0</v>
      </c>
      <c r="P259" s="48">
        <v>0</v>
      </c>
      <c r="Q259" s="49">
        <v>0</v>
      </c>
      <c r="R259" s="47">
        <v>0</v>
      </c>
      <c r="S259" s="48">
        <v>0</v>
      </c>
      <c r="T259" s="48">
        <v>0</v>
      </c>
      <c r="U259" s="48">
        <v>0</v>
      </c>
      <c r="V259" s="49">
        <v>0</v>
      </c>
      <c r="W259" s="47">
        <v>0</v>
      </c>
      <c r="X259" s="48">
        <v>0</v>
      </c>
      <c r="Y259" s="48">
        <v>0</v>
      </c>
      <c r="Z259" s="48">
        <v>0</v>
      </c>
      <c r="AA259" s="49">
        <v>0</v>
      </c>
      <c r="AB259" s="47">
        <v>0</v>
      </c>
      <c r="AC259" s="48">
        <v>0</v>
      </c>
      <c r="AD259" s="48">
        <v>0</v>
      </c>
      <c r="AE259" s="48">
        <v>0</v>
      </c>
      <c r="AF259" s="49">
        <v>0</v>
      </c>
      <c r="AG259" s="47">
        <v>0</v>
      </c>
      <c r="AH259" s="48">
        <v>0</v>
      </c>
      <c r="AI259" s="48">
        <v>0</v>
      </c>
      <c r="AJ259" s="48">
        <v>0</v>
      </c>
      <c r="AK259" s="49">
        <v>0</v>
      </c>
      <c r="AL259" s="47">
        <v>0</v>
      </c>
      <c r="AM259" s="48">
        <v>0</v>
      </c>
      <c r="AN259" s="48">
        <v>0</v>
      </c>
      <c r="AO259" s="48">
        <v>0</v>
      </c>
      <c r="AP259" s="49">
        <v>0</v>
      </c>
      <c r="AQ259" s="47">
        <v>0</v>
      </c>
      <c r="AR259" s="48">
        <v>0</v>
      </c>
      <c r="AS259" s="48">
        <v>0</v>
      </c>
      <c r="AT259" s="48">
        <v>0</v>
      </c>
      <c r="AU259" s="49">
        <v>0</v>
      </c>
      <c r="AV259" s="47">
        <v>0</v>
      </c>
      <c r="AW259" s="48">
        <v>0</v>
      </c>
      <c r="AX259" s="48">
        <v>0</v>
      </c>
      <c r="AY259" s="48">
        <v>0</v>
      </c>
      <c r="AZ259" s="49">
        <v>0</v>
      </c>
      <c r="BA259" s="47">
        <v>0</v>
      </c>
      <c r="BB259" s="48">
        <v>0</v>
      </c>
      <c r="BC259" s="48">
        <v>0</v>
      </c>
      <c r="BD259" s="48">
        <v>0</v>
      </c>
      <c r="BE259" s="49">
        <v>0</v>
      </c>
      <c r="BF259" s="47">
        <v>0</v>
      </c>
      <c r="BG259" s="48">
        <v>0</v>
      </c>
      <c r="BH259" s="48">
        <v>0</v>
      </c>
      <c r="BI259" s="48">
        <v>0</v>
      </c>
      <c r="BJ259" s="49">
        <v>0</v>
      </c>
      <c r="BK259" s="47">
        <v>0</v>
      </c>
      <c r="BL259" s="16"/>
      <c r="BM259" s="50"/>
    </row>
    <row r="260" spans="1:65" s="21" customFormat="1" ht="15">
      <c r="A260" s="5"/>
      <c r="B260" s="22" t="s">
        <v>29</v>
      </c>
      <c r="C260" s="20">
        <v>0</v>
      </c>
      <c r="D260" s="18">
        <v>0</v>
      </c>
      <c r="E260" s="18">
        <v>0</v>
      </c>
      <c r="F260" s="18">
        <v>0</v>
      </c>
      <c r="G260" s="19">
        <v>0</v>
      </c>
      <c r="H260" s="20">
        <v>0</v>
      </c>
      <c r="I260" s="18">
        <v>0</v>
      </c>
      <c r="J260" s="18">
        <v>0</v>
      </c>
      <c r="K260" s="18">
        <v>0</v>
      </c>
      <c r="L260" s="19">
        <v>0</v>
      </c>
      <c r="M260" s="20">
        <v>0</v>
      </c>
      <c r="N260" s="18">
        <v>0</v>
      </c>
      <c r="O260" s="18">
        <v>0</v>
      </c>
      <c r="P260" s="18">
        <v>0</v>
      </c>
      <c r="Q260" s="19">
        <v>0</v>
      </c>
      <c r="R260" s="20">
        <v>0</v>
      </c>
      <c r="S260" s="18">
        <v>0</v>
      </c>
      <c r="T260" s="18">
        <v>0</v>
      </c>
      <c r="U260" s="18">
        <v>0</v>
      </c>
      <c r="V260" s="19">
        <v>0</v>
      </c>
      <c r="W260" s="20">
        <v>0</v>
      </c>
      <c r="X260" s="18">
        <v>0</v>
      </c>
      <c r="Y260" s="18">
        <v>0</v>
      </c>
      <c r="Z260" s="18">
        <v>0</v>
      </c>
      <c r="AA260" s="19">
        <v>0</v>
      </c>
      <c r="AB260" s="20">
        <v>0</v>
      </c>
      <c r="AC260" s="18">
        <v>0</v>
      </c>
      <c r="AD260" s="18">
        <v>0</v>
      </c>
      <c r="AE260" s="18">
        <v>0</v>
      </c>
      <c r="AF260" s="19">
        <v>0</v>
      </c>
      <c r="AG260" s="20">
        <v>0</v>
      </c>
      <c r="AH260" s="18">
        <v>0</v>
      </c>
      <c r="AI260" s="18">
        <v>0</v>
      </c>
      <c r="AJ260" s="18">
        <v>0</v>
      </c>
      <c r="AK260" s="19">
        <v>0</v>
      </c>
      <c r="AL260" s="20">
        <v>0</v>
      </c>
      <c r="AM260" s="18">
        <v>0</v>
      </c>
      <c r="AN260" s="18">
        <v>0</v>
      </c>
      <c r="AO260" s="18">
        <v>0</v>
      </c>
      <c r="AP260" s="19">
        <v>0</v>
      </c>
      <c r="AQ260" s="20">
        <v>0</v>
      </c>
      <c r="AR260" s="18">
        <v>0</v>
      </c>
      <c r="AS260" s="18">
        <v>0</v>
      </c>
      <c r="AT260" s="18">
        <v>0</v>
      </c>
      <c r="AU260" s="19">
        <v>0</v>
      </c>
      <c r="AV260" s="20">
        <v>0</v>
      </c>
      <c r="AW260" s="18">
        <v>0</v>
      </c>
      <c r="AX260" s="18">
        <v>0</v>
      </c>
      <c r="AY260" s="18">
        <v>0</v>
      </c>
      <c r="AZ260" s="19">
        <v>0</v>
      </c>
      <c r="BA260" s="20">
        <v>0</v>
      </c>
      <c r="BB260" s="18">
        <v>0</v>
      </c>
      <c r="BC260" s="18">
        <v>0</v>
      </c>
      <c r="BD260" s="18">
        <v>0</v>
      </c>
      <c r="BE260" s="19">
        <v>0</v>
      </c>
      <c r="BF260" s="20">
        <v>0</v>
      </c>
      <c r="BG260" s="18">
        <v>0</v>
      </c>
      <c r="BH260" s="18">
        <v>0</v>
      </c>
      <c r="BI260" s="18">
        <v>0</v>
      </c>
      <c r="BJ260" s="19">
        <v>0</v>
      </c>
      <c r="BK260" s="32">
        <v>0</v>
      </c>
      <c r="BL260" s="16"/>
      <c r="BM260" s="50"/>
    </row>
    <row r="261" spans="1:65" s="12" customFormat="1" ht="12" customHeight="1">
      <c r="A261" s="5"/>
      <c r="B261" s="26"/>
      <c r="C261" s="52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4"/>
      <c r="BL261" s="16"/>
      <c r="BM261" s="50"/>
    </row>
    <row r="262" spans="1:65" s="21" customFormat="1" ht="15">
      <c r="A262" s="5"/>
      <c r="B262" s="34" t="s">
        <v>51</v>
      </c>
      <c r="C262" s="35">
        <f aca="true" t="shared" si="24" ref="C262:AH262">C260+C255+C241+C236+C197</f>
        <v>0</v>
      </c>
      <c r="D262" s="35">
        <f t="shared" si="24"/>
        <v>4696.838757401866</v>
      </c>
      <c r="E262" s="35">
        <f t="shared" si="24"/>
        <v>0</v>
      </c>
      <c r="F262" s="35">
        <f t="shared" si="24"/>
        <v>0</v>
      </c>
      <c r="G262" s="35">
        <f t="shared" si="24"/>
        <v>185.967957356645</v>
      </c>
      <c r="H262" s="35">
        <f t="shared" si="24"/>
        <v>1899.9167500975839</v>
      </c>
      <c r="I262" s="35">
        <f t="shared" si="24"/>
        <v>34724.18847265546</v>
      </c>
      <c r="J262" s="35">
        <f t="shared" si="24"/>
        <v>4779.258015857514</v>
      </c>
      <c r="K262" s="35">
        <f t="shared" si="24"/>
        <v>368.7884243686127</v>
      </c>
      <c r="L262" s="35">
        <f t="shared" si="24"/>
        <v>2137.1788443170635</v>
      </c>
      <c r="M262" s="35">
        <f t="shared" si="24"/>
        <v>0</v>
      </c>
      <c r="N262" s="35">
        <f t="shared" si="24"/>
        <v>0</v>
      </c>
      <c r="O262" s="35">
        <f t="shared" si="24"/>
        <v>0</v>
      </c>
      <c r="P262" s="35">
        <f t="shared" si="24"/>
        <v>0</v>
      </c>
      <c r="Q262" s="35">
        <f t="shared" si="24"/>
        <v>0</v>
      </c>
      <c r="R262" s="35">
        <f t="shared" si="24"/>
        <v>614.3245143014277</v>
      </c>
      <c r="S262" s="35">
        <f t="shared" si="24"/>
        <v>4210.841018679199</v>
      </c>
      <c r="T262" s="35">
        <f t="shared" si="24"/>
        <v>461.22988709099644</v>
      </c>
      <c r="U262" s="35">
        <f t="shared" si="24"/>
        <v>0</v>
      </c>
      <c r="V262" s="35">
        <f t="shared" si="24"/>
        <v>733.3736403592609</v>
      </c>
      <c r="W262" s="35">
        <f t="shared" si="24"/>
        <v>0</v>
      </c>
      <c r="X262" s="35">
        <f t="shared" si="24"/>
        <v>11.5157206142257</v>
      </c>
      <c r="Y262" s="35">
        <f t="shared" si="24"/>
        <v>0</v>
      </c>
      <c r="Z262" s="35">
        <f t="shared" si="24"/>
        <v>0</v>
      </c>
      <c r="AA262" s="35">
        <f t="shared" si="24"/>
        <v>0</v>
      </c>
      <c r="AB262" s="35">
        <f t="shared" si="24"/>
        <v>84.03389710910919</v>
      </c>
      <c r="AC262" s="35">
        <f t="shared" si="24"/>
        <v>29.831114963707403</v>
      </c>
      <c r="AD262" s="35">
        <f t="shared" si="24"/>
        <v>0.012392809354800001</v>
      </c>
      <c r="AE262" s="35">
        <f t="shared" si="24"/>
        <v>0</v>
      </c>
      <c r="AF262" s="35">
        <f t="shared" si="24"/>
        <v>88.35992494390689</v>
      </c>
      <c r="AG262" s="35">
        <f t="shared" si="24"/>
        <v>0</v>
      </c>
      <c r="AH262" s="35">
        <f t="shared" si="24"/>
        <v>0</v>
      </c>
      <c r="AI262" s="35">
        <f aca="true" t="shared" si="25" ref="AI262:BK262">AI260+AI255+AI241+AI236+AI197</f>
        <v>0</v>
      </c>
      <c r="AJ262" s="35">
        <f t="shared" si="25"/>
        <v>0</v>
      </c>
      <c r="AK262" s="35">
        <f t="shared" si="25"/>
        <v>0</v>
      </c>
      <c r="AL262" s="35">
        <f t="shared" si="25"/>
        <v>68.2598853060349</v>
      </c>
      <c r="AM262" s="35">
        <f t="shared" si="25"/>
        <v>239.69829164412698</v>
      </c>
      <c r="AN262" s="35">
        <f t="shared" si="25"/>
        <v>0</v>
      </c>
      <c r="AO262" s="35">
        <f t="shared" si="25"/>
        <v>0</v>
      </c>
      <c r="AP262" s="35">
        <f t="shared" si="25"/>
        <v>21.884888956524502</v>
      </c>
      <c r="AQ262" s="35">
        <f t="shared" si="25"/>
        <v>0</v>
      </c>
      <c r="AR262" s="35">
        <f t="shared" si="25"/>
        <v>832.506729654193</v>
      </c>
      <c r="AS262" s="35">
        <f t="shared" si="25"/>
        <v>0</v>
      </c>
      <c r="AT262" s="35">
        <f t="shared" si="25"/>
        <v>0</v>
      </c>
      <c r="AU262" s="35">
        <f t="shared" si="25"/>
        <v>0</v>
      </c>
      <c r="AV262" s="35">
        <f t="shared" si="25"/>
        <v>17230.5006195397</v>
      </c>
      <c r="AW262" s="35">
        <f t="shared" si="25"/>
        <v>20105.32466373566</v>
      </c>
      <c r="AX262" s="35">
        <f t="shared" si="25"/>
        <v>2728.2313980353506</v>
      </c>
      <c r="AY262" s="35">
        <f t="shared" si="25"/>
        <v>774.2018015145804</v>
      </c>
      <c r="AZ262" s="35">
        <f t="shared" si="25"/>
        <v>24727.278173940467</v>
      </c>
      <c r="BA262" s="35">
        <f t="shared" si="25"/>
        <v>0</v>
      </c>
      <c r="BB262" s="35">
        <f t="shared" si="25"/>
        <v>0</v>
      </c>
      <c r="BC262" s="35">
        <f t="shared" si="25"/>
        <v>0</v>
      </c>
      <c r="BD262" s="35">
        <f t="shared" si="25"/>
        <v>0</v>
      </c>
      <c r="BE262" s="35">
        <f t="shared" si="25"/>
        <v>0</v>
      </c>
      <c r="BF262" s="35">
        <f t="shared" si="25"/>
        <v>8360.620744050197</v>
      </c>
      <c r="BG262" s="35">
        <f t="shared" si="25"/>
        <v>5460.340295057924</v>
      </c>
      <c r="BH262" s="35">
        <f t="shared" si="25"/>
        <v>261.5406046056372</v>
      </c>
      <c r="BI262" s="35">
        <f t="shared" si="25"/>
        <v>0</v>
      </c>
      <c r="BJ262" s="35">
        <f t="shared" si="25"/>
        <v>6901.817930954197</v>
      </c>
      <c r="BK262" s="35">
        <f t="shared" si="25"/>
        <v>142737.86535992048</v>
      </c>
      <c r="BL262" s="16"/>
      <c r="BM262" s="50"/>
    </row>
    <row r="263" spans="1:65" s="12" customFormat="1" ht="15">
      <c r="A263" s="5"/>
      <c r="B263" s="22"/>
      <c r="C263" s="11"/>
      <c r="D263" s="9"/>
      <c r="E263" s="9"/>
      <c r="F263" s="9"/>
      <c r="G263" s="10"/>
      <c r="H263" s="11"/>
      <c r="I263" s="9"/>
      <c r="J263" s="9"/>
      <c r="K263" s="9"/>
      <c r="L263" s="10"/>
      <c r="M263" s="11"/>
      <c r="N263" s="9"/>
      <c r="O263" s="9"/>
      <c r="P263" s="9"/>
      <c r="Q263" s="10"/>
      <c r="R263" s="11"/>
      <c r="S263" s="9"/>
      <c r="T263" s="9"/>
      <c r="U263" s="9"/>
      <c r="V263" s="10"/>
      <c r="W263" s="11"/>
      <c r="X263" s="9"/>
      <c r="Y263" s="9"/>
      <c r="Z263" s="9"/>
      <c r="AA263" s="10"/>
      <c r="AB263" s="11"/>
      <c r="AC263" s="9"/>
      <c r="AD263" s="9"/>
      <c r="AE263" s="9"/>
      <c r="AF263" s="10"/>
      <c r="AG263" s="11"/>
      <c r="AH263" s="9"/>
      <c r="AI263" s="9"/>
      <c r="AJ263" s="9"/>
      <c r="AK263" s="10"/>
      <c r="AL263" s="11"/>
      <c r="AM263" s="9"/>
      <c r="AN263" s="9"/>
      <c r="AO263" s="9"/>
      <c r="AP263" s="10"/>
      <c r="AQ263" s="11"/>
      <c r="AR263" s="9"/>
      <c r="AS263" s="9"/>
      <c r="AT263" s="9"/>
      <c r="AU263" s="10"/>
      <c r="AV263" s="11"/>
      <c r="AW263" s="9"/>
      <c r="AX263" s="9"/>
      <c r="AY263" s="9"/>
      <c r="AZ263" s="10"/>
      <c r="BA263" s="11"/>
      <c r="BB263" s="9"/>
      <c r="BC263" s="9"/>
      <c r="BD263" s="9"/>
      <c r="BE263" s="10"/>
      <c r="BF263" s="11"/>
      <c r="BG263" s="9"/>
      <c r="BH263" s="9"/>
      <c r="BI263" s="9"/>
      <c r="BJ263" s="10"/>
      <c r="BK263" s="17"/>
      <c r="BL263" s="16"/>
      <c r="BM263" s="50"/>
    </row>
    <row r="264" spans="1:65" s="12" customFormat="1" ht="15">
      <c r="A264" s="5" t="s">
        <v>30</v>
      </c>
      <c r="B264" s="15" t="s">
        <v>31</v>
      </c>
      <c r="C264" s="11"/>
      <c r="D264" s="9"/>
      <c r="E264" s="9"/>
      <c r="F264" s="9"/>
      <c r="G264" s="10"/>
      <c r="H264" s="11"/>
      <c r="I264" s="9"/>
      <c r="J264" s="9"/>
      <c r="K264" s="9"/>
      <c r="L264" s="10"/>
      <c r="M264" s="11"/>
      <c r="N264" s="9"/>
      <c r="O264" s="9"/>
      <c r="P264" s="9"/>
      <c r="Q264" s="10"/>
      <c r="R264" s="11"/>
      <c r="S264" s="9"/>
      <c r="T264" s="9"/>
      <c r="U264" s="9"/>
      <c r="V264" s="10"/>
      <c r="W264" s="11"/>
      <c r="X264" s="9"/>
      <c r="Y264" s="9"/>
      <c r="Z264" s="9"/>
      <c r="AA264" s="10"/>
      <c r="AB264" s="11"/>
      <c r="AC264" s="9"/>
      <c r="AD264" s="9"/>
      <c r="AE264" s="9"/>
      <c r="AF264" s="10"/>
      <c r="AG264" s="11"/>
      <c r="AH264" s="9"/>
      <c r="AI264" s="9"/>
      <c r="AJ264" s="9"/>
      <c r="AK264" s="10"/>
      <c r="AL264" s="11"/>
      <c r="AM264" s="9"/>
      <c r="AN264" s="9"/>
      <c r="AO264" s="9"/>
      <c r="AP264" s="10"/>
      <c r="AQ264" s="11"/>
      <c r="AR264" s="9"/>
      <c r="AS264" s="9"/>
      <c r="AT264" s="9"/>
      <c r="AU264" s="10"/>
      <c r="AV264" s="11"/>
      <c r="AW264" s="9"/>
      <c r="AX264" s="9"/>
      <c r="AY264" s="9"/>
      <c r="AZ264" s="10"/>
      <c r="BA264" s="11"/>
      <c r="BB264" s="9"/>
      <c r="BC264" s="9"/>
      <c r="BD264" s="9"/>
      <c r="BE264" s="10"/>
      <c r="BF264" s="11"/>
      <c r="BG264" s="9"/>
      <c r="BH264" s="9"/>
      <c r="BI264" s="9"/>
      <c r="BJ264" s="10"/>
      <c r="BK264" s="17"/>
      <c r="BL264" s="16"/>
      <c r="BM264" s="50"/>
    </row>
    <row r="265" spans="1:65" s="12" customFormat="1" ht="15">
      <c r="A265" s="5"/>
      <c r="B265" s="8" t="s">
        <v>35</v>
      </c>
      <c r="C265" s="11">
        <v>0</v>
      </c>
      <c r="D265" s="9">
        <v>6.2507398148709</v>
      </c>
      <c r="E265" s="9">
        <v>0</v>
      </c>
      <c r="F265" s="9">
        <v>0</v>
      </c>
      <c r="G265" s="10">
        <v>0</v>
      </c>
      <c r="H265" s="11">
        <v>10.677413132439094</v>
      </c>
      <c r="I265" s="9">
        <v>0.0926361787414</v>
      </c>
      <c r="J265" s="9">
        <v>0</v>
      </c>
      <c r="K265" s="9">
        <v>0</v>
      </c>
      <c r="L265" s="10">
        <v>14.4913189813153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11.204268433852587</v>
      </c>
      <c r="S265" s="9">
        <v>0.0005001185806000001</v>
      </c>
      <c r="T265" s="9">
        <v>0</v>
      </c>
      <c r="U265" s="9">
        <v>0</v>
      </c>
      <c r="V265" s="10">
        <v>7.2837992896703945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0.9330737463534001</v>
      </c>
      <c r="AC265" s="9">
        <v>0</v>
      </c>
      <c r="AD265" s="9">
        <v>0</v>
      </c>
      <c r="AE265" s="9">
        <v>0</v>
      </c>
      <c r="AF265" s="10">
        <v>0.9907387605477002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1.6469987229324996</v>
      </c>
      <c r="AM265" s="9">
        <v>0</v>
      </c>
      <c r="AN265" s="9">
        <v>0</v>
      </c>
      <c r="AO265" s="9">
        <v>0</v>
      </c>
      <c r="AP265" s="10">
        <v>0.42283650645090004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231.8824247142477</v>
      </c>
      <c r="AW265" s="9">
        <v>16.494200491474405</v>
      </c>
      <c r="AX265" s="9">
        <v>0</v>
      </c>
      <c r="AY265" s="9">
        <v>0</v>
      </c>
      <c r="AZ265" s="10">
        <v>356.7957909060418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254.3198959800168</v>
      </c>
      <c r="BG265" s="9">
        <v>14.728610645480298</v>
      </c>
      <c r="BH265" s="9">
        <v>0</v>
      </c>
      <c r="BI265" s="9">
        <v>0</v>
      </c>
      <c r="BJ265" s="10">
        <v>132.6336881146076</v>
      </c>
      <c r="BK265" s="17">
        <f>SUM(C265:BJ265)</f>
        <v>1060.8489345376233</v>
      </c>
      <c r="BL265" s="16"/>
      <c r="BM265" s="57"/>
    </row>
    <row r="266" spans="1:65" s="21" customFormat="1" ht="15">
      <c r="A266" s="5"/>
      <c r="B266" s="15" t="s">
        <v>29</v>
      </c>
      <c r="C266" s="20">
        <f>SUM(C265)</f>
        <v>0</v>
      </c>
      <c r="D266" s="18">
        <f>SUM(D265)</f>
        <v>6.2507398148709</v>
      </c>
      <c r="E266" s="18">
        <f>SUM(E265)</f>
        <v>0</v>
      </c>
      <c r="F266" s="18">
        <f>SUM(F265)</f>
        <v>0</v>
      </c>
      <c r="G266" s="19">
        <f>SUM(G265)</f>
        <v>0</v>
      </c>
      <c r="H266" s="20">
        <f aca="true" t="shared" si="26" ref="H266:BK266">SUM(H265)</f>
        <v>10.677413132439094</v>
      </c>
      <c r="I266" s="18">
        <f t="shared" si="26"/>
        <v>0.0926361787414</v>
      </c>
      <c r="J266" s="18">
        <f t="shared" si="26"/>
        <v>0</v>
      </c>
      <c r="K266" s="18">
        <f t="shared" si="26"/>
        <v>0</v>
      </c>
      <c r="L266" s="19">
        <f t="shared" si="26"/>
        <v>14.4913189813153</v>
      </c>
      <c r="M266" s="20">
        <f t="shared" si="26"/>
        <v>0</v>
      </c>
      <c r="N266" s="18">
        <f t="shared" si="26"/>
        <v>0</v>
      </c>
      <c r="O266" s="18">
        <f t="shared" si="26"/>
        <v>0</v>
      </c>
      <c r="P266" s="18">
        <f t="shared" si="26"/>
        <v>0</v>
      </c>
      <c r="Q266" s="19">
        <f t="shared" si="26"/>
        <v>0</v>
      </c>
      <c r="R266" s="20">
        <f t="shared" si="26"/>
        <v>11.204268433852587</v>
      </c>
      <c r="S266" s="18">
        <f t="shared" si="26"/>
        <v>0.0005001185806000001</v>
      </c>
      <c r="T266" s="18">
        <f t="shared" si="26"/>
        <v>0</v>
      </c>
      <c r="U266" s="18">
        <f t="shared" si="26"/>
        <v>0</v>
      </c>
      <c r="V266" s="19">
        <f t="shared" si="26"/>
        <v>7.2837992896703945</v>
      </c>
      <c r="W266" s="20">
        <f t="shared" si="26"/>
        <v>0</v>
      </c>
      <c r="X266" s="18">
        <f t="shared" si="26"/>
        <v>0</v>
      </c>
      <c r="Y266" s="18">
        <f t="shared" si="26"/>
        <v>0</v>
      </c>
      <c r="Z266" s="18">
        <f t="shared" si="26"/>
        <v>0</v>
      </c>
      <c r="AA266" s="19">
        <f t="shared" si="26"/>
        <v>0</v>
      </c>
      <c r="AB266" s="20">
        <f t="shared" si="26"/>
        <v>0.9330737463534001</v>
      </c>
      <c r="AC266" s="18">
        <f t="shared" si="26"/>
        <v>0</v>
      </c>
      <c r="AD266" s="18">
        <f t="shared" si="26"/>
        <v>0</v>
      </c>
      <c r="AE266" s="18">
        <f t="shared" si="26"/>
        <v>0</v>
      </c>
      <c r="AF266" s="19">
        <f t="shared" si="26"/>
        <v>0.9907387605477002</v>
      </c>
      <c r="AG266" s="20">
        <f t="shared" si="26"/>
        <v>0</v>
      </c>
      <c r="AH266" s="18">
        <f t="shared" si="26"/>
        <v>0</v>
      </c>
      <c r="AI266" s="18">
        <f t="shared" si="26"/>
        <v>0</v>
      </c>
      <c r="AJ266" s="18">
        <f t="shared" si="26"/>
        <v>0</v>
      </c>
      <c r="AK266" s="19">
        <f t="shared" si="26"/>
        <v>0</v>
      </c>
      <c r="AL266" s="20">
        <f t="shared" si="26"/>
        <v>1.6469987229324996</v>
      </c>
      <c r="AM266" s="18">
        <f t="shared" si="26"/>
        <v>0</v>
      </c>
      <c r="AN266" s="18">
        <f t="shared" si="26"/>
        <v>0</v>
      </c>
      <c r="AO266" s="18">
        <f t="shared" si="26"/>
        <v>0</v>
      </c>
      <c r="AP266" s="19">
        <f t="shared" si="26"/>
        <v>0.42283650645090004</v>
      </c>
      <c r="AQ266" s="20">
        <f t="shared" si="26"/>
        <v>0</v>
      </c>
      <c r="AR266" s="18">
        <f t="shared" si="26"/>
        <v>0</v>
      </c>
      <c r="AS266" s="18">
        <f t="shared" si="26"/>
        <v>0</v>
      </c>
      <c r="AT266" s="18">
        <f t="shared" si="26"/>
        <v>0</v>
      </c>
      <c r="AU266" s="19">
        <f t="shared" si="26"/>
        <v>0</v>
      </c>
      <c r="AV266" s="20">
        <f t="shared" si="26"/>
        <v>231.8824247142477</v>
      </c>
      <c r="AW266" s="18">
        <f t="shared" si="26"/>
        <v>16.494200491474405</v>
      </c>
      <c r="AX266" s="18">
        <f t="shared" si="26"/>
        <v>0</v>
      </c>
      <c r="AY266" s="18">
        <f t="shared" si="26"/>
        <v>0</v>
      </c>
      <c r="AZ266" s="19">
        <f t="shared" si="26"/>
        <v>356.7957909060418</v>
      </c>
      <c r="BA266" s="20">
        <f t="shared" si="26"/>
        <v>0</v>
      </c>
      <c r="BB266" s="18">
        <f t="shared" si="26"/>
        <v>0</v>
      </c>
      <c r="BC266" s="18">
        <f t="shared" si="26"/>
        <v>0</v>
      </c>
      <c r="BD266" s="18">
        <f t="shared" si="26"/>
        <v>0</v>
      </c>
      <c r="BE266" s="19">
        <f t="shared" si="26"/>
        <v>0</v>
      </c>
      <c r="BF266" s="20">
        <f t="shared" si="26"/>
        <v>254.3198959800168</v>
      </c>
      <c r="BG266" s="18">
        <f t="shared" si="26"/>
        <v>14.728610645480298</v>
      </c>
      <c r="BH266" s="18">
        <f t="shared" si="26"/>
        <v>0</v>
      </c>
      <c r="BI266" s="18">
        <f t="shared" si="26"/>
        <v>0</v>
      </c>
      <c r="BJ266" s="19">
        <f t="shared" si="26"/>
        <v>132.6336881146076</v>
      </c>
      <c r="BK266" s="19">
        <f t="shared" si="26"/>
        <v>1060.8489345376233</v>
      </c>
      <c r="BL266" s="16"/>
      <c r="BM266" s="50"/>
    </row>
    <row r="267" spans="3:63" ht="1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4"/>
      <c r="BK267" s="13"/>
    </row>
    <row r="268" spans="7:64" ht="15">
      <c r="G268" s="25"/>
      <c r="Q268" s="25"/>
      <c r="Y268" s="25"/>
      <c r="AA268" s="25"/>
      <c r="AK268" s="25"/>
      <c r="AU268" s="25"/>
      <c r="BE268" s="25"/>
      <c r="BK268" s="13"/>
      <c r="BL268" s="25"/>
    </row>
    <row r="269" spans="1:64" ht="15">
      <c r="A269" s="90" t="s">
        <v>308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91" t="s">
        <v>309</v>
      </c>
      <c r="AP269" s="25"/>
      <c r="BL269" s="25"/>
    </row>
    <row r="270" spans="1:11" ht="15">
      <c r="A270" s="90" t="s">
        <v>310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90" t="s">
        <v>311</v>
      </c>
    </row>
    <row r="271" spans="1:11" ht="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90" t="s">
        <v>312</v>
      </c>
    </row>
    <row r="272" spans="1:11" ht="15">
      <c r="A272" s="90" t="s">
        <v>313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90" t="s">
        <v>314</v>
      </c>
    </row>
    <row r="273" spans="1:11" ht="15">
      <c r="A273" s="90" t="s">
        <v>315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90" t="s">
        <v>316</v>
      </c>
    </row>
    <row r="274" spans="1:11" ht="15">
      <c r="A274" s="90"/>
      <c r="B274" s="12"/>
      <c r="C274" s="12"/>
      <c r="D274" s="12"/>
      <c r="E274" s="12"/>
      <c r="F274" s="12"/>
      <c r="G274" s="12"/>
      <c r="H274" s="12"/>
      <c r="I274" s="12"/>
      <c r="J274" s="12"/>
      <c r="K274" s="90" t="s">
        <v>317</v>
      </c>
    </row>
  </sheetData>
  <sheetProtection password="D8A0" sheet="1"/>
  <mergeCells count="25"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  <mergeCell ref="AQ4:BJ4"/>
    <mergeCell ref="AB6:AF6"/>
    <mergeCell ref="BA6:BE6"/>
    <mergeCell ref="BF6:BJ6"/>
    <mergeCell ref="W5:AF5"/>
    <mergeCell ref="BK4:BK7"/>
    <mergeCell ref="BA5:BJ5"/>
    <mergeCell ref="M6:Q6"/>
    <mergeCell ref="R6:V6"/>
    <mergeCell ref="AG6:AK6"/>
    <mergeCell ref="AL6:AP6"/>
    <mergeCell ref="AQ6:AU6"/>
    <mergeCell ref="AQ5:AZ5"/>
    <mergeCell ref="AG5:AP5"/>
    <mergeCell ref="AV6:AZ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2.28125" style="0" customWidth="1"/>
    <col min="3" max="3" width="25.28125" style="0" bestFit="1" customWidth="1"/>
    <col min="4" max="4" width="18.7109375" style="0" bestFit="1" customWidth="1"/>
    <col min="5" max="5" width="19.57421875" style="0" bestFit="1" customWidth="1"/>
    <col min="6" max="6" width="18.421875" style="0" bestFit="1" customWidth="1"/>
    <col min="7" max="7" width="18.00390625" style="0" bestFit="1" customWidth="1"/>
    <col min="8" max="8" width="20.00390625" style="0" bestFit="1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20.00390625" style="0" bestFit="1" customWidth="1"/>
  </cols>
  <sheetData>
    <row r="2" spans="2:12" ht="15">
      <c r="B2" s="84" t="s">
        <v>319</v>
      </c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2:12" ht="15">
      <c r="B3" s="84" t="s">
        <v>318</v>
      </c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2:12" ht="30">
      <c r="B4" s="23" t="s">
        <v>0</v>
      </c>
      <c r="C4" s="36" t="s">
        <v>52</v>
      </c>
      <c r="D4" s="36" t="s">
        <v>53</v>
      </c>
      <c r="E4" s="36" t="s">
        <v>54</v>
      </c>
      <c r="F4" s="36" t="s">
        <v>23</v>
      </c>
      <c r="G4" s="36" t="s">
        <v>27</v>
      </c>
      <c r="H4" s="36" t="s">
        <v>49</v>
      </c>
      <c r="I4" s="36" t="s">
        <v>55</v>
      </c>
      <c r="J4" s="36" t="s">
        <v>56</v>
      </c>
      <c r="K4" s="36" t="s">
        <v>57</v>
      </c>
      <c r="L4" s="36" t="s">
        <v>58</v>
      </c>
    </row>
    <row r="5" spans="2:12" ht="15">
      <c r="B5" s="37">
        <v>1</v>
      </c>
      <c r="C5" s="38" t="s">
        <v>59</v>
      </c>
      <c r="D5" s="40">
        <v>0</v>
      </c>
      <c r="E5" s="40">
        <v>0.04634284761250001</v>
      </c>
      <c r="F5" s="40">
        <v>2.2378141338936994</v>
      </c>
      <c r="G5" s="40">
        <v>0</v>
      </c>
      <c r="H5" s="40">
        <v>0</v>
      </c>
      <c r="I5" s="41">
        <v>0</v>
      </c>
      <c r="J5" s="41">
        <v>0</v>
      </c>
      <c r="K5" s="41">
        <f>D5+E5+F5+G5+H5+I5+J5</f>
        <v>2.2841569815061993</v>
      </c>
      <c r="L5" s="40">
        <v>0.1283990060638</v>
      </c>
    </row>
    <row r="6" spans="2:12" ht="15">
      <c r="B6" s="37">
        <v>2</v>
      </c>
      <c r="C6" s="39" t="s">
        <v>60</v>
      </c>
      <c r="D6" s="40">
        <v>56.28836870927618</v>
      </c>
      <c r="E6" s="40">
        <v>116.25118452856324</v>
      </c>
      <c r="F6" s="40">
        <v>346.8738723517978</v>
      </c>
      <c r="G6" s="40">
        <v>5.2612300713404005</v>
      </c>
      <c r="H6" s="40">
        <v>0</v>
      </c>
      <c r="I6" s="41">
        <v>4.4460999999999995</v>
      </c>
      <c r="J6" s="41">
        <v>0.23390000000000002</v>
      </c>
      <c r="K6" s="41">
        <f aca="true" t="shared" si="0" ref="K6:K41">D6+E6+F6+G6+H6+I6+J6</f>
        <v>529.3546556609775</v>
      </c>
      <c r="L6" s="40">
        <v>16.1539963255321</v>
      </c>
    </row>
    <row r="7" spans="2:12" ht="15">
      <c r="B7" s="37">
        <v>3</v>
      </c>
      <c r="C7" s="38" t="s">
        <v>61</v>
      </c>
      <c r="D7" s="40">
        <v>0.005224380741800001</v>
      </c>
      <c r="E7" s="40">
        <v>0.20665006580560003</v>
      </c>
      <c r="F7" s="40">
        <v>2.8762373724396006</v>
      </c>
      <c r="G7" s="40">
        <v>0.0567295133547</v>
      </c>
      <c r="H7" s="40">
        <v>0</v>
      </c>
      <c r="I7" s="41">
        <v>0.008</v>
      </c>
      <c r="J7" s="41">
        <v>0</v>
      </c>
      <c r="K7" s="41">
        <f t="shared" si="0"/>
        <v>3.1528413323417004</v>
      </c>
      <c r="L7" s="40">
        <v>0.23019483148300002</v>
      </c>
    </row>
    <row r="8" spans="2:12" ht="15">
      <c r="B8" s="37">
        <v>4</v>
      </c>
      <c r="C8" s="39" t="s">
        <v>62</v>
      </c>
      <c r="D8" s="40">
        <v>15.819556835248521</v>
      </c>
      <c r="E8" s="40">
        <v>31.59117594837992</v>
      </c>
      <c r="F8" s="40">
        <v>159.49404647683045</v>
      </c>
      <c r="G8" s="40">
        <v>2.1808540538331997</v>
      </c>
      <c r="H8" s="40">
        <v>0</v>
      </c>
      <c r="I8" s="41">
        <v>1.434</v>
      </c>
      <c r="J8" s="41">
        <v>0.065</v>
      </c>
      <c r="K8" s="41">
        <f t="shared" si="0"/>
        <v>210.5846333142921</v>
      </c>
      <c r="L8" s="40">
        <v>7.9382051166243</v>
      </c>
    </row>
    <row r="9" spans="2:12" ht="15">
      <c r="B9" s="37">
        <v>5</v>
      </c>
      <c r="C9" s="39" t="s">
        <v>63</v>
      </c>
      <c r="D9" s="40">
        <v>23.34987968432903</v>
      </c>
      <c r="E9" s="40">
        <v>188.01250405367745</v>
      </c>
      <c r="F9" s="40">
        <v>468.07846598764263</v>
      </c>
      <c r="G9" s="40">
        <v>8.336676526305792</v>
      </c>
      <c r="H9" s="40">
        <v>0</v>
      </c>
      <c r="I9" s="41">
        <v>6.4699</v>
      </c>
      <c r="J9" s="41">
        <v>0.2358</v>
      </c>
      <c r="K9" s="41">
        <f t="shared" si="0"/>
        <v>694.483226251955</v>
      </c>
      <c r="L9" s="40">
        <v>33.739179726008096</v>
      </c>
    </row>
    <row r="10" spans="2:12" ht="15">
      <c r="B10" s="37">
        <v>6</v>
      </c>
      <c r="C10" s="39" t="s">
        <v>64</v>
      </c>
      <c r="D10" s="40">
        <v>31.410464556571185</v>
      </c>
      <c r="E10" s="40">
        <v>187.69761795586544</v>
      </c>
      <c r="F10" s="40">
        <v>269.4387797595605</v>
      </c>
      <c r="G10" s="40">
        <v>18.783564415118313</v>
      </c>
      <c r="H10" s="40">
        <v>0</v>
      </c>
      <c r="I10" s="41">
        <v>1.4944</v>
      </c>
      <c r="J10" s="41">
        <v>0.066</v>
      </c>
      <c r="K10" s="41">
        <f t="shared" si="0"/>
        <v>508.89082668711535</v>
      </c>
      <c r="L10" s="40">
        <v>10.042938526363198</v>
      </c>
    </row>
    <row r="11" spans="2:12" ht="15">
      <c r="B11" s="37">
        <v>7</v>
      </c>
      <c r="C11" s="39" t="s">
        <v>65</v>
      </c>
      <c r="D11" s="40">
        <v>68.36580677756284</v>
      </c>
      <c r="E11" s="40">
        <v>214.95150587198145</v>
      </c>
      <c r="F11" s="40">
        <v>308.6260426442682</v>
      </c>
      <c r="G11" s="40">
        <v>7.279120915247997</v>
      </c>
      <c r="H11" s="40">
        <v>0</v>
      </c>
      <c r="I11" s="41">
        <v>0</v>
      </c>
      <c r="J11" s="41">
        <v>0</v>
      </c>
      <c r="K11" s="41">
        <f t="shared" si="0"/>
        <v>599.2224762090605</v>
      </c>
      <c r="L11" s="40">
        <v>9.9201190177484</v>
      </c>
    </row>
    <row r="12" spans="2:12" ht="15">
      <c r="B12" s="37">
        <v>8</v>
      </c>
      <c r="C12" s="38" t="s">
        <v>66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67</v>
      </c>
      <c r="D13" s="40">
        <v>0</v>
      </c>
      <c r="E13" s="40">
        <v>0</v>
      </c>
      <c r="F13" s="40">
        <v>0.0005439238064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0.0005439238064</v>
      </c>
      <c r="L13" s="40">
        <v>0</v>
      </c>
    </row>
    <row r="14" spans="2:12" ht="15">
      <c r="B14" s="37">
        <v>10</v>
      </c>
      <c r="C14" s="39" t="s">
        <v>68</v>
      </c>
      <c r="D14" s="40">
        <v>174.52713943286173</v>
      </c>
      <c r="E14" s="40">
        <v>767.4859869328509</v>
      </c>
      <c r="F14" s="40">
        <v>810.8075927610205</v>
      </c>
      <c r="G14" s="40">
        <v>26.200103660052605</v>
      </c>
      <c r="H14" s="40">
        <v>0</v>
      </c>
      <c r="I14" s="41">
        <v>11.9122</v>
      </c>
      <c r="J14" s="41">
        <v>0.5552</v>
      </c>
      <c r="K14" s="41">
        <f t="shared" si="0"/>
        <v>1791.4882227867856</v>
      </c>
      <c r="L14" s="40">
        <v>8.457227410269603</v>
      </c>
    </row>
    <row r="15" spans="2:12" ht="15">
      <c r="B15" s="37">
        <v>11</v>
      </c>
      <c r="C15" s="39" t="s">
        <v>69</v>
      </c>
      <c r="D15" s="40">
        <v>776.864835784864</v>
      </c>
      <c r="E15" s="40">
        <v>6525.870820487365</v>
      </c>
      <c r="F15" s="40">
        <v>4786.932919566914</v>
      </c>
      <c r="G15" s="40">
        <v>159.4814167311481</v>
      </c>
      <c r="H15" s="40">
        <v>0</v>
      </c>
      <c r="I15" s="41">
        <v>34.8745</v>
      </c>
      <c r="J15" s="41">
        <v>3.2666</v>
      </c>
      <c r="K15" s="41">
        <f t="shared" si="0"/>
        <v>12287.291092570293</v>
      </c>
      <c r="L15" s="40">
        <v>106.37062867705713</v>
      </c>
    </row>
    <row r="16" spans="2:12" ht="15">
      <c r="B16" s="37">
        <v>12</v>
      </c>
      <c r="C16" s="39" t="s">
        <v>70</v>
      </c>
      <c r="D16" s="40">
        <v>1316.3113951446117</v>
      </c>
      <c r="E16" s="40">
        <v>4867.078614767423</v>
      </c>
      <c r="F16" s="40">
        <v>1094.6770012864538</v>
      </c>
      <c r="G16" s="40">
        <v>24.840040933778994</v>
      </c>
      <c r="H16" s="40">
        <v>0</v>
      </c>
      <c r="I16" s="41">
        <v>7.3885</v>
      </c>
      <c r="J16" s="41">
        <v>0.2317</v>
      </c>
      <c r="K16" s="41">
        <f t="shared" si="0"/>
        <v>7310.527252132268</v>
      </c>
      <c r="L16" s="40">
        <v>29.758900339418233</v>
      </c>
    </row>
    <row r="17" spans="2:12" ht="15">
      <c r="B17" s="37">
        <v>13</v>
      </c>
      <c r="C17" s="39" t="s">
        <v>71</v>
      </c>
      <c r="D17" s="40">
        <v>5.933494107252002</v>
      </c>
      <c r="E17" s="40">
        <v>44.460148589829686</v>
      </c>
      <c r="F17" s="40">
        <v>88.20880355319329</v>
      </c>
      <c r="G17" s="40">
        <v>3.4724150935437</v>
      </c>
      <c r="H17" s="40">
        <v>0</v>
      </c>
      <c r="I17" s="41">
        <v>0.40159999999999996</v>
      </c>
      <c r="J17" s="41">
        <v>0.0468</v>
      </c>
      <c r="K17" s="41">
        <f t="shared" si="0"/>
        <v>142.52326134381866</v>
      </c>
      <c r="L17" s="40">
        <v>4.4653535330485985</v>
      </c>
    </row>
    <row r="18" spans="2:12" ht="15">
      <c r="B18" s="37">
        <v>14</v>
      </c>
      <c r="C18" s="39" t="s">
        <v>72</v>
      </c>
      <c r="D18" s="40">
        <v>0.9430845246744998</v>
      </c>
      <c r="E18" s="40">
        <v>20.6046331833658</v>
      </c>
      <c r="F18" s="40">
        <v>95.4561303572415</v>
      </c>
      <c r="G18" s="40">
        <v>1.4067250055133005</v>
      </c>
      <c r="H18" s="40">
        <v>0</v>
      </c>
      <c r="I18" s="41">
        <v>0.2614</v>
      </c>
      <c r="J18" s="41">
        <v>0.046200000000000005</v>
      </c>
      <c r="K18" s="41">
        <f t="shared" si="0"/>
        <v>118.71817307079509</v>
      </c>
      <c r="L18" s="40">
        <v>3.2006504250844987</v>
      </c>
    </row>
    <row r="19" spans="2:12" ht="15">
      <c r="B19" s="37">
        <v>15</v>
      </c>
      <c r="C19" s="39" t="s">
        <v>73</v>
      </c>
      <c r="D19" s="40">
        <v>32.484184198429254</v>
      </c>
      <c r="E19" s="40">
        <v>114.84952633176029</v>
      </c>
      <c r="F19" s="40">
        <v>384.12394785712917</v>
      </c>
      <c r="G19" s="40">
        <v>12.485251575759097</v>
      </c>
      <c r="H19" s="40">
        <v>0</v>
      </c>
      <c r="I19" s="41">
        <v>0.1406</v>
      </c>
      <c r="J19" s="41">
        <v>0.0246</v>
      </c>
      <c r="K19" s="41">
        <f t="shared" si="0"/>
        <v>544.1081099630777</v>
      </c>
      <c r="L19" s="40">
        <v>13.211893728600892</v>
      </c>
    </row>
    <row r="20" spans="2:12" ht="15">
      <c r="B20" s="37">
        <v>16</v>
      </c>
      <c r="C20" s="39" t="s">
        <v>74</v>
      </c>
      <c r="D20" s="40">
        <v>2667.3127877906722</v>
      </c>
      <c r="E20" s="40">
        <v>3295.4519113007527</v>
      </c>
      <c r="F20" s="40">
        <v>3091.049111264711</v>
      </c>
      <c r="G20" s="40">
        <v>64.04585480034842</v>
      </c>
      <c r="H20" s="40">
        <v>0</v>
      </c>
      <c r="I20" s="41">
        <v>23.3298</v>
      </c>
      <c r="J20" s="41">
        <v>1.7917999999999996</v>
      </c>
      <c r="K20" s="41">
        <f t="shared" si="0"/>
        <v>9142.981265156484</v>
      </c>
      <c r="L20" s="40">
        <v>63.52627021963334</v>
      </c>
    </row>
    <row r="21" spans="2:12" ht="15">
      <c r="B21" s="37">
        <v>17</v>
      </c>
      <c r="C21" s="39" t="s">
        <v>75</v>
      </c>
      <c r="D21" s="40">
        <v>124.595337248687</v>
      </c>
      <c r="E21" s="40">
        <v>222.6728558977698</v>
      </c>
      <c r="F21" s="40">
        <v>620.7264971740594</v>
      </c>
      <c r="G21" s="40">
        <v>11.958145822019402</v>
      </c>
      <c r="H21" s="40">
        <v>0</v>
      </c>
      <c r="I21" s="41">
        <v>5.691299999999999</v>
      </c>
      <c r="J21" s="41">
        <v>0.44580000000000003</v>
      </c>
      <c r="K21" s="41">
        <f t="shared" si="0"/>
        <v>986.0899361425356</v>
      </c>
      <c r="L21" s="40">
        <v>26.507322092043275</v>
      </c>
    </row>
    <row r="22" spans="2:12" ht="15">
      <c r="B22" s="37">
        <v>18</v>
      </c>
      <c r="C22" s="38" t="s">
        <v>76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77</v>
      </c>
      <c r="D23" s="40">
        <v>78.53955846183534</v>
      </c>
      <c r="E23" s="40">
        <v>251.877728502886</v>
      </c>
      <c r="F23" s="40">
        <v>897.6329062233251</v>
      </c>
      <c r="G23" s="40">
        <v>26.432961824230514</v>
      </c>
      <c r="H23" s="40">
        <v>0</v>
      </c>
      <c r="I23" s="41">
        <v>7.970199999999999</v>
      </c>
      <c r="J23" s="41">
        <v>0.7649000000000001</v>
      </c>
      <c r="K23" s="41">
        <f t="shared" si="0"/>
        <v>1263.2182550122768</v>
      </c>
      <c r="L23" s="40">
        <v>26.34143473997068</v>
      </c>
    </row>
    <row r="24" spans="2:12" ht="15">
      <c r="B24" s="37">
        <v>20</v>
      </c>
      <c r="C24" s="39" t="s">
        <v>78</v>
      </c>
      <c r="D24" s="40">
        <v>18104.32762256456</v>
      </c>
      <c r="E24" s="40">
        <v>22874.4475237996</v>
      </c>
      <c r="F24" s="40">
        <v>16052.283285205896</v>
      </c>
      <c r="G24" s="40">
        <v>346.85703334423323</v>
      </c>
      <c r="H24" s="40">
        <v>0</v>
      </c>
      <c r="I24" s="41">
        <v>1240.8749</v>
      </c>
      <c r="J24" s="41">
        <v>466.7441</v>
      </c>
      <c r="K24" s="41">
        <f t="shared" si="0"/>
        <v>59085.53446491429</v>
      </c>
      <c r="L24" s="40">
        <v>295.5925070726292</v>
      </c>
    </row>
    <row r="25" spans="2:12" ht="15">
      <c r="B25" s="37">
        <v>21</v>
      </c>
      <c r="C25" s="38" t="s">
        <v>79</v>
      </c>
      <c r="D25" s="40">
        <v>0</v>
      </c>
      <c r="E25" s="40">
        <v>6.5096743335794</v>
      </c>
      <c r="F25" s="40">
        <v>8.821672038759914</v>
      </c>
      <c r="G25" s="40">
        <v>0.20968487661260002</v>
      </c>
      <c r="H25" s="40">
        <v>0</v>
      </c>
      <c r="I25" s="41">
        <v>0.027</v>
      </c>
      <c r="J25" s="41">
        <v>0</v>
      </c>
      <c r="K25" s="41">
        <f t="shared" si="0"/>
        <v>15.568031248951915</v>
      </c>
      <c r="L25" s="40">
        <v>0.14618903619270004</v>
      </c>
    </row>
    <row r="26" spans="2:12" ht="15">
      <c r="B26" s="37">
        <v>22</v>
      </c>
      <c r="C26" s="39" t="s">
        <v>80</v>
      </c>
      <c r="D26" s="40">
        <v>8.302109317675198</v>
      </c>
      <c r="E26" s="40">
        <v>41.99155770828278</v>
      </c>
      <c r="F26" s="40">
        <v>38.32056534211253</v>
      </c>
      <c r="G26" s="40">
        <v>1.2391924118699</v>
      </c>
      <c r="H26" s="40">
        <v>0</v>
      </c>
      <c r="I26" s="41">
        <v>0.183</v>
      </c>
      <c r="J26" s="41">
        <v>0.0094</v>
      </c>
      <c r="K26" s="41">
        <f t="shared" si="0"/>
        <v>90.0458247799404</v>
      </c>
      <c r="L26" s="40">
        <v>0.7312072310934002</v>
      </c>
    </row>
    <row r="27" spans="2:12" ht="15">
      <c r="B27" s="37">
        <v>23</v>
      </c>
      <c r="C27" s="38" t="s">
        <v>81</v>
      </c>
      <c r="D27" s="40">
        <v>0</v>
      </c>
      <c r="E27" s="40">
        <v>0.0003923024192</v>
      </c>
      <c r="F27" s="40">
        <v>0.0760241792894</v>
      </c>
      <c r="G27" s="40">
        <v>0</v>
      </c>
      <c r="H27" s="40">
        <v>0</v>
      </c>
      <c r="I27" s="41">
        <v>0</v>
      </c>
      <c r="J27" s="41">
        <v>0</v>
      </c>
      <c r="K27" s="41">
        <f t="shared" si="0"/>
        <v>0.0764164817086</v>
      </c>
      <c r="L27" s="40">
        <v>9.88222258E-05</v>
      </c>
    </row>
    <row r="28" spans="2:12" ht="15">
      <c r="B28" s="37">
        <v>24</v>
      </c>
      <c r="C28" s="38" t="s">
        <v>82</v>
      </c>
      <c r="D28" s="40">
        <v>5.6686194027734995</v>
      </c>
      <c r="E28" s="40">
        <v>11.056017036126901</v>
      </c>
      <c r="F28" s="40">
        <v>16.989199995114404</v>
      </c>
      <c r="G28" s="40">
        <v>1.2605478744191</v>
      </c>
      <c r="H28" s="40">
        <v>0</v>
      </c>
      <c r="I28" s="41">
        <v>0.026</v>
      </c>
      <c r="J28" s="41">
        <v>0</v>
      </c>
      <c r="K28" s="41">
        <f t="shared" si="0"/>
        <v>35.000384308433915</v>
      </c>
      <c r="L28" s="40">
        <v>0.21148631048290004</v>
      </c>
    </row>
    <row r="29" spans="2:12" ht="15">
      <c r="B29" s="37">
        <v>25</v>
      </c>
      <c r="C29" s="39" t="s">
        <v>83</v>
      </c>
      <c r="D29" s="40">
        <v>3930.1128732090606</v>
      </c>
      <c r="E29" s="40">
        <v>7053.199055004413</v>
      </c>
      <c r="F29" s="40">
        <v>3883.9900417024746</v>
      </c>
      <c r="G29" s="40">
        <v>100.88637439572611</v>
      </c>
      <c r="H29" s="40">
        <v>0</v>
      </c>
      <c r="I29" s="41">
        <v>24.592</v>
      </c>
      <c r="J29" s="41">
        <v>0.868</v>
      </c>
      <c r="K29" s="41">
        <f t="shared" si="0"/>
        <v>14993.648344311676</v>
      </c>
      <c r="L29" s="40">
        <v>74.8793367020896</v>
      </c>
    </row>
    <row r="30" spans="2:12" ht="15">
      <c r="B30" s="37">
        <v>26</v>
      </c>
      <c r="C30" s="39" t="s">
        <v>84</v>
      </c>
      <c r="D30" s="40">
        <v>153.18126641536387</v>
      </c>
      <c r="E30" s="40">
        <v>390.4599938279138</v>
      </c>
      <c r="F30" s="40">
        <v>395.0811638221284</v>
      </c>
      <c r="G30" s="40">
        <v>26.2048558583417</v>
      </c>
      <c r="H30" s="40">
        <v>0</v>
      </c>
      <c r="I30" s="41">
        <v>1.9276</v>
      </c>
      <c r="J30" s="41">
        <v>0.1286</v>
      </c>
      <c r="K30" s="41">
        <f t="shared" si="0"/>
        <v>966.9834799237478</v>
      </c>
      <c r="L30" s="40">
        <v>12.324156266733098</v>
      </c>
    </row>
    <row r="31" spans="2:12" ht="15">
      <c r="B31" s="37">
        <v>27</v>
      </c>
      <c r="C31" s="39" t="s">
        <v>24</v>
      </c>
      <c r="D31" s="40">
        <v>3.490993803191699</v>
      </c>
      <c r="E31" s="40">
        <v>179.8884325605564</v>
      </c>
      <c r="F31" s="40">
        <v>128.9662105375067</v>
      </c>
      <c r="G31" s="40">
        <v>5.875679413352698</v>
      </c>
      <c r="H31" s="40">
        <v>0</v>
      </c>
      <c r="I31" s="41">
        <v>11.6241</v>
      </c>
      <c r="J31" s="41">
        <v>1.1511</v>
      </c>
      <c r="K31" s="41">
        <f t="shared" si="0"/>
        <v>330.9965163146075</v>
      </c>
      <c r="L31" s="40">
        <v>2.8499687835064003</v>
      </c>
    </row>
    <row r="32" spans="2:12" ht="15">
      <c r="B32" s="37">
        <v>28</v>
      </c>
      <c r="C32" s="39" t="s">
        <v>85</v>
      </c>
      <c r="D32" s="40">
        <v>7.693415935610102</v>
      </c>
      <c r="E32" s="40">
        <v>14.45776537898579</v>
      </c>
      <c r="F32" s="40">
        <v>44.461744191514285</v>
      </c>
      <c r="G32" s="40">
        <v>1.2194822495129998</v>
      </c>
      <c r="H32" s="40">
        <v>0</v>
      </c>
      <c r="I32" s="41">
        <v>0</v>
      </c>
      <c r="J32" s="41">
        <v>0</v>
      </c>
      <c r="K32" s="41">
        <f t="shared" si="0"/>
        <v>67.83240775562317</v>
      </c>
      <c r="L32" s="40">
        <v>1.2901174466389003</v>
      </c>
    </row>
    <row r="33" spans="2:12" ht="15">
      <c r="B33" s="37">
        <v>29</v>
      </c>
      <c r="C33" s="39" t="s">
        <v>86</v>
      </c>
      <c r="D33" s="40">
        <v>294.73994072722036</v>
      </c>
      <c r="E33" s="40">
        <v>601.4268775079693</v>
      </c>
      <c r="F33" s="40">
        <v>720.51101583031</v>
      </c>
      <c r="G33" s="40">
        <v>22.169099848943397</v>
      </c>
      <c r="H33" s="40">
        <v>0</v>
      </c>
      <c r="I33" s="41">
        <v>2.2983</v>
      </c>
      <c r="J33" s="41">
        <v>0.344</v>
      </c>
      <c r="K33" s="41">
        <f t="shared" si="0"/>
        <v>1641.489233914443</v>
      </c>
      <c r="L33" s="40">
        <v>19.218254799524896</v>
      </c>
    </row>
    <row r="34" spans="2:12" ht="15">
      <c r="B34" s="37">
        <v>30</v>
      </c>
      <c r="C34" s="39" t="s">
        <v>87</v>
      </c>
      <c r="D34" s="40">
        <v>426.59707131191726</v>
      </c>
      <c r="E34" s="40">
        <v>5472.090687286522</v>
      </c>
      <c r="F34" s="40">
        <v>955.5329137481957</v>
      </c>
      <c r="G34" s="40">
        <v>28.54911809370839</v>
      </c>
      <c r="H34" s="40">
        <v>0</v>
      </c>
      <c r="I34" s="41">
        <v>4.6391</v>
      </c>
      <c r="J34" s="41">
        <v>0.7492</v>
      </c>
      <c r="K34" s="41">
        <f t="shared" si="0"/>
        <v>6888.158090440344</v>
      </c>
      <c r="L34" s="40">
        <v>23.309355848895294</v>
      </c>
    </row>
    <row r="35" spans="2:12" ht="15">
      <c r="B35" s="37">
        <v>31</v>
      </c>
      <c r="C35" s="38" t="s">
        <v>88</v>
      </c>
      <c r="D35" s="40">
        <v>6.6834895036766</v>
      </c>
      <c r="E35" s="40">
        <v>4.619647253834701</v>
      </c>
      <c r="F35" s="40">
        <v>13.786516704978094</v>
      </c>
      <c r="G35" s="40">
        <v>0.9023485414833001</v>
      </c>
      <c r="H35" s="40">
        <v>0</v>
      </c>
      <c r="I35" s="41">
        <v>0</v>
      </c>
      <c r="J35" s="41">
        <v>0</v>
      </c>
      <c r="K35" s="41">
        <f t="shared" si="0"/>
        <v>25.992002003972694</v>
      </c>
      <c r="L35" s="40">
        <v>1.2692506603850007</v>
      </c>
    </row>
    <row r="36" spans="2:12" ht="15">
      <c r="B36" s="37">
        <v>32</v>
      </c>
      <c r="C36" s="39" t="s">
        <v>89</v>
      </c>
      <c r="D36" s="40">
        <v>1216.645166329737</v>
      </c>
      <c r="E36" s="40">
        <v>2092.850565550326</v>
      </c>
      <c r="F36" s="40">
        <v>2098.6383121979875</v>
      </c>
      <c r="G36" s="40">
        <v>47.48592572582193</v>
      </c>
      <c r="H36" s="40">
        <v>0</v>
      </c>
      <c r="I36" s="41">
        <v>30.962600000000002</v>
      </c>
      <c r="J36" s="41">
        <v>1.3446000000000002</v>
      </c>
      <c r="K36" s="41">
        <f t="shared" si="0"/>
        <v>5487.927169803873</v>
      </c>
      <c r="L36" s="40">
        <v>64.7075127063431</v>
      </c>
    </row>
    <row r="37" spans="2:12" ht="15">
      <c r="B37" s="37">
        <v>33</v>
      </c>
      <c r="C37" s="39" t="s">
        <v>96</v>
      </c>
      <c r="D37" s="40">
        <v>295.50290863015886</v>
      </c>
      <c r="E37" s="40">
        <v>900.6021195922078</v>
      </c>
      <c r="F37" s="40">
        <v>1134.9022070250628</v>
      </c>
      <c r="G37" s="40">
        <v>53.15237671304571</v>
      </c>
      <c r="H37" s="40">
        <v>0</v>
      </c>
      <c r="I37" s="41">
        <v>9.7257</v>
      </c>
      <c r="J37" s="41">
        <v>0.6164000000000001</v>
      </c>
      <c r="K37" s="41">
        <f t="shared" si="0"/>
        <v>2394.501711960475</v>
      </c>
      <c r="L37" s="40">
        <v>27.89717300632788</v>
      </c>
    </row>
    <row r="38" spans="2:12" ht="15">
      <c r="B38" s="37">
        <v>34</v>
      </c>
      <c r="C38" s="39" t="s">
        <v>90</v>
      </c>
      <c r="D38" s="40">
        <v>42.3594798041595</v>
      </c>
      <c r="E38" s="40">
        <v>3.4278817718673</v>
      </c>
      <c r="F38" s="40">
        <v>17.197813857387402</v>
      </c>
      <c r="G38" s="40">
        <v>0.10784798712839999</v>
      </c>
      <c r="H38" s="40">
        <v>0</v>
      </c>
      <c r="I38" s="41">
        <v>0.0164</v>
      </c>
      <c r="J38" s="41">
        <v>0.010599999999999998</v>
      </c>
      <c r="K38" s="41">
        <f t="shared" si="0"/>
        <v>63.120023420542594</v>
      </c>
      <c r="L38" s="40">
        <v>0.8581527148037998</v>
      </c>
    </row>
    <row r="39" spans="2:12" ht="15">
      <c r="B39" s="37">
        <v>35</v>
      </c>
      <c r="C39" s="39" t="s">
        <v>91</v>
      </c>
      <c r="D39" s="40">
        <v>600.6288490227305</v>
      </c>
      <c r="E39" s="40">
        <v>1787.799664355247</v>
      </c>
      <c r="F39" s="40">
        <v>2671.163523966235</v>
      </c>
      <c r="G39" s="40">
        <v>61.20332508111275</v>
      </c>
      <c r="H39" s="40">
        <v>0</v>
      </c>
      <c r="I39" s="41">
        <v>23.4715</v>
      </c>
      <c r="J39" s="41">
        <v>1.6366999999999998</v>
      </c>
      <c r="K39" s="41">
        <f t="shared" si="0"/>
        <v>5145.903562425326</v>
      </c>
      <c r="L39" s="40">
        <v>77.45112550988715</v>
      </c>
    </row>
    <row r="40" spans="2:12" ht="15">
      <c r="B40" s="37">
        <v>36</v>
      </c>
      <c r="C40" s="39" t="s">
        <v>92</v>
      </c>
      <c r="D40" s="40">
        <v>13.953025955702412</v>
      </c>
      <c r="E40" s="40">
        <v>58.934183502015316</v>
      </c>
      <c r="F40" s="40">
        <v>161.25051151770083</v>
      </c>
      <c r="G40" s="40">
        <v>6.4467078132820985</v>
      </c>
      <c r="H40" s="40">
        <v>0</v>
      </c>
      <c r="I40" s="41">
        <v>0</v>
      </c>
      <c r="J40" s="41">
        <v>0</v>
      </c>
      <c r="K40" s="41">
        <f t="shared" si="0"/>
        <v>240.58442878870068</v>
      </c>
      <c r="L40" s="40">
        <v>5.419285256530798</v>
      </c>
    </row>
    <row r="41" spans="2:12" ht="15">
      <c r="B41" s="37">
        <v>37</v>
      </c>
      <c r="C41" s="39" t="s">
        <v>93</v>
      </c>
      <c r="D41" s="40">
        <v>1675.247684470393</v>
      </c>
      <c r="E41" s="40">
        <v>4408.842714010718</v>
      </c>
      <c r="F41" s="40">
        <v>2935.346490220235</v>
      </c>
      <c r="G41" s="40">
        <v>93.07724980967104</v>
      </c>
      <c r="H41" s="40">
        <v>0</v>
      </c>
      <c r="I41" s="41">
        <v>13.8871</v>
      </c>
      <c r="J41" s="41">
        <v>3.1831</v>
      </c>
      <c r="K41" s="41">
        <f t="shared" si="0"/>
        <v>9129.584338511017</v>
      </c>
      <c r="L41" s="40">
        <v>92.70104264838447</v>
      </c>
    </row>
    <row r="42" spans="2:12" s="43" customFormat="1" ht="15">
      <c r="B42" s="36" t="s">
        <v>94</v>
      </c>
      <c r="C42" s="28"/>
      <c r="D42" s="42">
        <f aca="true" t="shared" si="1" ref="D42:L42">SUM(D5:D41)</f>
        <v>32157.88563404155</v>
      </c>
      <c r="E42" s="42">
        <f t="shared" si="1"/>
        <v>62751.71396004847</v>
      </c>
      <c r="F42" s="42">
        <f t="shared" si="1"/>
        <v>44704.55992477717</v>
      </c>
      <c r="G42" s="42">
        <f>SUM(G5:G41)</f>
        <v>1169.0679409798597</v>
      </c>
      <c r="H42" s="42">
        <f t="shared" si="1"/>
        <v>0</v>
      </c>
      <c r="I42" s="42">
        <f t="shared" si="1"/>
        <v>1470.0778000000003</v>
      </c>
      <c r="J42" s="42">
        <f t="shared" si="1"/>
        <v>484.56010000000003</v>
      </c>
      <c r="K42" s="42">
        <f t="shared" si="1"/>
        <v>142737.86535984703</v>
      </c>
      <c r="L42" s="42">
        <f t="shared" si="1"/>
        <v>1060.8489345376233</v>
      </c>
    </row>
    <row r="43" ht="15">
      <c r="B43" t="s">
        <v>95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70009574</cp:lastModifiedBy>
  <dcterms:created xsi:type="dcterms:W3CDTF">2014-04-10T12:10:22Z</dcterms:created>
  <dcterms:modified xsi:type="dcterms:W3CDTF">2015-06-06T09:19:14Z</dcterms:modified>
  <cp:category/>
  <cp:version/>
  <cp:contentType/>
  <cp:contentStatus/>
</cp:coreProperties>
</file>