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6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<sst xmlns="http://schemas.openxmlformats.org/spreadsheetml/2006/main" count="254" uniqueCount="220">
  <si>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</si>
  <si>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</si>
  <si>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</si>
  <si>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</si>
  <si>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</si>
  <si>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</si>
  <si>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</si>
  <si>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</si>
  <si>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</si>
  <si>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</si>
  <si>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</si>
  <si>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</si>
  <si>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</si>
  <si>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</si>
  <si>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</si>
  <si>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</si>
  <si>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</si>
  <si>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</si>
  <si>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</si>
  <si>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</si>
  <si>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</si>
  <si>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</si>
  <si>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</si>
  <si>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</si>
  <si>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</si>
  <si>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</si>
  <si>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</si>
  <si>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</si>
  <si>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</si>
  <si>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</si>
  <si>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</si>
  <si>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</si>
  <si>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</si>
  <si>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</si>
  <si>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</si>
  <si>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</si>
  <si>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</si>
  <si>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</si>
  <si>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</si>
  <si>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</si>
  <si>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</si>
  <si>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</si>
  <si>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</si>
  <si>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</si>
  <si>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</si>
  <si>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</si>
  <si>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</si>
  <si>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</si>
  <si>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</si>
  <si>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</si>
  <si>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</si>
  <si>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</si>
  <si>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</si>
  <si>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</si>
  <si>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</si>
  <si>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</si>
  <si>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</si>
  <si>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</si>
  <si>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</si>
  <si>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</si>
  <si>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</si>
  <si>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</si>
  <si>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</si>
  <si>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</si>
  <si>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</si>
  <si>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</si>
  <si>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</si>
  <si>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</si>
  <si>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</si>
  <si>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</si>
  <si>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</si>
  <si>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</si>
  <si>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</si>
  <si>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</si>
  <si>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</si>
  <si>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</si>
  <si>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</si>
  <si>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</si>
  <si>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</si>
  <si>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</si>
  <si>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</si>
  <si>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</si>
  <si>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</si>
  <si>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</si>
  <si>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</si>
  <si>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</si>
  <si>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</si>
  <si>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</si>
  <si>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</si>
  <si>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</si>
  <si>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</si>
  <si>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</si>
  <si>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</si>
  <si>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</si>
  <si>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</si>
  <si>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</si>
  <si>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</si>
  <si>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</si>
  <si>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</si>
  <si>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</si>
  <si>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</si>
  <si>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</si>
  <si>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XXXIX - SERIES 5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</si>
  <si>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</si>
  <si>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</si>
  <si>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</si>
  <si>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XXXX - SERIES 1</t>
  </si>
  <si>
    <t>NIPPON INDIA FIXED HORIZON FUND - XXXX - SERIES 3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</si>
  <si>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</si>
  <si>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</si>
  <si>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</si>
  <si>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</si>
  <si>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8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</si>
  <si>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</si>
  <si>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</si>
  <si>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</si>
  <si>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</si>
  <si>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</si>
  <si>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</si>
  <si>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</si>
  <si>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</si>
  <si>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</si>
  <si>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</si>
  <si>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</si>
  <si>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FIXED HORIZON FUND - XXXVII - SERIES 09</t>
  </si>
  <si>
    <t>NIPPON INDIA FIXED HORIZON FUND - XXXVIII - SERIES 02</t>
  </si>
  <si>
    <t>NIPPON INDIA FIXED HORIZON FUND - XXXVIII - SERIES 10</t>
  </si>
  <si>
    <t>NIPPON INDIA ANNUAL INTERVAL FUND - SERIES I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</si>
  <si>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</si>
  <si>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</si>
  <si>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</si>
  <si>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</si>
  <si>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</si>
  <si>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</si>
  <si>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</si>
  <si>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</si>
  <si>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</si>
  <si>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</si>
  <si>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</si>
  <si>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</si>
  <si>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</si>
  <si>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</si>
  <si>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</si>
  <si>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</si>
  <si>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CAPITAL BUILDER FUND IV - SERIES B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</si>
  <si>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</si>
  <si>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</si>
  <si>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</si>
  <si>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</si>
  <si>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</si>
  <si>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</si>
  <si>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</si>
  <si>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</si>
  <si>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</si>
  <si>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</si>
  <si>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</si>
  <si>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</si>
  <si>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</si>
  <si>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</si>
  <si>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</si>
  <si>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</si>
  <si>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</si>
  <si>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</si>
  <si>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GOLD SAVINGS FUND</t>
  </si>
  <si>
    <t>NIPPON INDIA JUNIOR BEES FOF</t>
  </si>
  <si>
    <t>NIPPON INDIA Mutual Fund (All figures in Rs. Crore)</t>
  </si>
  <si>
    <t>NIPPON INDIA - JAPAN EQUITY FUND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</si>
  <si>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</si>
  <si>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</si>
  <si>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</si>
  <si>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</si>
  <si>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</si>
  <si>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</si>
  <si>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</si>
  <si>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</si>
  <si>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ETF NIFTY CPSE BOND PLUS SDL - 2024 MATURITY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</si>
  <si>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</si>
  <si>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</si>
  <si>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</si>
  <si>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</si>
  <si>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ETF 5 YEAR GILT</t>
  </si>
  <si>
    <t>NIPPON INDIA - US EQUITY OPPORTUNITIES FUND</t>
  </si>
  <si>
    <t>NIPPON INDIA ETF IDCW OPPORTUNITIES</t>
  </si>
  <si>
    <t>NIPPON INDIA ETF SENSEX NEXT 50</t>
  </si>
  <si>
    <t>NIPPON INDIA ETF NIFTY SDL - 2026 MATURITY</t>
  </si>
  <si>
    <t>NIPPON INDIA ETF GOLD BEES</t>
  </si>
  <si>
    <t>NIPPON INDIA ETF SENSEX</t>
  </si>
  <si>
    <t>NIPPON INDIA ETF NIFTY 100</t>
  </si>
  <si>
    <t>NIPPON INDIA ETF CONSUMPTION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</si>
  <si>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</si>
  <si>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</si>
  <si>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</si>
  <si>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</si>
  <si>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</si>
  <si>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</si>
  <si>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</si>
  <si>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</si>
  <si>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</si>
  <si>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</si>
  <si>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</si>
  <si>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</si>
  <si>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</si>
  <si>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</si>
  <si>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</si>
  <si>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</si>
  <si>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</si>
  <si>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</si>
  <si>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</si>
  <si>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Mutual Fund: Average Net Assets Under Management (AAUM) as on MAY 2022 (All figures in Rs. Crore)</t>
  </si>
  <si>
    <t>Table showing State wise /Union Territory wise contribution to AAUM of category of schemes as on May 2022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</si>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</sst>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4" fillId="0" borderId="26" xfId="56" applyNumberFormat="1" applyFont="1" applyFill="1" applyBorder="1" applyAlignment="1">
      <alignment horizontal="left" vertical="top" wrapText="1"/>
      <protection/>
    </xf>
    <xf numFmtId="2" fontId="4" fillId="0" borderId="27" xfId="56" applyNumberFormat="1" applyFont="1" applyFill="1" applyBorder="1" applyAlignment="1">
      <alignment horizontal="left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7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5" width="10.7109375" style="18" bestFit="1" customWidth="1"/>
    <col min="66" max="16384" width="9.140625" style="18" customWidth="1"/>
  </cols>
  <sheetData>
    <row r="1" ht="15" customHeight="1" thickBot="1">
      <c r="B1" s="1"/>
    </row>
    <row r="2" spans="1:63" ht="18" customHeight="1" thickBot="1">
      <c r="A2" s="74" t="s">
        <v>0</v>
      </c>
      <c r="B2" s="76" t="s">
        <v>1</v>
      </c>
      <c r="C2" s="79" t="s">
        <v>208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6.5" thickBot="1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71" t="s">
        <v>30</v>
      </c>
    </row>
    <row r="4" spans="1:63" ht="16.5" thickBot="1">
      <c r="A4" s="75"/>
      <c r="B4" s="77"/>
      <c r="C4" s="68" t="s">
        <v>50</v>
      </c>
      <c r="D4" s="69"/>
      <c r="E4" s="69"/>
      <c r="F4" s="69"/>
      <c r="G4" s="69"/>
      <c r="H4" s="69"/>
      <c r="I4" s="69"/>
      <c r="J4" s="69"/>
      <c r="K4" s="69"/>
      <c r="L4" s="70"/>
      <c r="M4" s="68" t="s">
        <v>51</v>
      </c>
      <c r="N4" s="69"/>
      <c r="O4" s="69"/>
      <c r="P4" s="69"/>
      <c r="Q4" s="69"/>
      <c r="R4" s="69"/>
      <c r="S4" s="69"/>
      <c r="T4" s="69"/>
      <c r="U4" s="69"/>
      <c r="V4" s="70"/>
      <c r="W4" s="68" t="s">
        <v>50</v>
      </c>
      <c r="X4" s="69"/>
      <c r="Y4" s="69"/>
      <c r="Z4" s="69"/>
      <c r="AA4" s="69"/>
      <c r="AB4" s="69"/>
      <c r="AC4" s="69"/>
      <c r="AD4" s="69"/>
      <c r="AE4" s="69"/>
      <c r="AF4" s="70"/>
      <c r="AG4" s="68" t="s">
        <v>51</v>
      </c>
      <c r="AH4" s="69"/>
      <c r="AI4" s="69"/>
      <c r="AJ4" s="69"/>
      <c r="AK4" s="69"/>
      <c r="AL4" s="69"/>
      <c r="AM4" s="69"/>
      <c r="AN4" s="69"/>
      <c r="AO4" s="69"/>
      <c r="AP4" s="70"/>
      <c r="AQ4" s="68" t="s">
        <v>50</v>
      </c>
      <c r="AR4" s="69"/>
      <c r="AS4" s="69"/>
      <c r="AT4" s="69"/>
      <c r="AU4" s="69"/>
      <c r="AV4" s="69"/>
      <c r="AW4" s="69"/>
      <c r="AX4" s="69"/>
      <c r="AY4" s="69"/>
      <c r="AZ4" s="70"/>
      <c r="BA4" s="68" t="s">
        <v>51</v>
      </c>
      <c r="BB4" s="69"/>
      <c r="BC4" s="69"/>
      <c r="BD4" s="69"/>
      <c r="BE4" s="69"/>
      <c r="BF4" s="69"/>
      <c r="BG4" s="69"/>
      <c r="BH4" s="69"/>
      <c r="BI4" s="69"/>
      <c r="BJ4" s="70"/>
      <c r="BK4" s="72"/>
    </row>
    <row r="5" spans="1:63" ht="18" customHeight="1">
      <c r="A5" s="75"/>
      <c r="B5" s="77"/>
      <c r="C5" s="65" t="s">
        <v>5</v>
      </c>
      <c r="D5" s="66"/>
      <c r="E5" s="66"/>
      <c r="F5" s="66"/>
      <c r="G5" s="67"/>
      <c r="H5" s="62" t="s">
        <v>6</v>
      </c>
      <c r="I5" s="63"/>
      <c r="J5" s="63"/>
      <c r="K5" s="63"/>
      <c r="L5" s="64"/>
      <c r="M5" s="65" t="s">
        <v>5</v>
      </c>
      <c r="N5" s="66"/>
      <c r="O5" s="66"/>
      <c r="P5" s="66"/>
      <c r="Q5" s="67"/>
      <c r="R5" s="62" t="s">
        <v>6</v>
      </c>
      <c r="S5" s="63"/>
      <c r="T5" s="63"/>
      <c r="U5" s="63"/>
      <c r="V5" s="64"/>
      <c r="W5" s="65" t="s">
        <v>5</v>
      </c>
      <c r="X5" s="66"/>
      <c r="Y5" s="66"/>
      <c r="Z5" s="66"/>
      <c r="AA5" s="67"/>
      <c r="AB5" s="62" t="s">
        <v>6</v>
      </c>
      <c r="AC5" s="63"/>
      <c r="AD5" s="63"/>
      <c r="AE5" s="63"/>
      <c r="AF5" s="64"/>
      <c r="AG5" s="65" t="s">
        <v>5</v>
      </c>
      <c r="AH5" s="66"/>
      <c r="AI5" s="66"/>
      <c r="AJ5" s="66"/>
      <c r="AK5" s="67"/>
      <c r="AL5" s="62" t="s">
        <v>6</v>
      </c>
      <c r="AM5" s="63"/>
      <c r="AN5" s="63"/>
      <c r="AO5" s="63"/>
      <c r="AP5" s="64"/>
      <c r="AQ5" s="65" t="s">
        <v>5</v>
      </c>
      <c r="AR5" s="66"/>
      <c r="AS5" s="66"/>
      <c r="AT5" s="66"/>
      <c r="AU5" s="67"/>
      <c r="AV5" s="62" t="s">
        <v>6</v>
      </c>
      <c r="AW5" s="63"/>
      <c r="AX5" s="63"/>
      <c r="AY5" s="63"/>
      <c r="AZ5" s="64"/>
      <c r="BA5" s="65" t="s">
        <v>5</v>
      </c>
      <c r="BB5" s="66"/>
      <c r="BC5" s="66"/>
      <c r="BD5" s="66"/>
      <c r="BE5" s="67"/>
      <c r="BF5" s="62" t="s">
        <v>6</v>
      </c>
      <c r="BG5" s="63"/>
      <c r="BH5" s="63"/>
      <c r="BI5" s="63"/>
      <c r="BJ5" s="64"/>
      <c r="BK5" s="72"/>
    </row>
    <row r="6" spans="1:63" ht="1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3"/>
    </row>
    <row r="7" spans="1:63" ht="15.75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4.25">
      <c r="A9" s="20"/>
      <c r="B9" s="7" t="s">
        <v>97</v>
      </c>
      <c r="C9" s="21">
        <v>0</v>
      </c>
      <c r="D9" s="22">
        <v>50.279515611612894</v>
      </c>
      <c r="E9" s="22">
        <v>0</v>
      </c>
      <c r="F9" s="22">
        <v>0</v>
      </c>
      <c r="G9" s="23">
        <v>0</v>
      </c>
      <c r="H9" s="21">
        <v>220.3149294843226</v>
      </c>
      <c r="I9" s="22">
        <v>15473.72958969697</v>
      </c>
      <c r="J9" s="22">
        <v>788.5842364607096</v>
      </c>
      <c r="K9" s="22">
        <v>0</v>
      </c>
      <c r="L9" s="23">
        <v>991.4139509027742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126.71365055290322</v>
      </c>
      <c r="S9" s="22">
        <v>1801.2375215823226</v>
      </c>
      <c r="T9" s="22">
        <v>109.07552167774193</v>
      </c>
      <c r="U9" s="22">
        <v>0</v>
      </c>
      <c r="V9" s="23">
        <v>105.4176683845484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221.97498903306447</v>
      </c>
      <c r="AW9" s="22">
        <v>2558.0395766703814</v>
      </c>
      <c r="AX9" s="22">
        <v>0.5657834776129033</v>
      </c>
      <c r="AY9" s="22">
        <v>0</v>
      </c>
      <c r="AZ9" s="23">
        <v>924.1014201238705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149.1579927970645</v>
      </c>
      <c r="BG9" s="22">
        <v>170.28439979961288</v>
      </c>
      <c r="BH9" s="22">
        <v>19.471341628580642</v>
      </c>
      <c r="BI9" s="22">
        <v>0</v>
      </c>
      <c r="BJ9" s="23">
        <v>152.39904091809672</v>
      </c>
      <c r="BK9" s="24">
        <f>SUM(C9:BJ9)</f>
        <v>23862.761128802187</v>
      </c>
    </row>
    <row r="10" spans="1:63" s="25" customFormat="1" ht="14.25">
      <c r="A10" s="20"/>
      <c r="B10" s="7" t="s">
        <v>98</v>
      </c>
      <c r="C10" s="21">
        <v>0</v>
      </c>
      <c r="D10" s="22">
        <v>15.43312458422581</v>
      </c>
      <c r="E10" s="22">
        <v>0</v>
      </c>
      <c r="F10" s="22">
        <v>0</v>
      </c>
      <c r="G10" s="23">
        <v>0</v>
      </c>
      <c r="H10" s="21">
        <v>6.711994778935484</v>
      </c>
      <c r="I10" s="22">
        <v>7957.477087609613</v>
      </c>
      <c r="J10" s="22">
        <v>31.49045352951613</v>
      </c>
      <c r="K10" s="22">
        <v>0</v>
      </c>
      <c r="L10" s="23">
        <v>119.31131905138707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1.7857752836129037</v>
      </c>
      <c r="S10" s="22">
        <v>287.8995072875483</v>
      </c>
      <c r="T10" s="22">
        <v>86.30414570687098</v>
      </c>
      <c r="U10" s="22">
        <v>0</v>
      </c>
      <c r="V10" s="23">
        <v>58.2565762746129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15.685546986161292</v>
      </c>
      <c r="AW10" s="22">
        <v>2293.0091873857564</v>
      </c>
      <c r="AX10" s="22">
        <v>1.278515122</v>
      </c>
      <c r="AY10" s="22">
        <v>0</v>
      </c>
      <c r="AZ10" s="23">
        <v>137.74284235325806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21.002807981677424</v>
      </c>
      <c r="BG10" s="22">
        <v>119.6119434674516</v>
      </c>
      <c r="BH10" s="22">
        <v>17.17308707935484</v>
      </c>
      <c r="BI10" s="22">
        <v>0</v>
      </c>
      <c r="BJ10" s="23">
        <v>23.052002078451608</v>
      </c>
      <c r="BK10" s="24">
        <f>SUM(C10:BJ10)</f>
        <v>11193.22591656043</v>
      </c>
    </row>
    <row r="11" spans="1:63" s="30" customFormat="1" ht="14.25">
      <c r="A11" s="20"/>
      <c r="B11" s="8" t="s">
        <v>9</v>
      </c>
      <c r="C11" s="26">
        <f aca="true" t="shared" si="0" ref="C11:AH11">SUM(C9:C10)</f>
        <v>0</v>
      </c>
      <c r="D11" s="27">
        <f t="shared" si="0"/>
        <v>65.7126401958387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227.02692426325808</v>
      </c>
      <c r="I11" s="27">
        <f t="shared" si="0"/>
        <v>23431.20667730658</v>
      </c>
      <c r="J11" s="27">
        <f t="shared" si="0"/>
        <v>820.0746899902257</v>
      </c>
      <c r="K11" s="27">
        <f t="shared" si="0"/>
        <v>0</v>
      </c>
      <c r="L11" s="28">
        <f t="shared" si="0"/>
        <v>1110.7252699541614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128.4994258365161</v>
      </c>
      <c r="S11" s="27">
        <f t="shared" si="0"/>
        <v>2089.137028869871</v>
      </c>
      <c r="T11" s="27">
        <f t="shared" si="0"/>
        <v>195.3796673846129</v>
      </c>
      <c r="U11" s="27">
        <f t="shared" si="0"/>
        <v>0</v>
      </c>
      <c r="V11" s="28">
        <f t="shared" si="0"/>
        <v>163.6742446591613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237.66053601922576</v>
      </c>
      <c r="AW11" s="27">
        <f t="shared" si="1"/>
        <v>4851.048764056138</v>
      </c>
      <c r="AX11" s="27">
        <f t="shared" si="1"/>
        <v>1.844298599612903</v>
      </c>
      <c r="AY11" s="27">
        <f t="shared" si="1"/>
        <v>0</v>
      </c>
      <c r="AZ11" s="28">
        <f t="shared" si="1"/>
        <v>1061.8442624771285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170.16080077874193</v>
      </c>
      <c r="BG11" s="27">
        <f t="shared" si="1"/>
        <v>289.8963432670645</v>
      </c>
      <c r="BH11" s="27">
        <f t="shared" si="1"/>
        <v>36.64442870793548</v>
      </c>
      <c r="BI11" s="27">
        <f t="shared" si="1"/>
        <v>0</v>
      </c>
      <c r="BJ11" s="28">
        <f t="shared" si="1"/>
        <v>175.45104299654832</v>
      </c>
      <c r="BK11" s="29">
        <f t="shared" si="1"/>
        <v>35055.98704536262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4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4.25">
      <c r="A14" s="20"/>
      <c r="B14" s="7" t="s">
        <v>99</v>
      </c>
      <c r="C14" s="21">
        <v>0</v>
      </c>
      <c r="D14" s="22">
        <v>45.41139718777421</v>
      </c>
      <c r="E14" s="22">
        <v>0</v>
      </c>
      <c r="F14" s="22">
        <v>0</v>
      </c>
      <c r="G14" s="23">
        <v>0</v>
      </c>
      <c r="H14" s="21">
        <v>76.0083742465484</v>
      </c>
      <c r="I14" s="22">
        <v>356.44372264922583</v>
      </c>
      <c r="J14" s="22">
        <v>0</v>
      </c>
      <c r="K14" s="22">
        <v>0</v>
      </c>
      <c r="L14" s="23">
        <v>203.1154129059032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32.42816228874192</v>
      </c>
      <c r="S14" s="22">
        <v>86.68278585596775</v>
      </c>
      <c r="T14" s="22">
        <v>0</v>
      </c>
      <c r="U14" s="22">
        <v>0</v>
      </c>
      <c r="V14" s="23">
        <v>27.588135847903224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25.950898996064517</v>
      </c>
      <c r="AW14" s="22">
        <v>191.66512997210833</v>
      </c>
      <c r="AX14" s="22">
        <v>2.9032161799354834</v>
      </c>
      <c r="AY14" s="22">
        <v>0</v>
      </c>
      <c r="AZ14" s="23">
        <v>104.67473321532256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9.00326993232258</v>
      </c>
      <c r="BG14" s="22">
        <v>13.837931902774196</v>
      </c>
      <c r="BH14" s="22">
        <v>3.253792815516128</v>
      </c>
      <c r="BI14" s="22">
        <v>0</v>
      </c>
      <c r="BJ14" s="23">
        <v>21.02808793641935</v>
      </c>
      <c r="BK14" s="24">
        <f>SUM(C14:BJ14)</f>
        <v>1199.9950519325275</v>
      </c>
    </row>
    <row r="15" spans="1:63" s="30" customFormat="1" ht="14.25">
      <c r="A15" s="20"/>
      <c r="B15" s="8" t="s">
        <v>12</v>
      </c>
      <c r="C15" s="26">
        <f>SUM(C14)</f>
        <v>0</v>
      </c>
      <c r="D15" s="27">
        <f>SUM(D14)</f>
        <v>45.41139718777421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76.0083742465484</v>
      </c>
      <c r="I15" s="27">
        <f t="shared" si="2"/>
        <v>356.44372264922583</v>
      </c>
      <c r="J15" s="27">
        <f t="shared" si="2"/>
        <v>0</v>
      </c>
      <c r="K15" s="27">
        <f t="shared" si="2"/>
        <v>0</v>
      </c>
      <c r="L15" s="28">
        <f t="shared" si="2"/>
        <v>203.1154129059032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32.42816228874192</v>
      </c>
      <c r="S15" s="27">
        <f t="shared" si="2"/>
        <v>86.68278585596775</v>
      </c>
      <c r="T15" s="27">
        <f t="shared" si="2"/>
        <v>0</v>
      </c>
      <c r="U15" s="27">
        <f t="shared" si="2"/>
        <v>0</v>
      </c>
      <c r="V15" s="28">
        <f t="shared" si="2"/>
        <v>27.588135847903224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25.950898996064517</v>
      </c>
      <c r="AW15" s="27">
        <f t="shared" si="2"/>
        <v>191.66512997210833</v>
      </c>
      <c r="AX15" s="27">
        <f t="shared" si="2"/>
        <v>2.9032161799354834</v>
      </c>
      <c r="AY15" s="27">
        <f t="shared" si="2"/>
        <v>0</v>
      </c>
      <c r="AZ15" s="28">
        <f t="shared" si="2"/>
        <v>104.67473321532256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9.00326993232258</v>
      </c>
      <c r="BG15" s="27">
        <f t="shared" si="2"/>
        <v>13.837931902774196</v>
      </c>
      <c r="BH15" s="27">
        <f t="shared" si="2"/>
        <v>3.253792815516128</v>
      </c>
      <c r="BI15" s="27">
        <f t="shared" si="2"/>
        <v>0</v>
      </c>
      <c r="BJ15" s="28">
        <f t="shared" si="2"/>
        <v>21.02808793641935</v>
      </c>
      <c r="BK15" s="28">
        <f t="shared" si="2"/>
        <v>1199.9950519325275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4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4.25">
      <c r="A18" s="20"/>
      <c r="B18" s="7" t="s">
        <v>100</v>
      </c>
      <c r="C18" s="21">
        <v>0</v>
      </c>
      <c r="D18" s="22">
        <v>0.532163783483871</v>
      </c>
      <c r="E18" s="22">
        <v>0</v>
      </c>
      <c r="F18" s="22">
        <v>0</v>
      </c>
      <c r="G18" s="23">
        <v>0</v>
      </c>
      <c r="H18" s="21">
        <v>0.057343326483870964</v>
      </c>
      <c r="I18" s="22">
        <v>81.08841468816131</v>
      </c>
      <c r="J18" s="22">
        <v>0</v>
      </c>
      <c r="K18" s="22">
        <v>0</v>
      </c>
      <c r="L18" s="23">
        <v>0.3925697786451613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0.039034509580645166</v>
      </c>
      <c r="S18" s="22">
        <v>5.090072797451613</v>
      </c>
      <c r="T18" s="22">
        <v>0</v>
      </c>
      <c r="U18" s="22">
        <v>0</v>
      </c>
      <c r="V18" s="23">
        <v>0.08627354296774192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0.38073494538709685</v>
      </c>
      <c r="AW18" s="22">
        <v>99.68257887438104</v>
      </c>
      <c r="AX18" s="22">
        <v>0</v>
      </c>
      <c r="AY18" s="22">
        <v>0</v>
      </c>
      <c r="AZ18" s="23">
        <v>0.7849222843548388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0.31189641</v>
      </c>
      <c r="BG18" s="22">
        <v>0.02516286090322581</v>
      </c>
      <c r="BH18" s="22">
        <v>0</v>
      </c>
      <c r="BI18" s="22">
        <v>0</v>
      </c>
      <c r="BJ18" s="23">
        <v>0.19433557935483872</v>
      </c>
      <c r="BK18" s="24">
        <f aca="true" t="shared" si="3" ref="BK18:BK31">SUM(C18:BJ18)</f>
        <v>188.66550338115525</v>
      </c>
    </row>
    <row r="19" spans="1:63" s="25" customFormat="1" ht="14.25">
      <c r="A19" s="20"/>
      <c r="B19" s="7" t="s">
        <v>101</v>
      </c>
      <c r="C19" s="21">
        <v>0</v>
      </c>
      <c r="D19" s="22">
        <v>0.5277225863870967</v>
      </c>
      <c r="E19" s="22">
        <v>0</v>
      </c>
      <c r="F19" s="22">
        <v>0</v>
      </c>
      <c r="G19" s="23">
        <v>0</v>
      </c>
      <c r="H19" s="21">
        <v>0.054854826225806466</v>
      </c>
      <c r="I19" s="22">
        <v>0.057165330129032264</v>
      </c>
      <c r="J19" s="22">
        <v>0</v>
      </c>
      <c r="K19" s="22">
        <v>0</v>
      </c>
      <c r="L19" s="23">
        <v>6.3723548387096764E-06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0.050760799645161295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0.19743653290322577</v>
      </c>
      <c r="AW19" s="22">
        <v>0.9317812603631205</v>
      </c>
      <c r="AX19" s="22">
        <v>0</v>
      </c>
      <c r="AY19" s="22">
        <v>0</v>
      </c>
      <c r="AZ19" s="23">
        <v>0.9096805011935483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0.07580902654838709</v>
      </c>
      <c r="BG19" s="22">
        <v>0</v>
      </c>
      <c r="BH19" s="22">
        <v>0</v>
      </c>
      <c r="BI19" s="22">
        <v>0</v>
      </c>
      <c r="BJ19" s="23">
        <v>0.22471057409677422</v>
      </c>
      <c r="BK19" s="24">
        <f t="shared" si="3"/>
        <v>3.029927809846991</v>
      </c>
    </row>
    <row r="20" spans="1:63" s="25" customFormat="1" ht="14.25">
      <c r="A20" s="20"/>
      <c r="B20" s="7" t="s">
        <v>169</v>
      </c>
      <c r="C20" s="21">
        <v>0</v>
      </c>
      <c r="D20" s="22">
        <v>0.5780941935483871</v>
      </c>
      <c r="E20" s="22">
        <v>0</v>
      </c>
      <c r="F20" s="22">
        <v>0</v>
      </c>
      <c r="G20" s="23">
        <v>0</v>
      </c>
      <c r="H20" s="21">
        <v>0.04393515870967742</v>
      </c>
      <c r="I20" s="22">
        <v>0</v>
      </c>
      <c r="J20" s="22">
        <v>0</v>
      </c>
      <c r="K20" s="22">
        <v>0</v>
      </c>
      <c r="L20" s="23">
        <v>202.54917497036885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0.00132405764516129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0.008758622032258063</v>
      </c>
      <c r="AW20" s="22">
        <v>0</v>
      </c>
      <c r="AX20" s="22">
        <v>0</v>
      </c>
      <c r="AY20" s="22">
        <v>0</v>
      </c>
      <c r="AZ20" s="23">
        <v>0.11294009999999999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0.002881125</v>
      </c>
      <c r="BG20" s="22">
        <v>0</v>
      </c>
      <c r="BH20" s="22">
        <v>0</v>
      </c>
      <c r="BI20" s="22">
        <v>0</v>
      </c>
      <c r="BJ20" s="23">
        <v>0.044945550000000015</v>
      </c>
      <c r="BK20" s="24">
        <f t="shared" si="3"/>
        <v>203.3420537773043</v>
      </c>
    </row>
    <row r="21" spans="1:63" s="25" customFormat="1" ht="14.2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0.6656952727741936</v>
      </c>
      <c r="I21" s="22">
        <v>3.974183690064516</v>
      </c>
      <c r="J21" s="22">
        <v>0</v>
      </c>
      <c r="K21" s="22">
        <v>0</v>
      </c>
      <c r="L21" s="23">
        <v>17.831231227580645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0.4446627714516129</v>
      </c>
      <c r="S21" s="22">
        <v>1.7853777096774193</v>
      </c>
      <c r="T21" s="22">
        <v>0</v>
      </c>
      <c r="U21" s="22">
        <v>0</v>
      </c>
      <c r="V21" s="23">
        <v>9.221528700935483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3.696432353290322</v>
      </c>
      <c r="AW21" s="22">
        <v>17.80462030809176</v>
      </c>
      <c r="AX21" s="22">
        <v>0.6363811290322581</v>
      </c>
      <c r="AY21" s="22">
        <v>0</v>
      </c>
      <c r="AZ21" s="23">
        <v>41.09857899674192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1.8583824293548388</v>
      </c>
      <c r="BG21" s="22">
        <v>0.3245416481290323</v>
      </c>
      <c r="BH21" s="22">
        <v>0</v>
      </c>
      <c r="BI21" s="22">
        <v>0</v>
      </c>
      <c r="BJ21" s="23">
        <v>20.071581995483875</v>
      </c>
      <c r="BK21" s="24">
        <f t="shared" si="3"/>
        <v>119.41319823260787</v>
      </c>
    </row>
    <row r="22" spans="1:63" s="25" customFormat="1" ht="14.25">
      <c r="A22" s="20"/>
      <c r="B22" s="7" t="s">
        <v>103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0.047799567322580644</v>
      </c>
      <c r="I22" s="22">
        <v>0.13884869306451614</v>
      </c>
      <c r="J22" s="22">
        <v>0</v>
      </c>
      <c r="K22" s="22">
        <v>0</v>
      </c>
      <c r="L22" s="23">
        <v>1.3103138643870968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0.006046204838709678</v>
      </c>
      <c r="S22" s="22">
        <v>0</v>
      </c>
      <c r="T22" s="22">
        <v>0</v>
      </c>
      <c r="U22" s="22">
        <v>0</v>
      </c>
      <c r="V22" s="23">
        <v>0.06068612661290323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0.07256953006451615</v>
      </c>
      <c r="AW22" s="22">
        <v>0.3707456887326865</v>
      </c>
      <c r="AX22" s="22">
        <v>0</v>
      </c>
      <c r="AY22" s="22">
        <v>0</v>
      </c>
      <c r="AZ22" s="23">
        <v>2.1836133367419355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0.015644402161290323</v>
      </c>
      <c r="BG22" s="22">
        <v>0.06300500364516129</v>
      </c>
      <c r="BH22" s="22">
        <v>0</v>
      </c>
      <c r="BI22" s="22">
        <v>0</v>
      </c>
      <c r="BJ22" s="23">
        <v>0.09072700606451614</v>
      </c>
      <c r="BK22" s="24">
        <f t="shared" si="3"/>
        <v>4.359999423635912</v>
      </c>
    </row>
    <row r="23" spans="1:63" s="25" customFormat="1" ht="14.2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0.05068528270967741</v>
      </c>
      <c r="I23" s="22">
        <v>32.599423225806454</v>
      </c>
      <c r="J23" s="22">
        <v>0</v>
      </c>
      <c r="K23" s="22">
        <v>0</v>
      </c>
      <c r="L23" s="23">
        <v>29.403397540677418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0.03999110935483872</v>
      </c>
      <c r="S23" s="22">
        <v>4.389333379096774</v>
      </c>
      <c r="T23" s="22">
        <v>0</v>
      </c>
      <c r="U23" s="22">
        <v>0</v>
      </c>
      <c r="V23" s="23">
        <v>1.5238687196129033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0.12982939548387099</v>
      </c>
      <c r="AW23" s="22">
        <v>3.6487310681759126</v>
      </c>
      <c r="AX23" s="22">
        <v>0</v>
      </c>
      <c r="AY23" s="22">
        <v>0</v>
      </c>
      <c r="AZ23" s="23">
        <v>7.024657682548386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0.034761648193548385</v>
      </c>
      <c r="BG23" s="22">
        <v>0</v>
      </c>
      <c r="BH23" s="22">
        <v>0</v>
      </c>
      <c r="BI23" s="22">
        <v>0</v>
      </c>
      <c r="BJ23" s="23">
        <v>0.3490140612903226</v>
      </c>
      <c r="BK23" s="24">
        <f t="shared" si="3"/>
        <v>79.1936931129501</v>
      </c>
    </row>
    <row r="24" spans="1:63" s="25" customFormat="1" ht="14.2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0.4051714916451614</v>
      </c>
      <c r="I24" s="22">
        <v>4.153559110516129</v>
      </c>
      <c r="J24" s="22">
        <v>0</v>
      </c>
      <c r="K24" s="22">
        <v>0</v>
      </c>
      <c r="L24" s="23">
        <v>3.9759185675806448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0.24471917719354838</v>
      </c>
      <c r="S24" s="22">
        <v>5.160409406451613</v>
      </c>
      <c r="T24" s="22">
        <v>0</v>
      </c>
      <c r="U24" s="22">
        <v>0</v>
      </c>
      <c r="V24" s="23">
        <v>4.292882265580645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1.2484866668064518</v>
      </c>
      <c r="AW24" s="22">
        <v>3.03285059185796</v>
      </c>
      <c r="AX24" s="22">
        <v>0</v>
      </c>
      <c r="AY24" s="22">
        <v>0</v>
      </c>
      <c r="AZ24" s="23">
        <v>16.628677113580647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1.9038141471612906</v>
      </c>
      <c r="BG24" s="22">
        <v>1.7666009267741936</v>
      </c>
      <c r="BH24" s="22">
        <v>0</v>
      </c>
      <c r="BI24" s="22">
        <v>0</v>
      </c>
      <c r="BJ24" s="23">
        <v>6.546114951741935</v>
      </c>
      <c r="BK24" s="24">
        <f t="shared" si="3"/>
        <v>49.35920441689023</v>
      </c>
    </row>
    <row r="25" spans="1:63" s="25" customFormat="1" ht="14.2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0.012409538709677419</v>
      </c>
      <c r="I25" s="22">
        <v>3.207538608067653</v>
      </c>
      <c r="J25" s="22">
        <v>0</v>
      </c>
      <c r="K25" s="22">
        <v>0</v>
      </c>
      <c r="L25" s="23">
        <v>0.20612630596774195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0.00017418387096774192</v>
      </c>
      <c r="S25" s="22">
        <v>0</v>
      </c>
      <c r="T25" s="22">
        <v>0</v>
      </c>
      <c r="U25" s="22">
        <v>0</v>
      </c>
      <c r="V25" s="23">
        <v>4.2696290322580645E-05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0.014892029516129035</v>
      </c>
      <c r="AW25" s="22">
        <v>0.03875175941935484</v>
      </c>
      <c r="AX25" s="22">
        <v>0</v>
      </c>
      <c r="AY25" s="22">
        <v>0</v>
      </c>
      <c r="AZ25" s="23">
        <v>1.2124115604516135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0.0006528899999999999</v>
      </c>
      <c r="BG25" s="22">
        <v>0</v>
      </c>
      <c r="BH25" s="22">
        <v>0</v>
      </c>
      <c r="BI25" s="22">
        <v>0</v>
      </c>
      <c r="BJ25" s="23">
        <v>0.008003167741935486</v>
      </c>
      <c r="BK25" s="24">
        <f t="shared" si="3"/>
        <v>4.701002740035395</v>
      </c>
    </row>
    <row r="26" spans="1:63" s="25" customFormat="1" ht="14.2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1.0565467550967744</v>
      </c>
      <c r="I26" s="22">
        <v>13.782884759032259</v>
      </c>
      <c r="J26" s="22">
        <v>0</v>
      </c>
      <c r="K26" s="22">
        <v>0</v>
      </c>
      <c r="L26" s="23">
        <v>12.75345353370968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0.620179087516129</v>
      </c>
      <c r="S26" s="22">
        <v>0.03146554032258064</v>
      </c>
      <c r="T26" s="22">
        <v>0</v>
      </c>
      <c r="U26" s="22">
        <v>0</v>
      </c>
      <c r="V26" s="23">
        <v>7.502020527064516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4.869764876387097</v>
      </c>
      <c r="AW26" s="22">
        <v>20.18081261327611</v>
      </c>
      <c r="AX26" s="22">
        <v>0.12330451612903226</v>
      </c>
      <c r="AY26" s="22">
        <v>0</v>
      </c>
      <c r="AZ26" s="23">
        <v>30.32103098603225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3.427075718225807</v>
      </c>
      <c r="BG26" s="22">
        <v>8.327352001096772</v>
      </c>
      <c r="BH26" s="22">
        <v>0</v>
      </c>
      <c r="BI26" s="22">
        <v>0</v>
      </c>
      <c r="BJ26" s="23">
        <v>32.76313781512904</v>
      </c>
      <c r="BK26" s="24">
        <f t="shared" si="3"/>
        <v>135.75902872901804</v>
      </c>
    </row>
    <row r="27" spans="1:63" s="25" customFormat="1" ht="14.2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0.06113803467741936</v>
      </c>
      <c r="I27" s="22">
        <v>9.653373387096774</v>
      </c>
      <c r="J27" s="22">
        <v>0</v>
      </c>
      <c r="K27" s="22">
        <v>0</v>
      </c>
      <c r="L27" s="23">
        <v>14.683700207387096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0.024465683096774195</v>
      </c>
      <c r="S27" s="22">
        <v>0</v>
      </c>
      <c r="T27" s="22">
        <v>0</v>
      </c>
      <c r="U27" s="22">
        <v>0</v>
      </c>
      <c r="V27" s="23">
        <v>0.0064355822580645155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13.36014467145161</v>
      </c>
      <c r="AW27" s="22">
        <v>3.30714103070288</v>
      </c>
      <c r="AX27" s="22">
        <v>0</v>
      </c>
      <c r="AY27" s="22">
        <v>0</v>
      </c>
      <c r="AZ27" s="23">
        <v>9.107620512290325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0.010840630967741937</v>
      </c>
      <c r="BG27" s="22">
        <v>0</v>
      </c>
      <c r="BH27" s="22">
        <v>0</v>
      </c>
      <c r="BI27" s="22">
        <v>0</v>
      </c>
      <c r="BJ27" s="23">
        <v>0.9182524851290323</v>
      </c>
      <c r="BK27" s="24">
        <f t="shared" si="3"/>
        <v>51.133112225057715</v>
      </c>
    </row>
    <row r="28" spans="1:63" s="25" customFormat="1" ht="14.2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1.1483828331612902</v>
      </c>
      <c r="I28" s="22">
        <v>1.3024455535483872</v>
      </c>
      <c r="J28" s="22">
        <v>4.964031032258064</v>
      </c>
      <c r="K28" s="22">
        <v>0</v>
      </c>
      <c r="L28" s="23">
        <v>3.250570524677419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0.5558372197096774</v>
      </c>
      <c r="S28" s="22">
        <v>1.017557407967742</v>
      </c>
      <c r="T28" s="22">
        <v>2.578717419354839</v>
      </c>
      <c r="U28" s="22">
        <v>0</v>
      </c>
      <c r="V28" s="23">
        <v>10.902935547580642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2.3086436195806455</v>
      </c>
      <c r="AW28" s="22">
        <v>4.071154545816989</v>
      </c>
      <c r="AX28" s="22">
        <v>0</v>
      </c>
      <c r="AY28" s="22">
        <v>0</v>
      </c>
      <c r="AZ28" s="23">
        <v>14.164192604709676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3.2124778585483873</v>
      </c>
      <c r="BG28" s="22">
        <v>10.063038012096774</v>
      </c>
      <c r="BH28" s="22">
        <v>0.063441</v>
      </c>
      <c r="BI28" s="22">
        <v>0</v>
      </c>
      <c r="BJ28" s="23">
        <v>11.554627992967742</v>
      </c>
      <c r="BK28" s="24">
        <f t="shared" si="3"/>
        <v>71.15805317197828</v>
      </c>
    </row>
    <row r="29" spans="1:63" s="25" customFormat="1" ht="14.2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0.07010098274193548</v>
      </c>
      <c r="I29" s="22">
        <v>7.405035483870968</v>
      </c>
      <c r="J29" s="22">
        <v>0</v>
      </c>
      <c r="K29" s="22">
        <v>0</v>
      </c>
      <c r="L29" s="23">
        <v>1.5217347919354838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0.01110755322580645</v>
      </c>
      <c r="S29" s="22">
        <v>3.2088487096774196</v>
      </c>
      <c r="T29" s="22">
        <v>0</v>
      </c>
      <c r="U29" s="22">
        <v>0</v>
      </c>
      <c r="V29" s="23">
        <v>0.012958812096774196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0.13943202212903222</v>
      </c>
      <c r="AW29" s="22">
        <v>8.687613847520682</v>
      </c>
      <c r="AX29" s="22">
        <v>0</v>
      </c>
      <c r="AY29" s="22">
        <v>0</v>
      </c>
      <c r="AZ29" s="23">
        <v>2.725004983967742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0.02694606129032258</v>
      </c>
      <c r="BG29" s="22">
        <v>0</v>
      </c>
      <c r="BH29" s="22">
        <v>0</v>
      </c>
      <c r="BI29" s="22">
        <v>0</v>
      </c>
      <c r="BJ29" s="23">
        <v>1.489249794451613</v>
      </c>
      <c r="BK29" s="24">
        <f t="shared" si="3"/>
        <v>25.29803304290778</v>
      </c>
    </row>
    <row r="30" spans="1:63" s="25" customFormat="1" ht="14.2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0.0013412321290322583</v>
      </c>
      <c r="I30" s="22">
        <v>3.821609044796675</v>
      </c>
      <c r="J30" s="22">
        <v>0</v>
      </c>
      <c r="K30" s="22">
        <v>0</v>
      </c>
      <c r="L30" s="23">
        <v>0.2522181654193549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0.00046246483870967744</v>
      </c>
      <c r="S30" s="22">
        <v>0</v>
      </c>
      <c r="T30" s="22">
        <v>0</v>
      </c>
      <c r="U30" s="22">
        <v>0</v>
      </c>
      <c r="V30" s="23">
        <v>0.021105213548387097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0.0037925686451612903</v>
      </c>
      <c r="AW30" s="22">
        <v>0.0010422580645161289</v>
      </c>
      <c r="AX30" s="22">
        <v>0</v>
      </c>
      <c r="AY30" s="22">
        <v>0</v>
      </c>
      <c r="AZ30" s="23">
        <v>0.5044209094193549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0.0014266270322580645</v>
      </c>
      <c r="BG30" s="22">
        <v>0</v>
      </c>
      <c r="BH30" s="22">
        <v>0</v>
      </c>
      <c r="BI30" s="22">
        <v>0</v>
      </c>
      <c r="BJ30" s="23">
        <v>0.04377526793548388</v>
      </c>
      <c r="BK30" s="24">
        <f t="shared" si="3"/>
        <v>4.6511937518289335</v>
      </c>
    </row>
    <row r="31" spans="1:63" s="25" customFormat="1" ht="14.2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0.4468875914193548</v>
      </c>
      <c r="I31" s="22">
        <v>7.009727903225806</v>
      </c>
      <c r="J31" s="22">
        <v>1.5373350806451613</v>
      </c>
      <c r="K31" s="22">
        <v>0</v>
      </c>
      <c r="L31" s="23">
        <v>10.668929400354841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0.4568470927419354</v>
      </c>
      <c r="S31" s="22">
        <v>0.02459736129032258</v>
      </c>
      <c r="T31" s="22">
        <v>0.1229868064516129</v>
      </c>
      <c r="U31" s="22">
        <v>0</v>
      </c>
      <c r="V31" s="23">
        <v>2.1937514767741937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1.887145166516129</v>
      </c>
      <c r="AW31" s="22">
        <v>6.666569488458919</v>
      </c>
      <c r="AX31" s="22">
        <v>0</v>
      </c>
      <c r="AY31" s="22">
        <v>0</v>
      </c>
      <c r="AZ31" s="23">
        <v>30.358576185870973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2.6606368671935483</v>
      </c>
      <c r="BG31" s="22">
        <v>1.3175242086774195</v>
      </c>
      <c r="BH31" s="22">
        <v>0</v>
      </c>
      <c r="BI31" s="22">
        <v>0</v>
      </c>
      <c r="BJ31" s="23">
        <v>11.389131265258063</v>
      </c>
      <c r="BK31" s="24">
        <f t="shared" si="3"/>
        <v>76.74064589487827</v>
      </c>
    </row>
    <row r="32" spans="1:63" s="25" customFormat="1" ht="14.2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1.3058610712903225</v>
      </c>
      <c r="I32" s="22">
        <v>0.9912966725483872</v>
      </c>
      <c r="J32" s="22">
        <v>0.3090599193548387</v>
      </c>
      <c r="K32" s="22">
        <v>0</v>
      </c>
      <c r="L32" s="23">
        <v>6.285693013451613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0.5435771700967742</v>
      </c>
      <c r="S32" s="22">
        <v>6.231585769645161</v>
      </c>
      <c r="T32" s="22">
        <v>0</v>
      </c>
      <c r="U32" s="22">
        <v>0</v>
      </c>
      <c r="V32" s="23">
        <v>1.8324780738387094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1.5934671391612907</v>
      </c>
      <c r="AW32" s="22">
        <v>2.3945907439040734</v>
      </c>
      <c r="AX32" s="22">
        <v>0.18181577419354839</v>
      </c>
      <c r="AY32" s="22">
        <v>0</v>
      </c>
      <c r="AZ32" s="23">
        <v>28.507825983548393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1.4736423160967744</v>
      </c>
      <c r="BG32" s="22">
        <v>4.129630163387096</v>
      </c>
      <c r="BH32" s="22">
        <v>0</v>
      </c>
      <c r="BI32" s="22">
        <v>0</v>
      </c>
      <c r="BJ32" s="23">
        <v>7.786313661709678</v>
      </c>
      <c r="BK32" s="24">
        <f aca="true" t="shared" si="4" ref="BK32:BK41">SUM(C32:BJ32)</f>
        <v>63.566837472226666</v>
      </c>
    </row>
    <row r="33" spans="1:63" s="25" customFormat="1" ht="14.2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0.004784554774193548</v>
      </c>
      <c r="I33" s="22">
        <v>0.20734032258064516</v>
      </c>
      <c r="J33" s="22">
        <v>0</v>
      </c>
      <c r="K33" s="22">
        <v>0</v>
      </c>
      <c r="L33" s="23">
        <v>0.21273117096774194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0.0007028232903225806</v>
      </c>
      <c r="S33" s="22">
        <v>0</v>
      </c>
      <c r="T33" s="22">
        <v>0</v>
      </c>
      <c r="U33" s="22">
        <v>0</v>
      </c>
      <c r="V33" s="23">
        <v>0.05410681025806451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0.0026294335161290328</v>
      </c>
      <c r="AW33" s="22">
        <v>0.05830361593547766</v>
      </c>
      <c r="AX33" s="22">
        <v>0</v>
      </c>
      <c r="AY33" s="22">
        <v>0</v>
      </c>
      <c r="AZ33" s="23">
        <v>0.3279303890322581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0.003805910580645162</v>
      </c>
      <c r="BG33" s="22">
        <v>0</v>
      </c>
      <c r="BH33" s="22">
        <v>0</v>
      </c>
      <c r="BI33" s="22">
        <v>0</v>
      </c>
      <c r="BJ33" s="23">
        <v>0.010748349516129033</v>
      </c>
      <c r="BK33" s="24">
        <f t="shared" si="4"/>
        <v>0.8830833804516066</v>
      </c>
    </row>
    <row r="34" spans="1:63" s="25" customFormat="1" ht="14.2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0.010323780870967742</v>
      </c>
      <c r="I34" s="22">
        <v>3.149816149645161</v>
      </c>
      <c r="J34" s="22">
        <v>0</v>
      </c>
      <c r="K34" s="22">
        <v>0</v>
      </c>
      <c r="L34" s="23">
        <v>0.7604653548387098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0.00191662</v>
      </c>
      <c r="S34" s="22">
        <v>0</v>
      </c>
      <c r="T34" s="22">
        <v>0</v>
      </c>
      <c r="U34" s="22">
        <v>0</v>
      </c>
      <c r="V34" s="23">
        <v>0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0.01908232525806452</v>
      </c>
      <c r="AW34" s="22">
        <v>0.30655322580632194</v>
      </c>
      <c r="AX34" s="22">
        <v>0</v>
      </c>
      <c r="AY34" s="22">
        <v>0</v>
      </c>
      <c r="AZ34" s="23">
        <v>0.7193963993548388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0.006437617741935483</v>
      </c>
      <c r="BG34" s="22">
        <v>0</v>
      </c>
      <c r="BH34" s="22">
        <v>0</v>
      </c>
      <c r="BI34" s="22">
        <v>0</v>
      </c>
      <c r="BJ34" s="23">
        <v>0.12783269516129034</v>
      </c>
      <c r="BK34" s="24">
        <f t="shared" si="4"/>
        <v>5.10182416867729</v>
      </c>
    </row>
    <row r="35" spans="1:63" s="25" customFormat="1" ht="14.2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0.24332373183870964</v>
      </c>
      <c r="I35" s="22">
        <v>0.8150993758064515</v>
      </c>
      <c r="J35" s="22">
        <v>0</v>
      </c>
      <c r="K35" s="22">
        <v>0</v>
      </c>
      <c r="L35" s="23">
        <v>2.3005703640645163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0.40930900329032255</v>
      </c>
      <c r="S35" s="22">
        <v>0.006626824193548386</v>
      </c>
      <c r="T35" s="22">
        <v>0</v>
      </c>
      <c r="U35" s="22">
        <v>0</v>
      </c>
      <c r="V35" s="23">
        <v>1.274493703516129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1.0727145165483871</v>
      </c>
      <c r="AW35" s="22">
        <v>1.8750575651201196</v>
      </c>
      <c r="AX35" s="22">
        <v>0.08943336999999997</v>
      </c>
      <c r="AY35" s="22">
        <v>0</v>
      </c>
      <c r="AZ35" s="23">
        <v>11.870076264064515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1.574648577483871</v>
      </c>
      <c r="BG35" s="22">
        <v>9.980130535903223</v>
      </c>
      <c r="BH35" s="22">
        <v>0</v>
      </c>
      <c r="BI35" s="22">
        <v>0</v>
      </c>
      <c r="BJ35" s="23">
        <v>4.435786013612903</v>
      </c>
      <c r="BK35" s="24">
        <f t="shared" si="4"/>
        <v>35.9472698454427</v>
      </c>
    </row>
    <row r="36" spans="1:63" s="25" customFormat="1" ht="14.2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0.0014134224516129032</v>
      </c>
      <c r="I36" s="22">
        <v>0.20490322580645162</v>
      </c>
      <c r="J36" s="22">
        <v>0</v>
      </c>
      <c r="K36" s="22">
        <v>0</v>
      </c>
      <c r="L36" s="23">
        <v>0.19443267096774192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0.0001024516129032258</v>
      </c>
      <c r="S36" s="22">
        <v>0.0520864</v>
      </c>
      <c r="T36" s="22">
        <v>0</v>
      </c>
      <c r="U36" s="22">
        <v>0</v>
      </c>
      <c r="V36" s="23">
        <v>0.04417303741935484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0.00048786193548387095</v>
      </c>
      <c r="AW36" s="22">
        <v>0.07317606452455913</v>
      </c>
      <c r="AX36" s="22">
        <v>0</v>
      </c>
      <c r="AY36" s="22">
        <v>0</v>
      </c>
      <c r="AZ36" s="23">
        <v>0.2015406465806452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0.0007927756451612903</v>
      </c>
      <c r="BG36" s="22">
        <v>0</v>
      </c>
      <c r="BH36" s="22">
        <v>0</v>
      </c>
      <c r="BI36" s="22">
        <v>0</v>
      </c>
      <c r="BJ36" s="23">
        <v>0.14432582258064516</v>
      </c>
      <c r="BK36" s="24">
        <f>SUM(C36:BJ36)</f>
        <v>0.9174343795245593</v>
      </c>
    </row>
    <row r="37" spans="1:63" s="25" customFormat="1" ht="14.2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0.388635844516129</v>
      </c>
      <c r="I37" s="22">
        <v>0.9716458610322581</v>
      </c>
      <c r="J37" s="22">
        <v>1.3100225806451613</v>
      </c>
      <c r="K37" s="22">
        <v>0</v>
      </c>
      <c r="L37" s="23">
        <v>7.443451614516129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0.37859385916129035</v>
      </c>
      <c r="S37" s="22">
        <v>0</v>
      </c>
      <c r="T37" s="22">
        <v>6.563422900387098</v>
      </c>
      <c r="U37" s="22">
        <v>0</v>
      </c>
      <c r="V37" s="23">
        <v>1.1967384669677419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0.943213370032258</v>
      </c>
      <c r="AW37" s="22">
        <v>0.8766425796834604</v>
      </c>
      <c r="AX37" s="22">
        <v>0</v>
      </c>
      <c r="AY37" s="22">
        <v>0</v>
      </c>
      <c r="AZ37" s="23">
        <v>14.881868766419357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1.1708772402258067</v>
      </c>
      <c r="BG37" s="22">
        <v>0.05784298548387097</v>
      </c>
      <c r="BH37" s="22">
        <v>0</v>
      </c>
      <c r="BI37" s="22">
        <v>0</v>
      </c>
      <c r="BJ37" s="23">
        <v>4.656321399483871</v>
      </c>
      <c r="BK37" s="24">
        <f t="shared" si="4"/>
        <v>40.83927746855443</v>
      </c>
    </row>
    <row r="38" spans="1:63" s="25" customFormat="1" ht="14.25">
      <c r="A38" s="20"/>
      <c r="B38" s="7" t="s">
        <v>119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4.3557953255806465</v>
      </c>
      <c r="I38" s="22">
        <v>10.847943696774195</v>
      </c>
      <c r="J38" s="22">
        <v>0</v>
      </c>
      <c r="K38" s="22">
        <v>0</v>
      </c>
      <c r="L38" s="23">
        <v>5.235993040645162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0.08872067793548388</v>
      </c>
      <c r="S38" s="22">
        <v>0.013054083870967742</v>
      </c>
      <c r="T38" s="22">
        <v>2.6790824035161296</v>
      </c>
      <c r="U38" s="22">
        <v>0</v>
      </c>
      <c r="V38" s="23">
        <v>0.5110673835483871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0.4298233593548387</v>
      </c>
      <c r="AW38" s="22">
        <v>1.691024320778375</v>
      </c>
      <c r="AX38" s="22">
        <v>0</v>
      </c>
      <c r="AY38" s="22">
        <v>0</v>
      </c>
      <c r="AZ38" s="23">
        <v>17.65856458545161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0.5031587384516129</v>
      </c>
      <c r="BG38" s="22">
        <v>0.3202441366451613</v>
      </c>
      <c r="BH38" s="22">
        <v>0</v>
      </c>
      <c r="BI38" s="22">
        <v>0</v>
      </c>
      <c r="BJ38" s="23">
        <v>1.4196452522258065</v>
      </c>
      <c r="BK38" s="24">
        <f t="shared" si="4"/>
        <v>45.75411700477837</v>
      </c>
    </row>
    <row r="39" spans="1:63" s="25" customFormat="1" ht="14.2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0.28147592854838704</v>
      </c>
      <c r="I39" s="22">
        <v>4.654814680580645</v>
      </c>
      <c r="J39" s="22">
        <v>0</v>
      </c>
      <c r="K39" s="22">
        <v>0</v>
      </c>
      <c r="L39" s="23">
        <v>0.7551073683870969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0.515460770064516</v>
      </c>
      <c r="S39" s="22">
        <v>0</v>
      </c>
      <c r="T39" s="22">
        <v>0.6405406451612903</v>
      </c>
      <c r="U39" s="22">
        <v>0</v>
      </c>
      <c r="V39" s="23">
        <v>1.7533189941612903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0.7859717766774192</v>
      </c>
      <c r="AW39" s="22">
        <v>6.194933655146846</v>
      </c>
      <c r="AX39" s="22">
        <v>0</v>
      </c>
      <c r="AY39" s="22">
        <v>0</v>
      </c>
      <c r="AZ39" s="23">
        <v>23.869037968419356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1.0719663789354839</v>
      </c>
      <c r="BG39" s="22">
        <v>0.8958205074516129</v>
      </c>
      <c r="BH39" s="22">
        <v>0</v>
      </c>
      <c r="BI39" s="22">
        <v>0</v>
      </c>
      <c r="BJ39" s="23">
        <v>6.454956335</v>
      </c>
      <c r="BK39" s="24">
        <f t="shared" si="4"/>
        <v>47.873405008533936</v>
      </c>
    </row>
    <row r="40" spans="1:63" s="25" customFormat="1" ht="14.25">
      <c r="A40" s="20"/>
      <c r="B40" s="7" t="s">
        <v>199</v>
      </c>
      <c r="C40" s="21">
        <v>0</v>
      </c>
      <c r="D40" s="22">
        <v>4.012147779903225</v>
      </c>
      <c r="E40" s="22">
        <v>0</v>
      </c>
      <c r="F40" s="22">
        <v>0</v>
      </c>
      <c r="G40" s="23">
        <v>0</v>
      </c>
      <c r="H40" s="21">
        <v>0.09829762251612906</v>
      </c>
      <c r="I40" s="22">
        <v>162.364348624</v>
      </c>
      <c r="J40" s="22">
        <v>0</v>
      </c>
      <c r="K40" s="22">
        <v>0</v>
      </c>
      <c r="L40" s="23">
        <v>5.462539198322581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0.04222785793548387</v>
      </c>
      <c r="S40" s="22">
        <v>0</v>
      </c>
      <c r="T40" s="22">
        <v>0</v>
      </c>
      <c r="U40" s="22">
        <v>0</v>
      </c>
      <c r="V40" s="23">
        <v>2.012693933774193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0.17430551025806454</v>
      </c>
      <c r="AW40" s="22">
        <v>5.706729336609676</v>
      </c>
      <c r="AX40" s="22">
        <v>0</v>
      </c>
      <c r="AY40" s="22">
        <v>0</v>
      </c>
      <c r="AZ40" s="23">
        <v>1.7170146914838709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0.08270761119354839</v>
      </c>
      <c r="BG40" s="22">
        <v>0.2002361165806452</v>
      </c>
      <c r="BH40" s="22">
        <v>0</v>
      </c>
      <c r="BI40" s="22">
        <v>0</v>
      </c>
      <c r="BJ40" s="23">
        <v>0.0015017708709677416</v>
      </c>
      <c r="BK40" s="24">
        <f t="shared" si="4"/>
        <v>181.87475005344834</v>
      </c>
    </row>
    <row r="41" spans="1:63" s="25" customFormat="1" ht="14.25">
      <c r="A41" s="20"/>
      <c r="B41" s="7" t="s">
        <v>206</v>
      </c>
      <c r="C41" s="21">
        <v>0</v>
      </c>
      <c r="D41" s="22">
        <v>0.491621129032258</v>
      </c>
      <c r="E41" s="22">
        <v>0</v>
      </c>
      <c r="F41" s="22">
        <v>0</v>
      </c>
      <c r="G41" s="23">
        <v>0</v>
      </c>
      <c r="H41" s="21">
        <v>0.0648907465483871</v>
      </c>
      <c r="I41" s="22">
        <v>45.45557323993548</v>
      </c>
      <c r="J41" s="22">
        <v>0</v>
      </c>
      <c r="K41" s="22">
        <v>0</v>
      </c>
      <c r="L41" s="23">
        <v>2.0795517219999997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0.02605461667741936</v>
      </c>
      <c r="S41" s="22">
        <v>0</v>
      </c>
      <c r="T41" s="22">
        <v>0</v>
      </c>
      <c r="U41" s="22">
        <v>0</v>
      </c>
      <c r="V41" s="23">
        <v>1.9663861969032257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0.06130111222580646</v>
      </c>
      <c r="AW41" s="22">
        <v>40.98245959090512</v>
      </c>
      <c r="AX41" s="22">
        <v>0</v>
      </c>
      <c r="AY41" s="22">
        <v>0</v>
      </c>
      <c r="AZ41" s="23">
        <v>47.60648302490325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0.007370945677419355</v>
      </c>
      <c r="BG41" s="22">
        <v>0</v>
      </c>
      <c r="BH41" s="22">
        <v>0</v>
      </c>
      <c r="BI41" s="22">
        <v>0</v>
      </c>
      <c r="BJ41" s="23">
        <v>0</v>
      </c>
      <c r="BK41" s="24">
        <f t="shared" si="4"/>
        <v>138.74169232480835</v>
      </c>
    </row>
    <row r="42" spans="1:63" s="25" customFormat="1" ht="14.25">
      <c r="A42" s="20"/>
      <c r="B42" s="7" t="s">
        <v>121</v>
      </c>
      <c r="C42" s="21">
        <v>0</v>
      </c>
      <c r="D42" s="22">
        <v>0.5310757015161289</v>
      </c>
      <c r="E42" s="22">
        <v>0</v>
      </c>
      <c r="F42" s="22">
        <v>0</v>
      </c>
      <c r="G42" s="23">
        <v>0</v>
      </c>
      <c r="H42" s="21">
        <v>0.04122842870967742</v>
      </c>
      <c r="I42" s="22">
        <v>0.0012902590967741935</v>
      </c>
      <c r="J42" s="22">
        <v>0</v>
      </c>
      <c r="K42" s="22">
        <v>0</v>
      </c>
      <c r="L42" s="23">
        <v>0.05100790058064516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0.0542738569032258</v>
      </c>
      <c r="S42" s="22">
        <v>0</v>
      </c>
      <c r="T42" s="22">
        <v>0</v>
      </c>
      <c r="U42" s="22">
        <v>0</v>
      </c>
      <c r="V42" s="23">
        <v>0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1.2703362060322576</v>
      </c>
      <c r="AW42" s="22">
        <v>0.08434184994148017</v>
      </c>
      <c r="AX42" s="22">
        <v>0</v>
      </c>
      <c r="AY42" s="22">
        <v>0</v>
      </c>
      <c r="AZ42" s="23">
        <v>1.0974906361612906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0.22325205583870966</v>
      </c>
      <c r="BG42" s="22">
        <v>0.254760246967742</v>
      </c>
      <c r="BH42" s="22">
        <v>0</v>
      </c>
      <c r="BI42" s="22">
        <v>0</v>
      </c>
      <c r="BJ42" s="23">
        <v>0.4293114187741935</v>
      </c>
      <c r="BK42" s="24">
        <f>SUM(C42:BJ42)</f>
        <v>4.038368560522125</v>
      </c>
    </row>
    <row r="43" spans="1:63" s="25" customFormat="1" ht="14.25">
      <c r="A43" s="20"/>
      <c r="B43" s="7" t="s">
        <v>122</v>
      </c>
      <c r="C43" s="21">
        <v>0</v>
      </c>
      <c r="D43" s="22">
        <v>0.5316676858064516</v>
      </c>
      <c r="E43" s="22">
        <v>0</v>
      </c>
      <c r="F43" s="22">
        <v>0</v>
      </c>
      <c r="G43" s="23">
        <v>0</v>
      </c>
      <c r="H43" s="21">
        <v>0.03296326693548386</v>
      </c>
      <c r="I43" s="22">
        <v>49.264986660032264</v>
      </c>
      <c r="J43" s="22">
        <v>0</v>
      </c>
      <c r="K43" s="22">
        <v>0</v>
      </c>
      <c r="L43" s="23">
        <v>0.38454440812903223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0.0015624864838709677</v>
      </c>
      <c r="S43" s="22">
        <v>4.168471137354839</v>
      </c>
      <c r="T43" s="22">
        <v>0</v>
      </c>
      <c r="U43" s="22">
        <v>0</v>
      </c>
      <c r="V43" s="23">
        <v>0.00540576812903226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0.464752946516129</v>
      </c>
      <c r="AW43" s="22">
        <v>0.13757994857898956</v>
      </c>
      <c r="AX43" s="22">
        <v>0</v>
      </c>
      <c r="AY43" s="22">
        <v>0</v>
      </c>
      <c r="AZ43" s="23">
        <v>2.012552335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0.31533864622580643</v>
      </c>
      <c r="BG43" s="22">
        <v>0.7799083887741934</v>
      </c>
      <c r="BH43" s="22">
        <v>0</v>
      </c>
      <c r="BI43" s="22">
        <v>0</v>
      </c>
      <c r="BJ43" s="23">
        <v>0.16907808725806453</v>
      </c>
      <c r="BK43" s="24">
        <f>SUM(C43:BJ43)</f>
        <v>58.26881176522415</v>
      </c>
    </row>
    <row r="44" spans="1:63" s="25" customFormat="1" ht="14.25">
      <c r="A44" s="20"/>
      <c r="B44" s="7" t="s">
        <v>123</v>
      </c>
      <c r="C44" s="21">
        <v>0</v>
      </c>
      <c r="D44" s="22">
        <v>0.5308616219999998</v>
      </c>
      <c r="E44" s="22">
        <v>0</v>
      </c>
      <c r="F44" s="22">
        <v>0</v>
      </c>
      <c r="G44" s="23">
        <v>0</v>
      </c>
      <c r="H44" s="21">
        <v>0.15275851467741938</v>
      </c>
      <c r="I44" s="22">
        <v>91.72484534890323</v>
      </c>
      <c r="J44" s="22">
        <v>0</v>
      </c>
      <c r="K44" s="22">
        <v>0</v>
      </c>
      <c r="L44" s="23">
        <v>0.6253339141290323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0.036468664677419355</v>
      </c>
      <c r="S44" s="22">
        <v>12.57455548277419</v>
      </c>
      <c r="T44" s="22">
        <v>0</v>
      </c>
      <c r="U44" s="22">
        <v>0</v>
      </c>
      <c r="V44" s="23">
        <v>0.06859964535483871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0.5607460715161291</v>
      </c>
      <c r="AW44" s="22">
        <v>50.94388165653988</v>
      </c>
      <c r="AX44" s="22">
        <v>0</v>
      </c>
      <c r="AY44" s="22">
        <v>0</v>
      </c>
      <c r="AZ44" s="23">
        <v>3.7384145663870956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0.543899225</v>
      </c>
      <c r="BG44" s="22">
        <v>0.5006728823548388</v>
      </c>
      <c r="BH44" s="22">
        <v>0.12399770345161294</v>
      </c>
      <c r="BI44" s="22">
        <v>0</v>
      </c>
      <c r="BJ44" s="23">
        <v>0.22689610032258067</v>
      </c>
      <c r="BK44" s="24">
        <f>SUM(C44:BJ44)</f>
        <v>162.35193139808825</v>
      </c>
    </row>
    <row r="45" spans="1:63" s="25" customFormat="1" ht="14.25">
      <c r="A45" s="20"/>
      <c r="B45" s="7" t="s">
        <v>170</v>
      </c>
      <c r="C45" s="21">
        <v>0</v>
      </c>
      <c r="D45" s="22">
        <v>2.4989762903225805</v>
      </c>
      <c r="E45" s="22">
        <v>0</v>
      </c>
      <c r="F45" s="22">
        <v>0</v>
      </c>
      <c r="G45" s="23">
        <v>0</v>
      </c>
      <c r="H45" s="21">
        <v>0.08025587616129032</v>
      </c>
      <c r="I45" s="22">
        <v>0</v>
      </c>
      <c r="J45" s="22">
        <v>0</v>
      </c>
      <c r="K45" s="22">
        <v>0</v>
      </c>
      <c r="L45" s="23">
        <v>1.9166797606774195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0.01915881822580645</v>
      </c>
      <c r="S45" s="22">
        <v>0</v>
      </c>
      <c r="T45" s="22">
        <v>0</v>
      </c>
      <c r="U45" s="22">
        <v>0</v>
      </c>
      <c r="V45" s="23">
        <v>0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2.7321711961612896</v>
      </c>
      <c r="AW45" s="22">
        <v>1.169445274924828</v>
      </c>
      <c r="AX45" s="22">
        <v>0</v>
      </c>
      <c r="AY45" s="22">
        <v>0</v>
      </c>
      <c r="AZ45" s="23">
        <v>25.963301472129032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0.45422299377419356</v>
      </c>
      <c r="BG45" s="22">
        <v>0</v>
      </c>
      <c r="BH45" s="22">
        <v>0</v>
      </c>
      <c r="BI45" s="22">
        <v>0</v>
      </c>
      <c r="BJ45" s="23">
        <v>2.5233749148387092</v>
      </c>
      <c r="BK45" s="24">
        <f>SUM(C45:BJ45)</f>
        <v>37.35758659721515</v>
      </c>
    </row>
    <row r="46" spans="1:63" s="25" customFormat="1" ht="14.25">
      <c r="A46" s="20"/>
      <c r="B46" s="7" t="s">
        <v>124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2.426040527322581</v>
      </c>
      <c r="I46" s="22">
        <v>5.49755780867742</v>
      </c>
      <c r="J46" s="22">
        <v>0.10940254838709677</v>
      </c>
      <c r="K46" s="22">
        <v>0</v>
      </c>
      <c r="L46" s="23">
        <v>24.72401534980645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0.3539480966774194</v>
      </c>
      <c r="S46" s="22">
        <v>4.529020073774193</v>
      </c>
      <c r="T46" s="22">
        <v>0</v>
      </c>
      <c r="U46" s="22">
        <v>0</v>
      </c>
      <c r="V46" s="23">
        <v>4.663477082483872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4.707925515967742</v>
      </c>
      <c r="AW46" s="22">
        <v>4.93702189644826</v>
      </c>
      <c r="AX46" s="22">
        <v>0</v>
      </c>
      <c r="AY46" s="22">
        <v>0</v>
      </c>
      <c r="AZ46" s="23">
        <v>37.262399721193546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1.4444963595806455</v>
      </c>
      <c r="BG46" s="22">
        <v>8.537682688903226</v>
      </c>
      <c r="BH46" s="22">
        <v>0</v>
      </c>
      <c r="BI46" s="22">
        <v>0</v>
      </c>
      <c r="BJ46" s="23">
        <v>10.985965743774194</v>
      </c>
      <c r="BK46" s="24">
        <f>SUM(C46:BJ46)</f>
        <v>110.17895341299666</v>
      </c>
    </row>
    <row r="47" spans="1:63" s="25" customFormat="1" ht="14.25">
      <c r="A47" s="20"/>
      <c r="B47" s="7" t="s">
        <v>125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0.5673192852258065</v>
      </c>
      <c r="I47" s="22">
        <v>29.311590795419356</v>
      </c>
      <c r="J47" s="22">
        <v>1.0984103225806452</v>
      </c>
      <c r="K47" s="22">
        <v>0</v>
      </c>
      <c r="L47" s="23">
        <v>10.488400618612904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0.3021061348387097</v>
      </c>
      <c r="S47" s="22">
        <v>5.6796950805161295</v>
      </c>
      <c r="T47" s="22">
        <v>3.295230967741935</v>
      </c>
      <c r="U47" s="22">
        <v>0</v>
      </c>
      <c r="V47" s="23">
        <v>5.18343094351613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2.9179109021935483</v>
      </c>
      <c r="AW47" s="22">
        <v>10.39017332345957</v>
      </c>
      <c r="AX47" s="22">
        <v>0</v>
      </c>
      <c r="AY47" s="22">
        <v>0</v>
      </c>
      <c r="AZ47" s="23">
        <v>53.4221430372258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1.342463375290323</v>
      </c>
      <c r="BG47" s="22">
        <v>5.142589354516129</v>
      </c>
      <c r="BH47" s="22">
        <v>2.1737509677419355</v>
      </c>
      <c r="BI47" s="22">
        <v>0</v>
      </c>
      <c r="BJ47" s="23">
        <v>7.210689628225807</v>
      </c>
      <c r="BK47" s="24">
        <f>SUM(C47:BJ47)</f>
        <v>138.52590473710472</v>
      </c>
    </row>
    <row r="48" spans="1:63" s="25" customFormat="1" ht="14.25">
      <c r="A48" s="20"/>
      <c r="B48" s="7" t="s">
        <v>126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0.3027209422903226</v>
      </c>
      <c r="I48" s="22">
        <v>2.030947927419355</v>
      </c>
      <c r="J48" s="22">
        <v>0</v>
      </c>
      <c r="K48" s="22">
        <v>0</v>
      </c>
      <c r="L48" s="23">
        <v>8.979674488193549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0.3332982880322581</v>
      </c>
      <c r="S48" s="22">
        <v>4.419729150935482</v>
      </c>
      <c r="T48" s="22">
        <v>0</v>
      </c>
      <c r="U48" s="22">
        <v>0</v>
      </c>
      <c r="V48" s="23">
        <v>1.8369573914838706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2.2492734355483868</v>
      </c>
      <c r="AW48" s="22">
        <v>6.195148189875053</v>
      </c>
      <c r="AX48" s="22">
        <v>0</v>
      </c>
      <c r="AY48" s="22">
        <v>0</v>
      </c>
      <c r="AZ48" s="23">
        <v>20.140038214999997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8.305983146935484</v>
      </c>
      <c r="BG48" s="22">
        <v>0.34554286500000003</v>
      </c>
      <c r="BH48" s="22">
        <v>0</v>
      </c>
      <c r="BI48" s="22">
        <v>0</v>
      </c>
      <c r="BJ48" s="23">
        <v>16.58397659512903</v>
      </c>
      <c r="BK48" s="24">
        <f>SUM(C48:BJ48)</f>
        <v>71.72329063584277</v>
      </c>
    </row>
    <row r="49" spans="1:63" s="25" customFormat="1" ht="14.25">
      <c r="A49" s="20"/>
      <c r="B49" s="7" t="s">
        <v>127</v>
      </c>
      <c r="C49" s="21">
        <v>0</v>
      </c>
      <c r="D49" s="22">
        <v>0.5375599164516127</v>
      </c>
      <c r="E49" s="22">
        <v>0</v>
      </c>
      <c r="F49" s="22">
        <v>0</v>
      </c>
      <c r="G49" s="23">
        <v>0</v>
      </c>
      <c r="H49" s="21">
        <v>0.006414216290322581</v>
      </c>
      <c r="I49" s="22">
        <v>0</v>
      </c>
      <c r="J49" s="22">
        <v>0</v>
      </c>
      <c r="K49" s="22">
        <v>0</v>
      </c>
      <c r="L49" s="23">
        <v>3.9863095131612893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0.025713779903225806</v>
      </c>
      <c r="S49" s="22">
        <v>0</v>
      </c>
      <c r="T49" s="22">
        <v>0</v>
      </c>
      <c r="U49" s="22">
        <v>0</v>
      </c>
      <c r="V49" s="23">
        <v>0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0.7374921857419356</v>
      </c>
      <c r="AW49" s="22">
        <v>0.6061190618761273</v>
      </c>
      <c r="AX49" s="22">
        <v>0</v>
      </c>
      <c r="AY49" s="22">
        <v>0</v>
      </c>
      <c r="AZ49" s="23">
        <v>7.515380570935483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0.2524653042258065</v>
      </c>
      <c r="BG49" s="22">
        <v>0</v>
      </c>
      <c r="BH49" s="22">
        <v>0</v>
      </c>
      <c r="BI49" s="22">
        <v>0</v>
      </c>
      <c r="BJ49" s="23">
        <v>0.025922942838709676</v>
      </c>
      <c r="BK49" s="24">
        <f>SUM(C49:BJ49)</f>
        <v>13.693377491424513</v>
      </c>
    </row>
    <row r="50" spans="1:63" s="30" customFormat="1" ht="14.25">
      <c r="A50" s="20"/>
      <c r="B50" s="8" t="s">
        <v>15</v>
      </c>
      <c r="C50" s="26">
        <f aca="true" t="shared" si="5" ref="C50:AH50">SUM(C18:C49)</f>
        <v>0</v>
      </c>
      <c r="D50" s="26">
        <f t="shared" si="5"/>
        <v>10.771890688451611</v>
      </c>
      <c r="E50" s="26">
        <f t="shared" si="5"/>
        <v>0</v>
      </c>
      <c r="F50" s="26">
        <f t="shared" si="5"/>
        <v>0</v>
      </c>
      <c r="G50" s="26">
        <f t="shared" si="5"/>
        <v>0</v>
      </c>
      <c r="H50" s="26">
        <f t="shared" si="5"/>
        <v>14.486794980354842</v>
      </c>
      <c r="I50" s="26">
        <f t="shared" si="5"/>
        <v>575.6882101256385</v>
      </c>
      <c r="J50" s="26">
        <f t="shared" si="5"/>
        <v>9.328261483870968</v>
      </c>
      <c r="K50" s="26">
        <f t="shared" si="5"/>
        <v>0</v>
      </c>
      <c r="L50" s="26">
        <f t="shared" si="5"/>
        <v>380.68584672249796</v>
      </c>
      <c r="M50" s="26">
        <f t="shared" si="5"/>
        <v>0</v>
      </c>
      <c r="N50" s="26">
        <f t="shared" si="5"/>
        <v>0</v>
      </c>
      <c r="O50" s="26">
        <f t="shared" si="5"/>
        <v>0</v>
      </c>
      <c r="P50" s="26">
        <f t="shared" si="5"/>
        <v>0</v>
      </c>
      <c r="Q50" s="26">
        <f t="shared" si="5"/>
        <v>0</v>
      </c>
      <c r="R50" s="26">
        <f t="shared" si="5"/>
        <v>5.6288078905161285</v>
      </c>
      <c r="S50" s="26">
        <f t="shared" si="5"/>
        <v>58.382486314999994</v>
      </c>
      <c r="T50" s="26">
        <f t="shared" si="5"/>
        <v>15.879981142612907</v>
      </c>
      <c r="U50" s="26">
        <f t="shared" si="5"/>
        <v>0</v>
      </c>
      <c r="V50" s="26">
        <f t="shared" si="5"/>
        <v>58.22781664267741</v>
      </c>
      <c r="W50" s="26">
        <f t="shared" si="5"/>
        <v>0</v>
      </c>
      <c r="X50" s="26">
        <f t="shared" si="5"/>
        <v>0</v>
      </c>
      <c r="Y50" s="26">
        <f t="shared" si="5"/>
        <v>0</v>
      </c>
      <c r="Z50" s="26">
        <f t="shared" si="5"/>
        <v>0</v>
      </c>
      <c r="AA50" s="26">
        <f t="shared" si="5"/>
        <v>0</v>
      </c>
      <c r="AB50" s="26">
        <f t="shared" si="5"/>
        <v>0</v>
      </c>
      <c r="AC50" s="26">
        <f t="shared" si="5"/>
        <v>0</v>
      </c>
      <c r="AD50" s="26">
        <f t="shared" si="5"/>
        <v>0</v>
      </c>
      <c r="AE50" s="26">
        <f t="shared" si="5"/>
        <v>0</v>
      </c>
      <c r="AF50" s="26">
        <f t="shared" si="5"/>
        <v>0</v>
      </c>
      <c r="AG50" s="26">
        <f t="shared" si="5"/>
        <v>0</v>
      </c>
      <c r="AH50" s="26">
        <f t="shared" si="5"/>
        <v>0</v>
      </c>
      <c r="AI50" s="26">
        <f aca="true" t="shared" si="6" ref="AI50:BK50">SUM(AI18:AI49)</f>
        <v>0</v>
      </c>
      <c r="AJ50" s="26">
        <f t="shared" si="6"/>
        <v>0</v>
      </c>
      <c r="AK50" s="26">
        <f t="shared" si="6"/>
        <v>0</v>
      </c>
      <c r="AL50" s="26">
        <f t="shared" si="6"/>
        <v>0</v>
      </c>
      <c r="AM50" s="26">
        <f t="shared" si="6"/>
        <v>0</v>
      </c>
      <c r="AN50" s="26">
        <f t="shared" si="6"/>
        <v>0</v>
      </c>
      <c r="AO50" s="26">
        <f t="shared" si="6"/>
        <v>0</v>
      </c>
      <c r="AP50" s="26">
        <f t="shared" si="6"/>
        <v>0</v>
      </c>
      <c r="AQ50" s="26">
        <f t="shared" si="6"/>
        <v>0</v>
      </c>
      <c r="AR50" s="26">
        <f t="shared" si="6"/>
        <v>0</v>
      </c>
      <c r="AS50" s="26">
        <f t="shared" si="6"/>
        <v>0</v>
      </c>
      <c r="AT50" s="26">
        <f t="shared" si="6"/>
        <v>0</v>
      </c>
      <c r="AU50" s="26">
        <f t="shared" si="6"/>
        <v>0</v>
      </c>
      <c r="AV50" s="26">
        <f t="shared" si="6"/>
        <v>49.04166786483871</v>
      </c>
      <c r="AW50" s="26">
        <f t="shared" si="6"/>
        <v>303.04757523492015</v>
      </c>
      <c r="AX50" s="26">
        <f t="shared" si="6"/>
        <v>1.0309347893548388</v>
      </c>
      <c r="AY50" s="26">
        <f t="shared" si="6"/>
        <v>0</v>
      </c>
      <c r="AZ50" s="26">
        <f t="shared" si="6"/>
        <v>455.64778703119356</v>
      </c>
      <c r="BA50" s="26">
        <f t="shared" si="6"/>
        <v>0</v>
      </c>
      <c r="BB50" s="26">
        <f t="shared" si="6"/>
        <v>0</v>
      </c>
      <c r="BC50" s="26">
        <f t="shared" si="6"/>
        <v>0</v>
      </c>
      <c r="BD50" s="26">
        <f t="shared" si="6"/>
        <v>0</v>
      </c>
      <c r="BE50" s="26">
        <f t="shared" si="6"/>
        <v>0</v>
      </c>
      <c r="BF50" s="26">
        <f t="shared" si="6"/>
        <v>32.32077506058066</v>
      </c>
      <c r="BG50" s="26">
        <f t="shared" si="6"/>
        <v>53.03228553329032</v>
      </c>
      <c r="BH50" s="26">
        <f t="shared" si="6"/>
        <v>2.3611896711935483</v>
      </c>
      <c r="BI50" s="26">
        <f t="shared" si="6"/>
        <v>0</v>
      </c>
      <c r="BJ50" s="26">
        <f t="shared" si="6"/>
        <v>148.88025423796773</v>
      </c>
      <c r="BK50" s="26">
        <f t="shared" si="6"/>
        <v>2174.4425654149595</v>
      </c>
    </row>
    <row r="51" spans="3:63" ht="15" customHeight="1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</row>
    <row r="52" spans="1:63" s="25" customFormat="1" ht="14.25">
      <c r="A52" s="20" t="s">
        <v>31</v>
      </c>
      <c r="B52" s="5" t="s">
        <v>32</v>
      </c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4"/>
    </row>
    <row r="53" spans="1:63" s="25" customFormat="1" ht="14.25">
      <c r="A53" s="20"/>
      <c r="B53" s="7" t="s">
        <v>33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</v>
      </c>
      <c r="I53" s="22">
        <v>0</v>
      </c>
      <c r="J53" s="22">
        <v>0</v>
      </c>
      <c r="K53" s="22">
        <v>0</v>
      </c>
      <c r="L53" s="23">
        <v>0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</v>
      </c>
      <c r="S53" s="22">
        <v>0</v>
      </c>
      <c r="T53" s="22">
        <v>0</v>
      </c>
      <c r="U53" s="22">
        <v>0</v>
      </c>
      <c r="V53" s="23">
        <v>0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</v>
      </c>
      <c r="AW53" s="22">
        <v>0</v>
      </c>
      <c r="AX53" s="22">
        <v>0</v>
      </c>
      <c r="AY53" s="22">
        <v>0</v>
      </c>
      <c r="AZ53" s="23">
        <v>0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</v>
      </c>
      <c r="BG53" s="22">
        <v>0</v>
      </c>
      <c r="BH53" s="22">
        <v>0</v>
      </c>
      <c r="BI53" s="22">
        <v>0</v>
      </c>
      <c r="BJ53" s="23">
        <v>0</v>
      </c>
      <c r="BK53" s="24">
        <v>0</v>
      </c>
    </row>
    <row r="54" spans="1:63" s="30" customFormat="1" ht="14.25">
      <c r="A54" s="20"/>
      <c r="B54" s="8" t="s">
        <v>34</v>
      </c>
      <c r="C54" s="26">
        <v>0</v>
      </c>
      <c r="D54" s="27">
        <v>0</v>
      </c>
      <c r="E54" s="27">
        <v>0</v>
      </c>
      <c r="F54" s="27">
        <v>0</v>
      </c>
      <c r="G54" s="28">
        <v>0</v>
      </c>
      <c r="H54" s="26">
        <v>0</v>
      </c>
      <c r="I54" s="27">
        <v>0</v>
      </c>
      <c r="J54" s="27">
        <v>0</v>
      </c>
      <c r="K54" s="27">
        <v>0</v>
      </c>
      <c r="L54" s="28">
        <v>0</v>
      </c>
      <c r="M54" s="26">
        <v>0</v>
      </c>
      <c r="N54" s="27">
        <v>0</v>
      </c>
      <c r="O54" s="27">
        <v>0</v>
      </c>
      <c r="P54" s="27">
        <v>0</v>
      </c>
      <c r="Q54" s="28">
        <v>0</v>
      </c>
      <c r="R54" s="26">
        <v>0</v>
      </c>
      <c r="S54" s="27">
        <v>0</v>
      </c>
      <c r="T54" s="27">
        <v>0</v>
      </c>
      <c r="U54" s="27">
        <v>0</v>
      </c>
      <c r="V54" s="28">
        <v>0</v>
      </c>
      <c r="W54" s="26">
        <v>0</v>
      </c>
      <c r="X54" s="27">
        <v>0</v>
      </c>
      <c r="Y54" s="27">
        <v>0</v>
      </c>
      <c r="Z54" s="27">
        <v>0</v>
      </c>
      <c r="AA54" s="28">
        <v>0</v>
      </c>
      <c r="AB54" s="26">
        <v>0</v>
      </c>
      <c r="AC54" s="27">
        <v>0</v>
      </c>
      <c r="AD54" s="27">
        <v>0</v>
      </c>
      <c r="AE54" s="27">
        <v>0</v>
      </c>
      <c r="AF54" s="28">
        <v>0</v>
      </c>
      <c r="AG54" s="26">
        <v>0</v>
      </c>
      <c r="AH54" s="27">
        <v>0</v>
      </c>
      <c r="AI54" s="27">
        <v>0</v>
      </c>
      <c r="AJ54" s="27">
        <v>0</v>
      </c>
      <c r="AK54" s="28">
        <v>0</v>
      </c>
      <c r="AL54" s="26">
        <v>0</v>
      </c>
      <c r="AM54" s="27">
        <v>0</v>
      </c>
      <c r="AN54" s="27">
        <v>0</v>
      </c>
      <c r="AO54" s="27">
        <v>0</v>
      </c>
      <c r="AP54" s="28">
        <v>0</v>
      </c>
      <c r="AQ54" s="26">
        <v>0</v>
      </c>
      <c r="AR54" s="27">
        <v>0</v>
      </c>
      <c r="AS54" s="27">
        <v>0</v>
      </c>
      <c r="AT54" s="27">
        <v>0</v>
      </c>
      <c r="AU54" s="28">
        <v>0</v>
      </c>
      <c r="AV54" s="26">
        <v>0</v>
      </c>
      <c r="AW54" s="27">
        <v>0</v>
      </c>
      <c r="AX54" s="27">
        <v>0</v>
      </c>
      <c r="AY54" s="27">
        <v>0</v>
      </c>
      <c r="AZ54" s="28">
        <v>0</v>
      </c>
      <c r="BA54" s="26">
        <v>0</v>
      </c>
      <c r="BB54" s="27">
        <v>0</v>
      </c>
      <c r="BC54" s="27">
        <v>0</v>
      </c>
      <c r="BD54" s="27">
        <v>0</v>
      </c>
      <c r="BE54" s="28">
        <v>0</v>
      </c>
      <c r="BF54" s="26">
        <v>0</v>
      </c>
      <c r="BG54" s="27">
        <v>0</v>
      </c>
      <c r="BH54" s="27">
        <v>0</v>
      </c>
      <c r="BI54" s="27">
        <v>0</v>
      </c>
      <c r="BJ54" s="28">
        <v>0</v>
      </c>
      <c r="BK54" s="29">
        <v>0</v>
      </c>
    </row>
    <row r="55" spans="1:63" s="25" customFormat="1" ht="14.25">
      <c r="A55" s="20" t="s">
        <v>35</v>
      </c>
      <c r="B55" s="5" t="s">
        <v>36</v>
      </c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4"/>
    </row>
    <row r="56" spans="1:63" s="25" customFormat="1" ht="14.25">
      <c r="A56" s="20"/>
      <c r="B56" s="7" t="s">
        <v>33</v>
      </c>
      <c r="C56" s="21">
        <v>0</v>
      </c>
      <c r="D56" s="22">
        <v>0</v>
      </c>
      <c r="E56" s="22">
        <v>0</v>
      </c>
      <c r="F56" s="22">
        <v>0</v>
      </c>
      <c r="G56" s="23">
        <v>0</v>
      </c>
      <c r="H56" s="21">
        <v>0</v>
      </c>
      <c r="I56" s="22">
        <v>0</v>
      </c>
      <c r="J56" s="22">
        <v>0</v>
      </c>
      <c r="K56" s="22">
        <v>0</v>
      </c>
      <c r="L56" s="23">
        <v>0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</v>
      </c>
      <c r="S56" s="22">
        <v>0</v>
      </c>
      <c r="T56" s="22">
        <v>0</v>
      </c>
      <c r="U56" s="22">
        <v>0</v>
      </c>
      <c r="V56" s="23">
        <v>0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0</v>
      </c>
      <c r="AW56" s="22">
        <v>0</v>
      </c>
      <c r="AX56" s="22">
        <v>0</v>
      </c>
      <c r="AY56" s="22">
        <v>0</v>
      </c>
      <c r="AZ56" s="23">
        <v>0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</v>
      </c>
      <c r="BG56" s="22">
        <v>0</v>
      </c>
      <c r="BH56" s="22">
        <v>0</v>
      </c>
      <c r="BI56" s="22">
        <v>0</v>
      </c>
      <c r="BJ56" s="23">
        <v>0</v>
      </c>
      <c r="BK56" s="24">
        <v>0</v>
      </c>
    </row>
    <row r="57" spans="1:63" s="30" customFormat="1" ht="14.25">
      <c r="A57" s="20"/>
      <c r="B57" s="8" t="s">
        <v>37</v>
      </c>
      <c r="C57" s="26">
        <v>0</v>
      </c>
      <c r="D57" s="27">
        <v>0</v>
      </c>
      <c r="E57" s="27">
        <v>0</v>
      </c>
      <c r="F57" s="27">
        <v>0</v>
      </c>
      <c r="G57" s="28">
        <v>0</v>
      </c>
      <c r="H57" s="26">
        <v>0</v>
      </c>
      <c r="I57" s="27">
        <v>0</v>
      </c>
      <c r="J57" s="27">
        <v>0</v>
      </c>
      <c r="K57" s="27">
        <v>0</v>
      </c>
      <c r="L57" s="28">
        <v>0</v>
      </c>
      <c r="M57" s="26">
        <v>0</v>
      </c>
      <c r="N57" s="27">
        <v>0</v>
      </c>
      <c r="O57" s="27">
        <v>0</v>
      </c>
      <c r="P57" s="27">
        <v>0</v>
      </c>
      <c r="Q57" s="28">
        <v>0</v>
      </c>
      <c r="R57" s="26">
        <v>0</v>
      </c>
      <c r="S57" s="27">
        <v>0</v>
      </c>
      <c r="T57" s="27">
        <v>0</v>
      </c>
      <c r="U57" s="27">
        <v>0</v>
      </c>
      <c r="V57" s="28">
        <v>0</v>
      </c>
      <c r="W57" s="26">
        <v>0</v>
      </c>
      <c r="X57" s="27">
        <v>0</v>
      </c>
      <c r="Y57" s="27">
        <v>0</v>
      </c>
      <c r="Z57" s="27">
        <v>0</v>
      </c>
      <c r="AA57" s="28">
        <v>0</v>
      </c>
      <c r="AB57" s="26">
        <v>0</v>
      </c>
      <c r="AC57" s="27">
        <v>0</v>
      </c>
      <c r="AD57" s="27">
        <v>0</v>
      </c>
      <c r="AE57" s="27">
        <v>0</v>
      </c>
      <c r="AF57" s="28">
        <v>0</v>
      </c>
      <c r="AG57" s="26">
        <v>0</v>
      </c>
      <c r="AH57" s="27">
        <v>0</v>
      </c>
      <c r="AI57" s="27">
        <v>0</v>
      </c>
      <c r="AJ57" s="27">
        <v>0</v>
      </c>
      <c r="AK57" s="28">
        <v>0</v>
      </c>
      <c r="AL57" s="26">
        <v>0</v>
      </c>
      <c r="AM57" s="27">
        <v>0</v>
      </c>
      <c r="AN57" s="27">
        <v>0</v>
      </c>
      <c r="AO57" s="27">
        <v>0</v>
      </c>
      <c r="AP57" s="28">
        <v>0</v>
      </c>
      <c r="AQ57" s="26">
        <v>0</v>
      </c>
      <c r="AR57" s="27">
        <v>0</v>
      </c>
      <c r="AS57" s="27">
        <v>0</v>
      </c>
      <c r="AT57" s="27">
        <v>0</v>
      </c>
      <c r="AU57" s="28">
        <v>0</v>
      </c>
      <c r="AV57" s="26">
        <v>0</v>
      </c>
      <c r="AW57" s="27">
        <v>0</v>
      </c>
      <c r="AX57" s="27">
        <v>0</v>
      </c>
      <c r="AY57" s="27">
        <v>0</v>
      </c>
      <c r="AZ57" s="28">
        <v>0</v>
      </c>
      <c r="BA57" s="26">
        <v>0</v>
      </c>
      <c r="BB57" s="27">
        <v>0</v>
      </c>
      <c r="BC57" s="27">
        <v>0</v>
      </c>
      <c r="BD57" s="27">
        <v>0</v>
      </c>
      <c r="BE57" s="28">
        <v>0</v>
      </c>
      <c r="BF57" s="26">
        <v>0</v>
      </c>
      <c r="BG57" s="27">
        <v>0</v>
      </c>
      <c r="BH57" s="27">
        <v>0</v>
      </c>
      <c r="BI57" s="27">
        <v>0</v>
      </c>
      <c r="BJ57" s="28">
        <v>0</v>
      </c>
      <c r="BK57" s="29">
        <v>0</v>
      </c>
    </row>
    <row r="58" spans="1:63" s="30" customFormat="1" ht="14.25">
      <c r="A58" s="20" t="s">
        <v>16</v>
      </c>
      <c r="B58" s="12" t="s">
        <v>17</v>
      </c>
      <c r="C58" s="26"/>
      <c r="D58" s="27"/>
      <c r="E58" s="27"/>
      <c r="F58" s="27"/>
      <c r="G58" s="28"/>
      <c r="H58" s="26"/>
      <c r="I58" s="27"/>
      <c r="J58" s="27"/>
      <c r="K58" s="27"/>
      <c r="L58" s="28"/>
      <c r="M58" s="26"/>
      <c r="N58" s="27"/>
      <c r="O58" s="27"/>
      <c r="P58" s="27"/>
      <c r="Q58" s="28"/>
      <c r="R58" s="26"/>
      <c r="S58" s="27"/>
      <c r="T58" s="27"/>
      <c r="U58" s="27"/>
      <c r="V58" s="28"/>
      <c r="W58" s="26"/>
      <c r="X58" s="27"/>
      <c r="Y58" s="27"/>
      <c r="Z58" s="27"/>
      <c r="AA58" s="28"/>
      <c r="AB58" s="26"/>
      <c r="AC58" s="27"/>
      <c r="AD58" s="27"/>
      <c r="AE58" s="27"/>
      <c r="AF58" s="28"/>
      <c r="AG58" s="26"/>
      <c r="AH58" s="27"/>
      <c r="AI58" s="27"/>
      <c r="AJ58" s="27"/>
      <c r="AK58" s="28"/>
      <c r="AL58" s="26"/>
      <c r="AM58" s="27"/>
      <c r="AN58" s="27"/>
      <c r="AO58" s="27"/>
      <c r="AP58" s="28"/>
      <c r="AQ58" s="26"/>
      <c r="AR58" s="27"/>
      <c r="AS58" s="27"/>
      <c r="AT58" s="27"/>
      <c r="AU58" s="28"/>
      <c r="AV58" s="26"/>
      <c r="AW58" s="27"/>
      <c r="AX58" s="27"/>
      <c r="AY58" s="27"/>
      <c r="AZ58" s="28"/>
      <c r="BA58" s="26"/>
      <c r="BB58" s="27"/>
      <c r="BC58" s="27"/>
      <c r="BD58" s="27"/>
      <c r="BE58" s="28"/>
      <c r="BF58" s="26"/>
      <c r="BG58" s="27"/>
      <c r="BH58" s="27"/>
      <c r="BI58" s="27"/>
      <c r="BJ58" s="28"/>
      <c r="BK58" s="29"/>
    </row>
    <row r="59" spans="1:63" s="25" customFormat="1" ht="14.25">
      <c r="A59" s="20"/>
      <c r="B59" s="59" t="s">
        <v>128</v>
      </c>
      <c r="C59" s="21">
        <v>0</v>
      </c>
      <c r="D59" s="22">
        <v>5.864664900225807</v>
      </c>
      <c r="E59" s="22">
        <v>0</v>
      </c>
      <c r="F59" s="22">
        <v>0</v>
      </c>
      <c r="G59" s="23">
        <v>0</v>
      </c>
      <c r="H59" s="21">
        <v>55.63513003006451</v>
      </c>
      <c r="I59" s="22">
        <v>2076.0753905586453</v>
      </c>
      <c r="J59" s="22">
        <v>0.5045924147419357</v>
      </c>
      <c r="K59" s="22">
        <v>0</v>
      </c>
      <c r="L59" s="23">
        <v>389.5955676204838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16.20438168164516</v>
      </c>
      <c r="S59" s="22">
        <v>17.28200222045161</v>
      </c>
      <c r="T59" s="22">
        <v>19.6051883593871</v>
      </c>
      <c r="U59" s="22">
        <v>0</v>
      </c>
      <c r="V59" s="23">
        <v>48.45654628309677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62.55696255593549</v>
      </c>
      <c r="AW59" s="22">
        <v>660.5781039832513</v>
      </c>
      <c r="AX59" s="22">
        <v>3.877681568967742</v>
      </c>
      <c r="AY59" s="22">
        <v>0</v>
      </c>
      <c r="AZ59" s="23">
        <v>785.5066479730323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17.987017585612904</v>
      </c>
      <c r="BG59" s="22">
        <v>29.387469790935487</v>
      </c>
      <c r="BH59" s="22">
        <v>1.9817489970322573</v>
      </c>
      <c r="BI59" s="22">
        <v>0</v>
      </c>
      <c r="BJ59" s="23">
        <v>67.23909216348387</v>
      </c>
      <c r="BK59" s="24">
        <f>SUM(C59:BJ59)</f>
        <v>4258.338188686995</v>
      </c>
    </row>
    <row r="60" spans="1:63" s="25" customFormat="1" ht="14.25">
      <c r="A60" s="20"/>
      <c r="B60" s="7" t="s">
        <v>129</v>
      </c>
      <c r="C60" s="21">
        <v>0</v>
      </c>
      <c r="D60" s="22">
        <v>39.95997251845163</v>
      </c>
      <c r="E60" s="22">
        <v>0</v>
      </c>
      <c r="F60" s="22">
        <v>0</v>
      </c>
      <c r="G60" s="23">
        <v>0</v>
      </c>
      <c r="H60" s="21">
        <v>2.810627584709677</v>
      </c>
      <c r="I60" s="22">
        <v>25.584354875419358</v>
      </c>
      <c r="J60" s="22">
        <v>2.348136091935484</v>
      </c>
      <c r="K60" s="22">
        <v>0</v>
      </c>
      <c r="L60" s="23">
        <v>16.552684220612896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1.1332151398387098</v>
      </c>
      <c r="S60" s="22">
        <v>5.806928501677421</v>
      </c>
      <c r="T60" s="22">
        <v>4.804102223677419</v>
      </c>
      <c r="U60" s="22">
        <v>0</v>
      </c>
      <c r="V60" s="23">
        <v>1.1354024446451616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13.458094813322582</v>
      </c>
      <c r="AW60" s="22">
        <v>18.63828154232438</v>
      </c>
      <c r="AX60" s="22">
        <v>4.000000000000001E-09</v>
      </c>
      <c r="AY60" s="22">
        <v>0</v>
      </c>
      <c r="AZ60" s="23">
        <v>62.43943610854838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3.547815842999999</v>
      </c>
      <c r="BG60" s="22">
        <v>1.7326051295161293</v>
      </c>
      <c r="BH60" s="22">
        <v>0</v>
      </c>
      <c r="BI60" s="22">
        <v>0</v>
      </c>
      <c r="BJ60" s="23">
        <v>6.400255492129031</v>
      </c>
      <c r="BK60" s="24">
        <f>SUM(C60:BJ60)</f>
        <v>206.35191253380825</v>
      </c>
    </row>
    <row r="61" spans="1:63" s="25" customFormat="1" ht="14.25">
      <c r="A61" s="20"/>
      <c r="B61" s="7" t="s">
        <v>130</v>
      </c>
      <c r="C61" s="21">
        <v>0</v>
      </c>
      <c r="D61" s="22">
        <v>127.84947014812902</v>
      </c>
      <c r="E61" s="22">
        <v>0</v>
      </c>
      <c r="F61" s="22">
        <v>0</v>
      </c>
      <c r="G61" s="23">
        <v>0</v>
      </c>
      <c r="H61" s="21">
        <v>19.41511045167742</v>
      </c>
      <c r="I61" s="22">
        <v>1873.0977041389026</v>
      </c>
      <c r="J61" s="22">
        <v>610.5283665980969</v>
      </c>
      <c r="K61" s="22">
        <v>0</v>
      </c>
      <c r="L61" s="23">
        <v>86.33898242874194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10.887498347193556</v>
      </c>
      <c r="S61" s="22">
        <v>119.81088404938707</v>
      </c>
      <c r="T61" s="22">
        <v>129.15043868829034</v>
      </c>
      <c r="U61" s="22">
        <v>0</v>
      </c>
      <c r="V61" s="23">
        <v>36.58210481729033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81.09755570448387</v>
      </c>
      <c r="AW61" s="22">
        <v>699.2962845091782</v>
      </c>
      <c r="AX61" s="22">
        <v>17.826290056161287</v>
      </c>
      <c r="AY61" s="22">
        <v>0</v>
      </c>
      <c r="AZ61" s="23">
        <v>333.7449437748064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72.73397344745163</v>
      </c>
      <c r="BG61" s="22">
        <v>145.85230965009677</v>
      </c>
      <c r="BH61" s="22">
        <v>56.58878828935484</v>
      </c>
      <c r="BI61" s="22">
        <v>0</v>
      </c>
      <c r="BJ61" s="23">
        <v>156.68861371677417</v>
      </c>
      <c r="BK61" s="24">
        <f>SUM(C61:BJ61)</f>
        <v>4577.489318816017</v>
      </c>
    </row>
    <row r="62" spans="1:63" s="25" customFormat="1" ht="14.25">
      <c r="A62" s="20"/>
      <c r="B62" s="7" t="s">
        <v>131</v>
      </c>
      <c r="C62" s="21">
        <v>0</v>
      </c>
      <c r="D62" s="22">
        <v>172.9556544223226</v>
      </c>
      <c r="E62" s="22">
        <v>0</v>
      </c>
      <c r="F62" s="22">
        <v>0</v>
      </c>
      <c r="G62" s="23">
        <v>0</v>
      </c>
      <c r="H62" s="21">
        <v>35.97090891896774</v>
      </c>
      <c r="I62" s="22">
        <v>11194.428846226167</v>
      </c>
      <c r="J62" s="22">
        <v>32.89450046632258</v>
      </c>
      <c r="K62" s="22">
        <v>0</v>
      </c>
      <c r="L62" s="23">
        <v>853.6659065392902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19.405613681580647</v>
      </c>
      <c r="S62" s="22">
        <v>260.1986199200645</v>
      </c>
      <c r="T62" s="22">
        <v>5.70388610432258</v>
      </c>
      <c r="U62" s="22">
        <v>0</v>
      </c>
      <c r="V62" s="23">
        <v>53.33760473632258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38.07118806329032</v>
      </c>
      <c r="AW62" s="22">
        <v>616.3553374566915</v>
      </c>
      <c r="AX62" s="22">
        <v>3.712721807129032</v>
      </c>
      <c r="AY62" s="22">
        <v>0</v>
      </c>
      <c r="AZ62" s="23">
        <v>467.7262123658064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21.291696000548395</v>
      </c>
      <c r="BG62" s="22">
        <v>42.0329980433871</v>
      </c>
      <c r="BH62" s="22">
        <v>5.849768330290322</v>
      </c>
      <c r="BI62" s="22">
        <v>0</v>
      </c>
      <c r="BJ62" s="23">
        <v>54.16021179480645</v>
      </c>
      <c r="BK62" s="24">
        <f>SUM(C62:BJ62)</f>
        <v>13877.761674877303</v>
      </c>
    </row>
    <row r="63" spans="1:63" s="25" customFormat="1" ht="14.25">
      <c r="A63" s="20"/>
      <c r="B63" s="7" t="s">
        <v>132</v>
      </c>
      <c r="C63" s="21">
        <v>0</v>
      </c>
      <c r="D63" s="22">
        <v>0.8399201406774189</v>
      </c>
      <c r="E63" s="22">
        <v>0</v>
      </c>
      <c r="F63" s="22">
        <v>0</v>
      </c>
      <c r="G63" s="23">
        <v>0</v>
      </c>
      <c r="H63" s="21">
        <v>14.883196785419354</v>
      </c>
      <c r="I63" s="22">
        <v>10.354060213129031</v>
      </c>
      <c r="J63" s="22">
        <v>0</v>
      </c>
      <c r="K63" s="22">
        <v>0</v>
      </c>
      <c r="L63" s="23">
        <v>25.30444233070968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5.773954082709676</v>
      </c>
      <c r="S63" s="22">
        <v>1.545482446032258</v>
      </c>
      <c r="T63" s="22">
        <v>0</v>
      </c>
      <c r="U63" s="22">
        <v>0</v>
      </c>
      <c r="V63" s="23">
        <v>3.8977424165806456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20.3413655033871</v>
      </c>
      <c r="AW63" s="22">
        <v>33.90464994272835</v>
      </c>
      <c r="AX63" s="22">
        <v>0.9301490679354839</v>
      </c>
      <c r="AY63" s="22">
        <v>0</v>
      </c>
      <c r="AZ63" s="23">
        <v>71.77212731551612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8.681790420225807</v>
      </c>
      <c r="BG63" s="22">
        <v>10.087860936935483</v>
      </c>
      <c r="BH63" s="22">
        <v>0</v>
      </c>
      <c r="BI63" s="22">
        <v>0</v>
      </c>
      <c r="BJ63" s="23">
        <v>19.19158663529032</v>
      </c>
      <c r="BK63" s="24">
        <f>SUM(C63:BJ63)</f>
        <v>227.50832823727674</v>
      </c>
    </row>
    <row r="64" spans="1:63" s="25" customFormat="1" ht="14.25">
      <c r="A64" s="20"/>
      <c r="B64" s="7" t="s">
        <v>174</v>
      </c>
      <c r="C64" s="21">
        <v>0</v>
      </c>
      <c r="D64" s="22">
        <v>428.8331792159999</v>
      </c>
      <c r="E64" s="22">
        <v>0</v>
      </c>
      <c r="F64" s="22">
        <v>0</v>
      </c>
      <c r="G64" s="23">
        <v>0</v>
      </c>
      <c r="H64" s="21">
        <v>20.13317115854839</v>
      </c>
      <c r="I64" s="22">
        <v>1197.6293995491935</v>
      </c>
      <c r="J64" s="22">
        <v>488.05888419261305</v>
      </c>
      <c r="K64" s="22">
        <v>0</v>
      </c>
      <c r="L64" s="23">
        <v>68.60347998761291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7.37832266683871</v>
      </c>
      <c r="S64" s="22">
        <v>9.615408150935483</v>
      </c>
      <c r="T64" s="22">
        <v>22.44978061245161</v>
      </c>
      <c r="U64" s="22">
        <v>0</v>
      </c>
      <c r="V64" s="23">
        <v>14.454214634451613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23.53651173990323</v>
      </c>
      <c r="AW64" s="22">
        <v>257.76205950442335</v>
      </c>
      <c r="AX64" s="22">
        <v>0</v>
      </c>
      <c r="AY64" s="22">
        <v>0</v>
      </c>
      <c r="AZ64" s="23">
        <v>93.01963722725809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16.059793048</v>
      </c>
      <c r="BG64" s="22">
        <v>6.0387230925806445</v>
      </c>
      <c r="BH64" s="22">
        <v>0.21597929796774193</v>
      </c>
      <c r="BI64" s="22">
        <v>0</v>
      </c>
      <c r="BJ64" s="23">
        <v>123.74251043064514</v>
      </c>
      <c r="BK64" s="24">
        <f>SUM(C64:BJ64)</f>
        <v>2777.5310545094235</v>
      </c>
    </row>
    <row r="65" spans="1:63" s="25" customFormat="1" ht="14.25">
      <c r="A65" s="20"/>
      <c r="B65" s="7" t="s">
        <v>133</v>
      </c>
      <c r="C65" s="21">
        <v>0</v>
      </c>
      <c r="D65" s="22">
        <v>219.8168999690645</v>
      </c>
      <c r="E65" s="22">
        <v>0</v>
      </c>
      <c r="F65" s="22">
        <v>0</v>
      </c>
      <c r="G65" s="23">
        <v>0</v>
      </c>
      <c r="H65" s="21">
        <v>55.58443334187097</v>
      </c>
      <c r="I65" s="22">
        <v>3943.5720300329676</v>
      </c>
      <c r="J65" s="22">
        <v>1663.3776755105484</v>
      </c>
      <c r="K65" s="22">
        <v>0</v>
      </c>
      <c r="L65" s="23">
        <v>503.05379132712915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40.469877329903234</v>
      </c>
      <c r="S65" s="22">
        <v>162.56438380141938</v>
      </c>
      <c r="T65" s="22">
        <v>73.46029840909677</v>
      </c>
      <c r="U65" s="22">
        <v>0</v>
      </c>
      <c r="V65" s="23">
        <v>81.42625818867744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277.6332797786453</v>
      </c>
      <c r="AW65" s="22">
        <v>1214.0781283238218</v>
      </c>
      <c r="AX65" s="22">
        <v>2.0186184166129038</v>
      </c>
      <c r="AY65" s="22">
        <v>0</v>
      </c>
      <c r="AZ65" s="23">
        <v>696.9910546638063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266.0502514552903</v>
      </c>
      <c r="BG65" s="22">
        <v>208.792927542258</v>
      </c>
      <c r="BH65" s="22">
        <v>25.789176805935483</v>
      </c>
      <c r="BI65" s="22">
        <v>0</v>
      </c>
      <c r="BJ65" s="23">
        <v>290.3664342521291</v>
      </c>
      <c r="BK65" s="24">
        <f>SUM(C65:BJ65)</f>
        <v>9725.045519149176</v>
      </c>
    </row>
    <row r="66" spans="1:63" s="25" customFormat="1" ht="14.25">
      <c r="A66" s="20"/>
      <c r="B66" s="7" t="s">
        <v>134</v>
      </c>
      <c r="C66" s="21">
        <v>0</v>
      </c>
      <c r="D66" s="22">
        <v>373.2745758897741</v>
      </c>
      <c r="E66" s="22">
        <v>0</v>
      </c>
      <c r="F66" s="22">
        <v>0</v>
      </c>
      <c r="G66" s="23">
        <v>0</v>
      </c>
      <c r="H66" s="21">
        <v>25.95612659954839</v>
      </c>
      <c r="I66" s="22">
        <v>6292.180886665321</v>
      </c>
      <c r="J66" s="22">
        <v>679.2698026334192</v>
      </c>
      <c r="K66" s="22">
        <v>0</v>
      </c>
      <c r="L66" s="23">
        <v>379.87804148083876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12.01143598567742</v>
      </c>
      <c r="S66" s="22">
        <v>197.82044480425805</v>
      </c>
      <c r="T66" s="22">
        <v>95.52779886351611</v>
      </c>
      <c r="U66" s="22">
        <v>0</v>
      </c>
      <c r="V66" s="23">
        <v>25.015337009645158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34.429841542870975</v>
      </c>
      <c r="AW66" s="22">
        <v>2454.847502484537</v>
      </c>
      <c r="AX66" s="22">
        <v>18.776692200806455</v>
      </c>
      <c r="AY66" s="22">
        <v>0</v>
      </c>
      <c r="AZ66" s="23">
        <v>200.49536845674197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21.489295405999997</v>
      </c>
      <c r="BG66" s="22">
        <v>124.54917641122577</v>
      </c>
      <c r="BH66" s="22">
        <v>8.434653824838707</v>
      </c>
      <c r="BI66" s="22">
        <v>0</v>
      </c>
      <c r="BJ66" s="23">
        <v>60.264096518354826</v>
      </c>
      <c r="BK66" s="24">
        <f>SUM(C66:BJ66)</f>
        <v>11004.221076777376</v>
      </c>
    </row>
    <row r="67" spans="1:63" s="25" customFormat="1" ht="14.25">
      <c r="A67" s="20"/>
      <c r="B67" s="7" t="s">
        <v>135</v>
      </c>
      <c r="C67" s="21">
        <v>0</v>
      </c>
      <c r="D67" s="22">
        <v>112.55573715112905</v>
      </c>
      <c r="E67" s="22">
        <v>0</v>
      </c>
      <c r="F67" s="22">
        <v>0</v>
      </c>
      <c r="G67" s="23">
        <v>0</v>
      </c>
      <c r="H67" s="21">
        <v>12.322910104774191</v>
      </c>
      <c r="I67" s="22">
        <v>2.1358140523225804</v>
      </c>
      <c r="J67" s="22">
        <v>0</v>
      </c>
      <c r="K67" s="22">
        <v>0</v>
      </c>
      <c r="L67" s="23">
        <v>10.885775350483872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4.762318351354838</v>
      </c>
      <c r="S67" s="22">
        <v>2.6911005966774186</v>
      </c>
      <c r="T67" s="22">
        <v>0</v>
      </c>
      <c r="U67" s="22">
        <v>0</v>
      </c>
      <c r="V67" s="23">
        <v>3.468517777129032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133.09750614396773</v>
      </c>
      <c r="AW67" s="22">
        <v>141.30125597477854</v>
      </c>
      <c r="AX67" s="22">
        <v>0</v>
      </c>
      <c r="AY67" s="22">
        <v>0</v>
      </c>
      <c r="AZ67" s="23">
        <v>176.03689134409677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49.354290617612904</v>
      </c>
      <c r="BG67" s="22">
        <v>5.15446556916129</v>
      </c>
      <c r="BH67" s="22">
        <v>0</v>
      </c>
      <c r="BI67" s="22">
        <v>0</v>
      </c>
      <c r="BJ67" s="23">
        <v>39.50936088635484</v>
      </c>
      <c r="BK67" s="24">
        <f aca="true" t="shared" si="7" ref="BK67:BK72">SUM(C67:BJ67)</f>
        <v>693.2759439198433</v>
      </c>
    </row>
    <row r="68" spans="1:63" s="25" customFormat="1" ht="14.25">
      <c r="A68" s="20"/>
      <c r="B68" s="7" t="s">
        <v>136</v>
      </c>
      <c r="C68" s="21">
        <v>0</v>
      </c>
      <c r="D68" s="22">
        <v>165.07040190116132</v>
      </c>
      <c r="E68" s="22">
        <v>0</v>
      </c>
      <c r="F68" s="22">
        <v>0</v>
      </c>
      <c r="G68" s="23">
        <v>0</v>
      </c>
      <c r="H68" s="21">
        <v>17.64360248867742</v>
      </c>
      <c r="I68" s="22">
        <v>1810.2538415189038</v>
      </c>
      <c r="J68" s="22">
        <v>0</v>
      </c>
      <c r="K68" s="22">
        <v>0</v>
      </c>
      <c r="L68" s="23">
        <v>207.46099345377422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2.911507395903226</v>
      </c>
      <c r="S68" s="22">
        <v>48.732425220129045</v>
      </c>
      <c r="T68" s="22">
        <v>0</v>
      </c>
      <c r="U68" s="22">
        <v>0</v>
      </c>
      <c r="V68" s="23">
        <v>66.95273780419353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44.34802931287097</v>
      </c>
      <c r="AW68" s="22">
        <v>421.97648567560583</v>
      </c>
      <c r="AX68" s="22">
        <v>5.052845917935484</v>
      </c>
      <c r="AY68" s="22">
        <v>0</v>
      </c>
      <c r="AZ68" s="23">
        <v>499.75740677703243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10.395968721193546</v>
      </c>
      <c r="BG68" s="22">
        <v>10.089272235064513</v>
      </c>
      <c r="BH68" s="22">
        <v>0.05030023567741937</v>
      </c>
      <c r="BI68" s="22">
        <v>0</v>
      </c>
      <c r="BJ68" s="23">
        <v>28.496937000483875</v>
      </c>
      <c r="BK68" s="24">
        <f t="shared" si="7"/>
        <v>3339.1927556586065</v>
      </c>
    </row>
    <row r="69" spans="1:63" s="25" customFormat="1" ht="14.25">
      <c r="A69" s="20"/>
      <c r="B69" s="7" t="s">
        <v>137</v>
      </c>
      <c r="C69" s="21">
        <v>0</v>
      </c>
      <c r="D69" s="22">
        <v>1.6699485540645163</v>
      </c>
      <c r="E69" s="22">
        <v>0</v>
      </c>
      <c r="F69" s="22">
        <v>0</v>
      </c>
      <c r="G69" s="23">
        <v>0</v>
      </c>
      <c r="H69" s="21">
        <v>62.18879041929034</v>
      </c>
      <c r="I69" s="22">
        <v>496.6580261150322</v>
      </c>
      <c r="J69" s="22">
        <v>0</v>
      </c>
      <c r="K69" s="22">
        <v>0</v>
      </c>
      <c r="L69" s="23">
        <v>458.222186301871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7.215936048516129</v>
      </c>
      <c r="S69" s="22">
        <v>48.84398827770967</v>
      </c>
      <c r="T69" s="22">
        <v>16.04458894519355</v>
      </c>
      <c r="U69" s="22">
        <v>0</v>
      </c>
      <c r="V69" s="23">
        <v>27.61842020358065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18.292503506870975</v>
      </c>
      <c r="AW69" s="22">
        <v>110.3897562682514</v>
      </c>
      <c r="AX69" s="22">
        <v>0</v>
      </c>
      <c r="AY69" s="22">
        <v>0</v>
      </c>
      <c r="AZ69" s="23">
        <v>575.3018500068385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7.511017500193548</v>
      </c>
      <c r="BG69" s="22">
        <v>6.922439648838708</v>
      </c>
      <c r="BH69" s="22">
        <v>0.5085627957096773</v>
      </c>
      <c r="BI69" s="22">
        <v>0</v>
      </c>
      <c r="BJ69" s="23">
        <v>26.783948109290325</v>
      </c>
      <c r="BK69" s="24">
        <f t="shared" si="7"/>
        <v>1864.1719627012512</v>
      </c>
    </row>
    <row r="70" spans="1:63" s="25" customFormat="1" ht="14.25">
      <c r="A70" s="20"/>
      <c r="B70" s="7" t="s">
        <v>138</v>
      </c>
      <c r="C70" s="21">
        <v>0</v>
      </c>
      <c r="D70" s="22">
        <v>7.464986129032258</v>
      </c>
      <c r="E70" s="22">
        <v>0</v>
      </c>
      <c r="F70" s="22">
        <v>0</v>
      </c>
      <c r="G70" s="23">
        <v>0</v>
      </c>
      <c r="H70" s="21">
        <v>3.5806562677419356</v>
      </c>
      <c r="I70" s="22">
        <v>0.04782808630270232</v>
      </c>
      <c r="J70" s="22">
        <v>0</v>
      </c>
      <c r="K70" s="22">
        <v>0</v>
      </c>
      <c r="L70" s="23">
        <v>3.1113940074516124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2.376567413806452</v>
      </c>
      <c r="S70" s="22">
        <v>0</v>
      </c>
      <c r="T70" s="22">
        <v>0</v>
      </c>
      <c r="U70" s="22">
        <v>0</v>
      </c>
      <c r="V70" s="23">
        <v>0.3991921814193548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49.48579436270968</v>
      </c>
      <c r="AW70" s="22">
        <v>0.0010015101612903224</v>
      </c>
      <c r="AX70" s="22">
        <v>0</v>
      </c>
      <c r="AY70" s="22">
        <v>0</v>
      </c>
      <c r="AZ70" s="23">
        <v>69.47582632761291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25.768808825548387</v>
      </c>
      <c r="BG70" s="22">
        <v>0</v>
      </c>
      <c r="BH70" s="22">
        <v>0</v>
      </c>
      <c r="BI70" s="22">
        <v>0</v>
      </c>
      <c r="BJ70" s="23">
        <v>35.174552560774195</v>
      </c>
      <c r="BK70" s="24">
        <f t="shared" si="7"/>
        <v>196.88660767256079</v>
      </c>
    </row>
    <row r="71" spans="1:63" s="25" customFormat="1" ht="14.25">
      <c r="A71" s="20"/>
      <c r="B71" s="7" t="s">
        <v>139</v>
      </c>
      <c r="C71" s="21">
        <v>0</v>
      </c>
      <c r="D71" s="22">
        <v>226.18889696022583</v>
      </c>
      <c r="E71" s="22">
        <v>0</v>
      </c>
      <c r="F71" s="22">
        <v>0</v>
      </c>
      <c r="G71" s="23">
        <v>0</v>
      </c>
      <c r="H71" s="21">
        <v>6.248872437516128</v>
      </c>
      <c r="I71" s="22">
        <v>196.23369612490328</v>
      </c>
      <c r="J71" s="22">
        <v>0</v>
      </c>
      <c r="K71" s="22">
        <v>0</v>
      </c>
      <c r="L71" s="23">
        <v>16.370735783967746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3.523508185193548</v>
      </c>
      <c r="S71" s="22">
        <v>6.830098805612902</v>
      </c>
      <c r="T71" s="22">
        <v>5.25056376932258</v>
      </c>
      <c r="U71" s="22">
        <v>0</v>
      </c>
      <c r="V71" s="23">
        <v>4.91846192883871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87.899437866129</v>
      </c>
      <c r="AW71" s="22">
        <v>76.49249541483262</v>
      </c>
      <c r="AX71" s="22">
        <v>13.485111155000002</v>
      </c>
      <c r="AY71" s="22">
        <v>0</v>
      </c>
      <c r="AZ71" s="23">
        <v>207.16139290945168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51.62484976925806</v>
      </c>
      <c r="BG71" s="22">
        <v>86.08697270167742</v>
      </c>
      <c r="BH71" s="22">
        <v>15.929259663645158</v>
      </c>
      <c r="BI71" s="22">
        <v>0</v>
      </c>
      <c r="BJ71" s="23">
        <v>56.89241434361289</v>
      </c>
      <c r="BK71" s="24">
        <f t="shared" si="7"/>
        <v>1061.1367678191875</v>
      </c>
    </row>
    <row r="72" spans="1:63" s="25" customFormat="1" ht="14.25">
      <c r="A72" s="20"/>
      <c r="B72" s="7" t="s">
        <v>140</v>
      </c>
      <c r="C72" s="21">
        <v>0</v>
      </c>
      <c r="D72" s="22">
        <v>353.58994718554834</v>
      </c>
      <c r="E72" s="22">
        <v>0</v>
      </c>
      <c r="F72" s="22">
        <v>0</v>
      </c>
      <c r="G72" s="23">
        <v>0</v>
      </c>
      <c r="H72" s="21">
        <v>43.434799825806444</v>
      </c>
      <c r="I72" s="22">
        <v>1970.6532540888388</v>
      </c>
      <c r="J72" s="22">
        <v>500.0104792325163</v>
      </c>
      <c r="K72" s="22">
        <v>0</v>
      </c>
      <c r="L72" s="23">
        <v>399.0477419899033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23.651763830258062</v>
      </c>
      <c r="S72" s="22">
        <v>63.9145237989355</v>
      </c>
      <c r="T72" s="22">
        <v>11.07087193087097</v>
      </c>
      <c r="U72" s="22">
        <v>0</v>
      </c>
      <c r="V72" s="23">
        <v>76.06199379041936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119.3784740567097</v>
      </c>
      <c r="AW72" s="22">
        <v>2877.510171039674</v>
      </c>
      <c r="AX72" s="22">
        <v>11.120261496645162</v>
      </c>
      <c r="AY72" s="22">
        <v>0</v>
      </c>
      <c r="AZ72" s="23">
        <v>1137.4870731483873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65.10481221683871</v>
      </c>
      <c r="BG72" s="22">
        <v>141.5280776196774</v>
      </c>
      <c r="BH72" s="22">
        <v>15.896565628096774</v>
      </c>
      <c r="BI72" s="22">
        <v>0</v>
      </c>
      <c r="BJ72" s="23">
        <v>149.10428477832258</v>
      </c>
      <c r="BK72" s="24">
        <f t="shared" si="7"/>
        <v>7958.56509565745</v>
      </c>
    </row>
    <row r="73" spans="1:63" s="30" customFormat="1" ht="14.25">
      <c r="A73" s="20"/>
      <c r="B73" s="8" t="s">
        <v>18</v>
      </c>
      <c r="C73" s="26">
        <f aca="true" t="shared" si="8" ref="C73:AH73">SUM(C59:C72)</f>
        <v>0</v>
      </c>
      <c r="D73" s="27">
        <f t="shared" si="8"/>
        <v>2235.9342550858064</v>
      </c>
      <c r="E73" s="27">
        <f t="shared" si="8"/>
        <v>0</v>
      </c>
      <c r="F73" s="27">
        <f t="shared" si="8"/>
        <v>0</v>
      </c>
      <c r="G73" s="28">
        <f t="shared" si="8"/>
        <v>0</v>
      </c>
      <c r="H73" s="26">
        <f t="shared" si="8"/>
        <v>375.8083364146129</v>
      </c>
      <c r="I73" s="27">
        <f t="shared" si="8"/>
        <v>31088.90513224605</v>
      </c>
      <c r="J73" s="27">
        <f t="shared" si="8"/>
        <v>3976.992437140194</v>
      </c>
      <c r="K73" s="27">
        <f t="shared" si="8"/>
        <v>0</v>
      </c>
      <c r="L73" s="28">
        <f t="shared" si="8"/>
        <v>3418.091722822871</v>
      </c>
      <c r="M73" s="26">
        <f t="shared" si="8"/>
        <v>0</v>
      </c>
      <c r="N73" s="27">
        <f t="shared" si="8"/>
        <v>0</v>
      </c>
      <c r="O73" s="27">
        <f t="shared" si="8"/>
        <v>0</v>
      </c>
      <c r="P73" s="27">
        <f t="shared" si="8"/>
        <v>0</v>
      </c>
      <c r="Q73" s="28">
        <f t="shared" si="8"/>
        <v>0</v>
      </c>
      <c r="R73" s="26">
        <f t="shared" si="8"/>
        <v>157.70590014041937</v>
      </c>
      <c r="S73" s="27">
        <f t="shared" si="8"/>
        <v>945.6562905932904</v>
      </c>
      <c r="T73" s="27">
        <f t="shared" si="8"/>
        <v>383.067517906129</v>
      </c>
      <c r="U73" s="27">
        <f t="shared" si="8"/>
        <v>0</v>
      </c>
      <c r="V73" s="28">
        <f t="shared" si="8"/>
        <v>443.72453421629035</v>
      </c>
      <c r="W73" s="26">
        <f t="shared" si="8"/>
        <v>0</v>
      </c>
      <c r="X73" s="27">
        <f t="shared" si="8"/>
        <v>0</v>
      </c>
      <c r="Y73" s="27">
        <f t="shared" si="8"/>
        <v>0</v>
      </c>
      <c r="Z73" s="27">
        <f t="shared" si="8"/>
        <v>0</v>
      </c>
      <c r="AA73" s="28">
        <f t="shared" si="8"/>
        <v>0</v>
      </c>
      <c r="AB73" s="26">
        <f t="shared" si="8"/>
        <v>0</v>
      </c>
      <c r="AC73" s="27">
        <f t="shared" si="8"/>
        <v>0</v>
      </c>
      <c r="AD73" s="27">
        <f t="shared" si="8"/>
        <v>0</v>
      </c>
      <c r="AE73" s="27">
        <f t="shared" si="8"/>
        <v>0</v>
      </c>
      <c r="AF73" s="28">
        <f t="shared" si="8"/>
        <v>0</v>
      </c>
      <c r="AG73" s="26">
        <f t="shared" si="8"/>
        <v>0</v>
      </c>
      <c r="AH73" s="27">
        <f t="shared" si="8"/>
        <v>0</v>
      </c>
      <c r="AI73" s="27">
        <f aca="true" t="shared" si="9" ref="AI73:BK73">SUM(AI59:AI72)</f>
        <v>0</v>
      </c>
      <c r="AJ73" s="27">
        <f t="shared" si="9"/>
        <v>0</v>
      </c>
      <c r="AK73" s="28">
        <f t="shared" si="9"/>
        <v>0</v>
      </c>
      <c r="AL73" s="26">
        <f t="shared" si="9"/>
        <v>0</v>
      </c>
      <c r="AM73" s="27">
        <f t="shared" si="9"/>
        <v>0</v>
      </c>
      <c r="AN73" s="27">
        <f t="shared" si="9"/>
        <v>0</v>
      </c>
      <c r="AO73" s="27">
        <f t="shared" si="9"/>
        <v>0</v>
      </c>
      <c r="AP73" s="28">
        <f t="shared" si="9"/>
        <v>0</v>
      </c>
      <c r="AQ73" s="26">
        <f t="shared" si="9"/>
        <v>0</v>
      </c>
      <c r="AR73" s="27">
        <f t="shared" si="9"/>
        <v>0</v>
      </c>
      <c r="AS73" s="27">
        <f t="shared" si="9"/>
        <v>0</v>
      </c>
      <c r="AT73" s="27">
        <f t="shared" si="9"/>
        <v>0</v>
      </c>
      <c r="AU73" s="28">
        <f t="shared" si="9"/>
        <v>0</v>
      </c>
      <c r="AV73" s="26">
        <f t="shared" si="9"/>
        <v>1003.6265449510969</v>
      </c>
      <c r="AW73" s="27">
        <f t="shared" si="9"/>
        <v>9583.131513630258</v>
      </c>
      <c r="AX73" s="27">
        <f t="shared" si="9"/>
        <v>76.80037169119355</v>
      </c>
      <c r="AY73" s="27">
        <f t="shared" si="9"/>
        <v>0</v>
      </c>
      <c r="AZ73" s="28">
        <f t="shared" si="9"/>
        <v>5376.915868398934</v>
      </c>
      <c r="BA73" s="26">
        <f t="shared" si="9"/>
        <v>0</v>
      </c>
      <c r="BB73" s="27">
        <f t="shared" si="9"/>
        <v>0</v>
      </c>
      <c r="BC73" s="27">
        <f t="shared" si="9"/>
        <v>0</v>
      </c>
      <c r="BD73" s="27">
        <f t="shared" si="9"/>
        <v>0</v>
      </c>
      <c r="BE73" s="28">
        <f t="shared" si="9"/>
        <v>0</v>
      </c>
      <c r="BF73" s="26">
        <f t="shared" si="9"/>
        <v>637.6013808567741</v>
      </c>
      <c r="BG73" s="27">
        <f t="shared" si="9"/>
        <v>818.2552983713547</v>
      </c>
      <c r="BH73" s="27">
        <f t="shared" si="9"/>
        <v>131.24480386854836</v>
      </c>
      <c r="BI73" s="27">
        <f t="shared" si="9"/>
        <v>0</v>
      </c>
      <c r="BJ73" s="28">
        <f t="shared" si="9"/>
        <v>1114.0142986824515</v>
      </c>
      <c r="BK73" s="29">
        <f t="shared" si="9"/>
        <v>61767.47620701628</v>
      </c>
    </row>
    <row r="74" spans="1:63" s="30" customFormat="1" ht="14.25">
      <c r="A74" s="20"/>
      <c r="B74" s="8" t="s">
        <v>19</v>
      </c>
      <c r="C74" s="26">
        <f aca="true" t="shared" si="10" ref="C74:AH74">C73+C57+C54+C50+C15+C11</f>
        <v>0</v>
      </c>
      <c r="D74" s="27">
        <f t="shared" si="10"/>
        <v>2357.8301831578706</v>
      </c>
      <c r="E74" s="27">
        <f t="shared" si="10"/>
        <v>0</v>
      </c>
      <c r="F74" s="27">
        <f t="shared" si="10"/>
        <v>0</v>
      </c>
      <c r="G74" s="28">
        <f t="shared" si="10"/>
        <v>0</v>
      </c>
      <c r="H74" s="26">
        <f t="shared" si="10"/>
        <v>693.3304299047742</v>
      </c>
      <c r="I74" s="27">
        <f t="shared" si="10"/>
        <v>55452.2437423275</v>
      </c>
      <c r="J74" s="27">
        <f t="shared" si="10"/>
        <v>4806.395388614291</v>
      </c>
      <c r="K74" s="27">
        <f t="shared" si="10"/>
        <v>0</v>
      </c>
      <c r="L74" s="28">
        <f t="shared" si="10"/>
        <v>5112.618252405433</v>
      </c>
      <c r="M74" s="26">
        <f t="shared" si="10"/>
        <v>0</v>
      </c>
      <c r="N74" s="27">
        <f t="shared" si="10"/>
        <v>0</v>
      </c>
      <c r="O74" s="27">
        <f t="shared" si="10"/>
        <v>0</v>
      </c>
      <c r="P74" s="27">
        <f t="shared" si="10"/>
        <v>0</v>
      </c>
      <c r="Q74" s="28">
        <f t="shared" si="10"/>
        <v>0</v>
      </c>
      <c r="R74" s="26">
        <f t="shared" si="10"/>
        <v>324.26229615619354</v>
      </c>
      <c r="S74" s="27">
        <f t="shared" si="10"/>
        <v>3179.858591634129</v>
      </c>
      <c r="T74" s="27">
        <f t="shared" si="10"/>
        <v>594.3271664333548</v>
      </c>
      <c r="U74" s="27">
        <f t="shared" si="10"/>
        <v>0</v>
      </c>
      <c r="V74" s="28">
        <f t="shared" si="10"/>
        <v>693.2147313660323</v>
      </c>
      <c r="W74" s="26">
        <f t="shared" si="10"/>
        <v>0</v>
      </c>
      <c r="X74" s="27">
        <f t="shared" si="10"/>
        <v>0</v>
      </c>
      <c r="Y74" s="27">
        <f t="shared" si="10"/>
        <v>0</v>
      </c>
      <c r="Z74" s="27">
        <f t="shared" si="10"/>
        <v>0</v>
      </c>
      <c r="AA74" s="28">
        <f t="shared" si="10"/>
        <v>0</v>
      </c>
      <c r="AB74" s="26">
        <f t="shared" si="10"/>
        <v>0</v>
      </c>
      <c r="AC74" s="27">
        <f t="shared" si="10"/>
        <v>0</v>
      </c>
      <c r="AD74" s="27">
        <f t="shared" si="10"/>
        <v>0</v>
      </c>
      <c r="AE74" s="27">
        <f t="shared" si="10"/>
        <v>0</v>
      </c>
      <c r="AF74" s="28">
        <f t="shared" si="10"/>
        <v>0</v>
      </c>
      <c r="AG74" s="26">
        <f t="shared" si="10"/>
        <v>0</v>
      </c>
      <c r="AH74" s="27">
        <f t="shared" si="10"/>
        <v>0</v>
      </c>
      <c r="AI74" s="27">
        <f aca="true" t="shared" si="11" ref="AI74:BK74">AI73+AI57+AI54+AI50+AI15+AI11</f>
        <v>0</v>
      </c>
      <c r="AJ74" s="27">
        <f t="shared" si="11"/>
        <v>0</v>
      </c>
      <c r="AK74" s="28">
        <f t="shared" si="11"/>
        <v>0</v>
      </c>
      <c r="AL74" s="26">
        <f t="shared" si="11"/>
        <v>0</v>
      </c>
      <c r="AM74" s="27">
        <f t="shared" si="11"/>
        <v>0</v>
      </c>
      <c r="AN74" s="27">
        <f t="shared" si="11"/>
        <v>0</v>
      </c>
      <c r="AO74" s="27">
        <f t="shared" si="11"/>
        <v>0</v>
      </c>
      <c r="AP74" s="28">
        <f t="shared" si="11"/>
        <v>0</v>
      </c>
      <c r="AQ74" s="26">
        <f t="shared" si="11"/>
        <v>0</v>
      </c>
      <c r="AR74" s="27">
        <f t="shared" si="11"/>
        <v>0</v>
      </c>
      <c r="AS74" s="27">
        <f t="shared" si="11"/>
        <v>0</v>
      </c>
      <c r="AT74" s="27">
        <f t="shared" si="11"/>
        <v>0</v>
      </c>
      <c r="AU74" s="28">
        <f t="shared" si="11"/>
        <v>0</v>
      </c>
      <c r="AV74" s="26">
        <f t="shared" si="11"/>
        <v>1316.279647831226</v>
      </c>
      <c r="AW74" s="27">
        <f t="shared" si="11"/>
        <v>14928.892982893423</v>
      </c>
      <c r="AX74" s="27">
        <f t="shared" si="11"/>
        <v>82.57882126009677</v>
      </c>
      <c r="AY74" s="27">
        <f t="shared" si="11"/>
        <v>0</v>
      </c>
      <c r="AZ74" s="28">
        <f t="shared" si="11"/>
        <v>6999.08265112258</v>
      </c>
      <c r="BA74" s="26">
        <f t="shared" si="11"/>
        <v>0</v>
      </c>
      <c r="BB74" s="27">
        <f t="shared" si="11"/>
        <v>0</v>
      </c>
      <c r="BC74" s="27">
        <f t="shared" si="11"/>
        <v>0</v>
      </c>
      <c r="BD74" s="27">
        <f t="shared" si="11"/>
        <v>0</v>
      </c>
      <c r="BE74" s="28">
        <f t="shared" si="11"/>
        <v>0</v>
      </c>
      <c r="BF74" s="26">
        <f t="shared" si="11"/>
        <v>849.0862266284194</v>
      </c>
      <c r="BG74" s="27">
        <f t="shared" si="11"/>
        <v>1175.0218590744837</v>
      </c>
      <c r="BH74" s="27">
        <f t="shared" si="11"/>
        <v>173.50421506319353</v>
      </c>
      <c r="BI74" s="27">
        <f t="shared" si="11"/>
        <v>0</v>
      </c>
      <c r="BJ74" s="28">
        <f t="shared" si="11"/>
        <v>1459.3736838533869</v>
      </c>
      <c r="BK74" s="28">
        <f t="shared" si="11"/>
        <v>100197.90086972639</v>
      </c>
    </row>
    <row r="75" spans="3:63" ht="15" customHeight="1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</row>
    <row r="76" spans="1:63" s="25" customFormat="1" ht="15" customHeight="1">
      <c r="A76" s="20" t="s">
        <v>20</v>
      </c>
      <c r="B76" s="11" t="s">
        <v>21</v>
      </c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4"/>
      <c r="BK76" s="35"/>
    </row>
    <row r="77" spans="1:63" s="25" customFormat="1" ht="14.25">
      <c r="A77" s="20" t="s">
        <v>7</v>
      </c>
      <c r="B77" s="36" t="s">
        <v>48</v>
      </c>
      <c r="C77" s="21"/>
      <c r="D77" s="22"/>
      <c r="E77" s="22"/>
      <c r="F77" s="22"/>
      <c r="G77" s="23"/>
      <c r="H77" s="21"/>
      <c r="I77" s="22"/>
      <c r="J77" s="22"/>
      <c r="K77" s="22"/>
      <c r="L77" s="23"/>
      <c r="M77" s="21"/>
      <c r="N77" s="22"/>
      <c r="O77" s="22"/>
      <c r="P77" s="22"/>
      <c r="Q77" s="23"/>
      <c r="R77" s="21"/>
      <c r="S77" s="22"/>
      <c r="T77" s="22"/>
      <c r="U77" s="22"/>
      <c r="V77" s="23"/>
      <c r="W77" s="21"/>
      <c r="X77" s="22"/>
      <c r="Y77" s="22"/>
      <c r="Z77" s="22"/>
      <c r="AA77" s="23"/>
      <c r="AB77" s="21"/>
      <c r="AC77" s="22"/>
      <c r="AD77" s="22"/>
      <c r="AE77" s="22"/>
      <c r="AF77" s="23"/>
      <c r="AG77" s="21"/>
      <c r="AH77" s="22"/>
      <c r="AI77" s="22"/>
      <c r="AJ77" s="22"/>
      <c r="AK77" s="23"/>
      <c r="AL77" s="21"/>
      <c r="AM77" s="22"/>
      <c r="AN77" s="22"/>
      <c r="AO77" s="22"/>
      <c r="AP77" s="23"/>
      <c r="AQ77" s="21"/>
      <c r="AR77" s="22"/>
      <c r="AS77" s="22"/>
      <c r="AT77" s="22"/>
      <c r="AU77" s="23"/>
      <c r="AV77" s="21"/>
      <c r="AW77" s="22"/>
      <c r="AX77" s="22"/>
      <c r="AY77" s="22"/>
      <c r="AZ77" s="23"/>
      <c r="BA77" s="21"/>
      <c r="BB77" s="22"/>
      <c r="BC77" s="22"/>
      <c r="BD77" s="22"/>
      <c r="BE77" s="23"/>
      <c r="BF77" s="21"/>
      <c r="BG77" s="22"/>
      <c r="BH77" s="22"/>
      <c r="BI77" s="22"/>
      <c r="BJ77" s="23"/>
      <c r="BK77" s="24"/>
    </row>
    <row r="78" spans="1:63" s="25" customFormat="1" ht="14.25">
      <c r="A78" s="20"/>
      <c r="B78" s="7" t="s">
        <v>141</v>
      </c>
      <c r="C78" s="21">
        <v>0</v>
      </c>
      <c r="D78" s="22">
        <v>16.83247584074193</v>
      </c>
      <c r="E78" s="22">
        <v>0</v>
      </c>
      <c r="F78" s="22">
        <v>0</v>
      </c>
      <c r="G78" s="23">
        <v>0</v>
      </c>
      <c r="H78" s="21">
        <v>475.98941041567736</v>
      </c>
      <c r="I78" s="22">
        <v>25.299105212967746</v>
      </c>
      <c r="J78" s="22">
        <v>0</v>
      </c>
      <c r="K78" s="22">
        <v>0</v>
      </c>
      <c r="L78" s="23">
        <v>45.22547376480644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323.25157147287086</v>
      </c>
      <c r="S78" s="22">
        <v>8.922103529677422</v>
      </c>
      <c r="T78" s="22">
        <v>0</v>
      </c>
      <c r="U78" s="22">
        <v>0</v>
      </c>
      <c r="V78" s="23">
        <v>18.20280734419355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4846.128510987814</v>
      </c>
      <c r="AW78" s="22">
        <v>285.12464394951496</v>
      </c>
      <c r="AX78" s="22">
        <v>0</v>
      </c>
      <c r="AY78" s="22">
        <v>0</v>
      </c>
      <c r="AZ78" s="23">
        <v>468.1356029732903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4154.254478826966</v>
      </c>
      <c r="BG78" s="22">
        <v>182.4010223832581</v>
      </c>
      <c r="BH78" s="22">
        <v>0</v>
      </c>
      <c r="BI78" s="22">
        <v>0</v>
      </c>
      <c r="BJ78" s="23">
        <v>225.7099033702258</v>
      </c>
      <c r="BK78" s="24">
        <f>SUM(C78:BJ78)</f>
        <v>11075.477110072005</v>
      </c>
    </row>
    <row r="79" spans="1:63" s="30" customFormat="1" ht="14.25">
      <c r="A79" s="20"/>
      <c r="B79" s="8" t="s">
        <v>9</v>
      </c>
      <c r="C79" s="26">
        <f aca="true" t="shared" si="12" ref="C79:AH79">SUM(C78:C78)</f>
        <v>0</v>
      </c>
      <c r="D79" s="27">
        <f t="shared" si="12"/>
        <v>16.83247584074193</v>
      </c>
      <c r="E79" s="27">
        <f t="shared" si="12"/>
        <v>0</v>
      </c>
      <c r="F79" s="27">
        <f t="shared" si="12"/>
        <v>0</v>
      </c>
      <c r="G79" s="28">
        <f t="shared" si="12"/>
        <v>0</v>
      </c>
      <c r="H79" s="26">
        <f t="shared" si="12"/>
        <v>475.98941041567736</v>
      </c>
      <c r="I79" s="27">
        <f t="shared" si="12"/>
        <v>25.299105212967746</v>
      </c>
      <c r="J79" s="27">
        <f t="shared" si="12"/>
        <v>0</v>
      </c>
      <c r="K79" s="27">
        <f t="shared" si="12"/>
        <v>0</v>
      </c>
      <c r="L79" s="28">
        <f t="shared" si="12"/>
        <v>45.22547376480644</v>
      </c>
      <c r="M79" s="26">
        <f t="shared" si="12"/>
        <v>0</v>
      </c>
      <c r="N79" s="27">
        <f t="shared" si="12"/>
        <v>0</v>
      </c>
      <c r="O79" s="27">
        <f t="shared" si="12"/>
        <v>0</v>
      </c>
      <c r="P79" s="27">
        <f t="shared" si="12"/>
        <v>0</v>
      </c>
      <c r="Q79" s="28">
        <f t="shared" si="12"/>
        <v>0</v>
      </c>
      <c r="R79" s="26">
        <f t="shared" si="12"/>
        <v>323.25157147287086</v>
      </c>
      <c r="S79" s="27">
        <f t="shared" si="12"/>
        <v>8.922103529677422</v>
      </c>
      <c r="T79" s="27">
        <f t="shared" si="12"/>
        <v>0</v>
      </c>
      <c r="U79" s="27">
        <f t="shared" si="12"/>
        <v>0</v>
      </c>
      <c r="V79" s="28">
        <f t="shared" si="12"/>
        <v>18.20280734419355</v>
      </c>
      <c r="W79" s="26">
        <f t="shared" si="12"/>
        <v>0</v>
      </c>
      <c r="X79" s="27">
        <f t="shared" si="12"/>
        <v>0</v>
      </c>
      <c r="Y79" s="27">
        <f t="shared" si="12"/>
        <v>0</v>
      </c>
      <c r="Z79" s="27">
        <f t="shared" si="12"/>
        <v>0</v>
      </c>
      <c r="AA79" s="28">
        <f t="shared" si="12"/>
        <v>0</v>
      </c>
      <c r="AB79" s="26">
        <f t="shared" si="12"/>
        <v>0</v>
      </c>
      <c r="AC79" s="27">
        <f t="shared" si="12"/>
        <v>0</v>
      </c>
      <c r="AD79" s="27">
        <f t="shared" si="12"/>
        <v>0</v>
      </c>
      <c r="AE79" s="27">
        <f t="shared" si="12"/>
        <v>0</v>
      </c>
      <c r="AF79" s="28">
        <f t="shared" si="12"/>
        <v>0</v>
      </c>
      <c r="AG79" s="26">
        <f t="shared" si="12"/>
        <v>0</v>
      </c>
      <c r="AH79" s="27">
        <f t="shared" si="12"/>
        <v>0</v>
      </c>
      <c r="AI79" s="27">
        <f aca="true" t="shared" si="13" ref="AI79:BK79">SUM(AI78:AI78)</f>
        <v>0</v>
      </c>
      <c r="AJ79" s="27">
        <f t="shared" si="13"/>
        <v>0</v>
      </c>
      <c r="AK79" s="28">
        <f t="shared" si="13"/>
        <v>0</v>
      </c>
      <c r="AL79" s="26">
        <f t="shared" si="13"/>
        <v>0</v>
      </c>
      <c r="AM79" s="27">
        <f t="shared" si="13"/>
        <v>0</v>
      </c>
      <c r="AN79" s="27">
        <f t="shared" si="13"/>
        <v>0</v>
      </c>
      <c r="AO79" s="27">
        <f t="shared" si="13"/>
        <v>0</v>
      </c>
      <c r="AP79" s="28">
        <f t="shared" si="13"/>
        <v>0</v>
      </c>
      <c r="AQ79" s="26">
        <f t="shared" si="13"/>
        <v>0</v>
      </c>
      <c r="AR79" s="27">
        <f t="shared" si="13"/>
        <v>0</v>
      </c>
      <c r="AS79" s="27">
        <f t="shared" si="13"/>
        <v>0</v>
      </c>
      <c r="AT79" s="27">
        <f t="shared" si="13"/>
        <v>0</v>
      </c>
      <c r="AU79" s="28">
        <f t="shared" si="13"/>
        <v>0</v>
      </c>
      <c r="AV79" s="26">
        <f t="shared" si="13"/>
        <v>4846.128510987814</v>
      </c>
      <c r="AW79" s="27">
        <f t="shared" si="13"/>
        <v>285.12464394951496</v>
      </c>
      <c r="AX79" s="27">
        <f t="shared" si="13"/>
        <v>0</v>
      </c>
      <c r="AY79" s="27">
        <f t="shared" si="13"/>
        <v>0</v>
      </c>
      <c r="AZ79" s="28">
        <f t="shared" si="13"/>
        <v>468.1356029732903</v>
      </c>
      <c r="BA79" s="26">
        <f t="shared" si="13"/>
        <v>0</v>
      </c>
      <c r="BB79" s="27">
        <f t="shared" si="13"/>
        <v>0</v>
      </c>
      <c r="BC79" s="27">
        <f t="shared" si="13"/>
        <v>0</v>
      </c>
      <c r="BD79" s="27">
        <f t="shared" si="13"/>
        <v>0</v>
      </c>
      <c r="BE79" s="28">
        <f t="shared" si="13"/>
        <v>0</v>
      </c>
      <c r="BF79" s="26">
        <f t="shared" si="13"/>
        <v>4154.254478826966</v>
      </c>
      <c r="BG79" s="27">
        <f t="shared" si="13"/>
        <v>182.4010223832581</v>
      </c>
      <c r="BH79" s="27">
        <f t="shared" si="13"/>
        <v>0</v>
      </c>
      <c r="BI79" s="27">
        <f t="shared" si="13"/>
        <v>0</v>
      </c>
      <c r="BJ79" s="28">
        <f t="shared" si="13"/>
        <v>225.7099033702258</v>
      </c>
      <c r="BK79" s="29">
        <f t="shared" si="13"/>
        <v>11075.477110072005</v>
      </c>
    </row>
    <row r="80" spans="3:63" ht="15" customHeight="1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</row>
    <row r="81" spans="1:63" s="25" customFormat="1" ht="14.25">
      <c r="A81" s="20" t="s">
        <v>10</v>
      </c>
      <c r="B81" s="12" t="s">
        <v>22</v>
      </c>
      <c r="C81" s="21"/>
      <c r="D81" s="22"/>
      <c r="E81" s="22"/>
      <c r="F81" s="22"/>
      <c r="G81" s="23"/>
      <c r="H81" s="21"/>
      <c r="I81" s="22"/>
      <c r="J81" s="22"/>
      <c r="K81" s="22"/>
      <c r="L81" s="23"/>
      <c r="M81" s="21"/>
      <c r="N81" s="22"/>
      <c r="O81" s="22"/>
      <c r="P81" s="22"/>
      <c r="Q81" s="23"/>
      <c r="R81" s="21"/>
      <c r="S81" s="22"/>
      <c r="T81" s="22"/>
      <c r="U81" s="22"/>
      <c r="V81" s="23"/>
      <c r="W81" s="21"/>
      <c r="X81" s="22"/>
      <c r="Y81" s="22"/>
      <c r="Z81" s="22"/>
      <c r="AA81" s="23"/>
      <c r="AB81" s="21"/>
      <c r="AC81" s="22"/>
      <c r="AD81" s="22"/>
      <c r="AE81" s="22"/>
      <c r="AF81" s="23"/>
      <c r="AG81" s="21"/>
      <c r="AH81" s="22"/>
      <c r="AI81" s="22"/>
      <c r="AJ81" s="22"/>
      <c r="AK81" s="23"/>
      <c r="AL81" s="21"/>
      <c r="AM81" s="22"/>
      <c r="AN81" s="22"/>
      <c r="AO81" s="22"/>
      <c r="AP81" s="23"/>
      <c r="AQ81" s="21"/>
      <c r="AR81" s="22"/>
      <c r="AS81" s="22"/>
      <c r="AT81" s="22"/>
      <c r="AU81" s="23"/>
      <c r="AV81" s="21"/>
      <c r="AW81" s="22"/>
      <c r="AX81" s="22"/>
      <c r="AY81" s="22"/>
      <c r="AZ81" s="23"/>
      <c r="BA81" s="21"/>
      <c r="BB81" s="22"/>
      <c r="BC81" s="22"/>
      <c r="BD81" s="22"/>
      <c r="BE81" s="23"/>
      <c r="BF81" s="21"/>
      <c r="BG81" s="22"/>
      <c r="BH81" s="22"/>
      <c r="BI81" s="22"/>
      <c r="BJ81" s="23"/>
      <c r="BK81" s="24"/>
    </row>
    <row r="82" spans="1:63" s="25" customFormat="1" ht="14.25">
      <c r="A82" s="20"/>
      <c r="B82" s="7" t="s">
        <v>142</v>
      </c>
      <c r="C82" s="21">
        <v>0</v>
      </c>
      <c r="D82" s="22">
        <v>0.015105</v>
      </c>
      <c r="E82" s="22">
        <v>0</v>
      </c>
      <c r="F82" s="22">
        <v>0</v>
      </c>
      <c r="G82" s="23">
        <v>0</v>
      </c>
      <c r="H82" s="21">
        <v>0.141710942</v>
      </c>
      <c r="I82" s="22">
        <v>0.08368281199999997</v>
      </c>
      <c r="J82" s="22">
        <v>0</v>
      </c>
      <c r="K82" s="22">
        <v>0</v>
      </c>
      <c r="L82" s="23">
        <v>0.6849752729999998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0.07775586699999999</v>
      </c>
      <c r="S82" s="22">
        <v>0.19776870899999996</v>
      </c>
      <c r="T82" s="22">
        <v>0</v>
      </c>
      <c r="U82" s="22">
        <v>0</v>
      </c>
      <c r="V82" s="23">
        <v>0.2415891280000001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2.954381694612903</v>
      </c>
      <c r="AW82" s="22">
        <v>2.656459399985267</v>
      </c>
      <c r="AX82" s="22">
        <v>5.5983000000000016E-05</v>
      </c>
      <c r="AY82" s="22">
        <v>0</v>
      </c>
      <c r="AZ82" s="23">
        <v>12.8862654143871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1.5688409247741932</v>
      </c>
      <c r="BG82" s="22">
        <v>1.302790855</v>
      </c>
      <c r="BH82" s="22">
        <v>0</v>
      </c>
      <c r="BI82" s="22">
        <v>0</v>
      </c>
      <c r="BJ82" s="23">
        <v>3.0014898052258046</v>
      </c>
      <c r="BK82" s="24">
        <f>SUM(C82:BJ82)</f>
        <v>25.81287180798527</v>
      </c>
    </row>
    <row r="83" spans="1:63" s="25" customFormat="1" ht="14.25">
      <c r="A83" s="20"/>
      <c r="B83" s="7" t="s">
        <v>143</v>
      </c>
      <c r="C83" s="21">
        <v>0</v>
      </c>
      <c r="D83" s="22">
        <v>5.688603793129033</v>
      </c>
      <c r="E83" s="22">
        <v>0</v>
      </c>
      <c r="F83" s="22">
        <v>0</v>
      </c>
      <c r="G83" s="23">
        <v>0</v>
      </c>
      <c r="H83" s="21">
        <v>50.33654545709679</v>
      </c>
      <c r="I83" s="22">
        <v>3457.158998785194</v>
      </c>
      <c r="J83" s="22">
        <v>0.5374824373870967</v>
      </c>
      <c r="K83" s="22">
        <v>0</v>
      </c>
      <c r="L83" s="23">
        <v>2307.181533775516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16.825389103290323</v>
      </c>
      <c r="S83" s="22">
        <v>218.56881960345166</v>
      </c>
      <c r="T83" s="22">
        <v>0</v>
      </c>
      <c r="U83" s="22">
        <v>0</v>
      </c>
      <c r="V83" s="23">
        <v>175.22581462867743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314.0497818945482</v>
      </c>
      <c r="AW83" s="22">
        <v>1162.5751572985441</v>
      </c>
      <c r="AX83" s="22">
        <v>0.7401300210645161</v>
      </c>
      <c r="AY83" s="22">
        <v>0</v>
      </c>
      <c r="AZ83" s="23">
        <v>2568.718249260903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154.22117326038702</v>
      </c>
      <c r="BG83" s="22">
        <v>333.281068637871</v>
      </c>
      <c r="BH83" s="22">
        <v>0.24246905309677416</v>
      </c>
      <c r="BI83" s="22">
        <v>0</v>
      </c>
      <c r="BJ83" s="23">
        <v>258.2939542439033</v>
      </c>
      <c r="BK83" s="24">
        <f>SUM(C83:BJ83)</f>
        <v>11023.64517125406</v>
      </c>
    </row>
    <row r="84" spans="1:63" s="25" customFormat="1" ht="14.25">
      <c r="A84" s="20"/>
      <c r="B84" s="7" t="s">
        <v>200</v>
      </c>
      <c r="C84" s="21">
        <v>0</v>
      </c>
      <c r="D84" s="22">
        <v>4.342063131903225</v>
      </c>
      <c r="E84" s="22">
        <v>0</v>
      </c>
      <c r="F84" s="22">
        <v>0</v>
      </c>
      <c r="G84" s="23">
        <v>0</v>
      </c>
      <c r="H84" s="21">
        <v>164.04637145616132</v>
      </c>
      <c r="I84" s="22">
        <v>20.630810246322586</v>
      </c>
      <c r="J84" s="22">
        <v>0.015841035096774193</v>
      </c>
      <c r="K84" s="22">
        <v>0</v>
      </c>
      <c r="L84" s="23">
        <v>165.30312176438707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74.06133437158064</v>
      </c>
      <c r="S84" s="22">
        <v>18.115135904548385</v>
      </c>
      <c r="T84" s="22">
        <v>0</v>
      </c>
      <c r="U84" s="22">
        <v>0</v>
      </c>
      <c r="V84" s="23">
        <v>70.74711415990323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1004.3646992768058</v>
      </c>
      <c r="AW84" s="22">
        <v>172.35819527775433</v>
      </c>
      <c r="AX84" s="22">
        <v>0.003356639096774194</v>
      </c>
      <c r="AY84" s="22">
        <v>0</v>
      </c>
      <c r="AZ84" s="23">
        <v>765.1127426203873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490.353039061742</v>
      </c>
      <c r="BG84" s="22">
        <v>48.448560510258076</v>
      </c>
      <c r="BH84" s="22">
        <v>0.010462939483870969</v>
      </c>
      <c r="BI84" s="22">
        <v>0</v>
      </c>
      <c r="BJ84" s="23">
        <v>133.07618600961288</v>
      </c>
      <c r="BK84" s="24">
        <f>SUM(C84:BJ84)</f>
        <v>3130.989034405044</v>
      </c>
    </row>
    <row r="85" spans="1:63" s="25" customFormat="1" ht="14.25">
      <c r="A85" s="20"/>
      <c r="B85" s="7" t="s">
        <v>144</v>
      </c>
      <c r="C85" s="21">
        <v>0</v>
      </c>
      <c r="D85" s="22">
        <v>0</v>
      </c>
      <c r="E85" s="22">
        <v>0</v>
      </c>
      <c r="F85" s="22">
        <v>0</v>
      </c>
      <c r="G85" s="23">
        <v>0</v>
      </c>
      <c r="H85" s="21">
        <v>0.0454063354516129</v>
      </c>
      <c r="I85" s="22">
        <v>0</v>
      </c>
      <c r="J85" s="22">
        <v>0</v>
      </c>
      <c r="K85" s="22">
        <v>0</v>
      </c>
      <c r="L85" s="23">
        <v>0.05660069516129032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0.06477635112903228</v>
      </c>
      <c r="S85" s="22">
        <v>0</v>
      </c>
      <c r="T85" s="22">
        <v>0</v>
      </c>
      <c r="U85" s="22">
        <v>0</v>
      </c>
      <c r="V85" s="23">
        <v>0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2.8266473537096775</v>
      </c>
      <c r="AW85" s="22">
        <v>2.8618201272634263</v>
      </c>
      <c r="AX85" s="22">
        <v>0</v>
      </c>
      <c r="AY85" s="22">
        <v>0</v>
      </c>
      <c r="AZ85" s="23">
        <v>31.160611943870965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1.6020142353870968</v>
      </c>
      <c r="BG85" s="22">
        <v>0.8107481967741935</v>
      </c>
      <c r="BH85" s="22">
        <v>0</v>
      </c>
      <c r="BI85" s="22">
        <v>0</v>
      </c>
      <c r="BJ85" s="23">
        <v>7.361431660999999</v>
      </c>
      <c r="BK85" s="24">
        <f>SUM(C85:BJ85)</f>
        <v>46.790056899747285</v>
      </c>
    </row>
    <row r="86" spans="1:63" s="25" customFormat="1" ht="28.5">
      <c r="A86" s="20"/>
      <c r="B86" s="7" t="s">
        <v>207</v>
      </c>
      <c r="C86" s="21">
        <v>0</v>
      </c>
      <c r="D86" s="22">
        <v>0.48853177419354843</v>
      </c>
      <c r="E86" s="22">
        <v>0</v>
      </c>
      <c r="F86" s="22">
        <v>0</v>
      </c>
      <c r="G86" s="23">
        <v>0</v>
      </c>
      <c r="H86" s="21">
        <v>0.3840809395161291</v>
      </c>
      <c r="I86" s="22">
        <v>366.9073455932258</v>
      </c>
      <c r="J86" s="22">
        <v>0</v>
      </c>
      <c r="K86" s="22">
        <v>0</v>
      </c>
      <c r="L86" s="23">
        <v>39.93889270941935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0.13976385</v>
      </c>
      <c r="S86" s="22">
        <v>4.900412189741937</v>
      </c>
      <c r="T86" s="22">
        <v>8.740802024677418</v>
      </c>
      <c r="U86" s="22">
        <v>0</v>
      </c>
      <c r="V86" s="23">
        <v>6.682545997870969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0.28866158512903234</v>
      </c>
      <c r="AW86" s="22">
        <v>79.58092156674685</v>
      </c>
      <c r="AX86" s="22">
        <v>0</v>
      </c>
      <c r="AY86" s="22">
        <v>0</v>
      </c>
      <c r="AZ86" s="23">
        <v>52.52647673222582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0.04938184545161292</v>
      </c>
      <c r="BG86" s="22">
        <v>0.4369140141290321</v>
      </c>
      <c r="BH86" s="22">
        <v>0</v>
      </c>
      <c r="BI86" s="22">
        <v>0</v>
      </c>
      <c r="BJ86" s="23">
        <v>0.18288147932258064</v>
      </c>
      <c r="BK86" s="24">
        <f aca="true" t="shared" si="14" ref="BK86:BK110">SUM(C86:BJ86)</f>
        <v>561.24761230165</v>
      </c>
    </row>
    <row r="87" spans="1:63" s="25" customFormat="1" ht="14.25">
      <c r="A87" s="20"/>
      <c r="B87" s="7" t="s">
        <v>145</v>
      </c>
      <c r="C87" s="21">
        <v>0</v>
      </c>
      <c r="D87" s="22">
        <v>15.80374665929032</v>
      </c>
      <c r="E87" s="22">
        <v>0</v>
      </c>
      <c r="F87" s="22">
        <v>0</v>
      </c>
      <c r="G87" s="23">
        <v>0</v>
      </c>
      <c r="H87" s="21">
        <v>356.77130800529045</v>
      </c>
      <c r="I87" s="22">
        <v>913.0009914828387</v>
      </c>
      <c r="J87" s="22">
        <v>0</v>
      </c>
      <c r="K87" s="22">
        <v>0</v>
      </c>
      <c r="L87" s="23">
        <v>317.3721277650645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203.90859365558072</v>
      </c>
      <c r="S87" s="22">
        <v>134.55121534419354</v>
      </c>
      <c r="T87" s="22">
        <v>0.7619997674838711</v>
      </c>
      <c r="U87" s="22">
        <v>0</v>
      </c>
      <c r="V87" s="23">
        <v>86.8560442192258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2861.936411706934</v>
      </c>
      <c r="AW87" s="22">
        <v>480.9731776090901</v>
      </c>
      <c r="AX87" s="22">
        <v>0.056076751451612894</v>
      </c>
      <c r="AY87" s="22">
        <v>0</v>
      </c>
      <c r="AZ87" s="23">
        <v>2453.8289588309035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2000.5940430020964</v>
      </c>
      <c r="BG87" s="22">
        <v>123.67458358070967</v>
      </c>
      <c r="BH87" s="22">
        <v>0</v>
      </c>
      <c r="BI87" s="22">
        <v>0</v>
      </c>
      <c r="BJ87" s="23">
        <v>684.4805704051289</v>
      </c>
      <c r="BK87" s="24">
        <f>SUM(C87:BJ87)</f>
        <v>10634.569848785284</v>
      </c>
    </row>
    <row r="88" spans="1:63" s="25" customFormat="1" ht="14.25">
      <c r="A88" s="20"/>
      <c r="B88" s="7" t="s">
        <v>146</v>
      </c>
      <c r="C88" s="21">
        <v>0</v>
      </c>
      <c r="D88" s="22">
        <v>15.63695681451613</v>
      </c>
      <c r="E88" s="22">
        <v>0</v>
      </c>
      <c r="F88" s="22">
        <v>0</v>
      </c>
      <c r="G88" s="23">
        <v>0</v>
      </c>
      <c r="H88" s="21">
        <v>340.1587068179032</v>
      </c>
      <c r="I88" s="22">
        <v>162.2011403488065</v>
      </c>
      <c r="J88" s="22">
        <v>0</v>
      </c>
      <c r="K88" s="22">
        <v>449.65214854645154</v>
      </c>
      <c r="L88" s="23">
        <v>201.6116814241613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193.09781464638712</v>
      </c>
      <c r="S88" s="22">
        <v>46.35656208951611</v>
      </c>
      <c r="T88" s="22">
        <v>0</v>
      </c>
      <c r="U88" s="22">
        <v>0</v>
      </c>
      <c r="V88" s="23">
        <v>48.100563456612896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4421.697303193579</v>
      </c>
      <c r="AW88" s="22">
        <v>340.70264608361543</v>
      </c>
      <c r="AX88" s="22">
        <v>0.5587695383225808</v>
      </c>
      <c r="AY88" s="22">
        <v>0</v>
      </c>
      <c r="AZ88" s="23">
        <v>1877.4696596962585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2695.089112286934</v>
      </c>
      <c r="BG88" s="22">
        <v>93.68683553219353</v>
      </c>
      <c r="BH88" s="22">
        <v>0.0015128544516129032</v>
      </c>
      <c r="BI88" s="22">
        <v>0</v>
      </c>
      <c r="BJ88" s="23">
        <v>542.1971499911937</v>
      </c>
      <c r="BK88" s="24">
        <f>SUM(C88:BJ88)</f>
        <v>11428.218563320901</v>
      </c>
    </row>
    <row r="89" spans="1:63" s="25" customFormat="1" ht="14.25">
      <c r="A89" s="20"/>
      <c r="B89" s="7" t="s">
        <v>147</v>
      </c>
      <c r="C89" s="21">
        <v>0</v>
      </c>
      <c r="D89" s="22">
        <v>0.6500032258064515</v>
      </c>
      <c r="E89" s="22">
        <v>0</v>
      </c>
      <c r="F89" s="22">
        <v>0</v>
      </c>
      <c r="G89" s="23">
        <v>0</v>
      </c>
      <c r="H89" s="21">
        <v>2.5485811303548394</v>
      </c>
      <c r="I89" s="22">
        <v>0.8432436117741936</v>
      </c>
      <c r="J89" s="22">
        <v>0</v>
      </c>
      <c r="K89" s="22">
        <v>0</v>
      </c>
      <c r="L89" s="23">
        <v>7.550288916290321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1.5484317831612908</v>
      </c>
      <c r="S89" s="22">
        <v>0.48355425812903224</v>
      </c>
      <c r="T89" s="22">
        <v>0</v>
      </c>
      <c r="U89" s="22">
        <v>0</v>
      </c>
      <c r="V89" s="23">
        <v>0.8769339897096773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34.5664248996129</v>
      </c>
      <c r="AW89" s="22">
        <v>13.374139624400486</v>
      </c>
      <c r="AX89" s="22">
        <v>0</v>
      </c>
      <c r="AY89" s="22">
        <v>0</v>
      </c>
      <c r="AZ89" s="23">
        <v>79.57364720651618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22.027361920161287</v>
      </c>
      <c r="BG89" s="22">
        <v>4.5773493496774185</v>
      </c>
      <c r="BH89" s="22">
        <v>0</v>
      </c>
      <c r="BI89" s="22">
        <v>0</v>
      </c>
      <c r="BJ89" s="23">
        <v>26.645058343419347</v>
      </c>
      <c r="BK89" s="24">
        <f>SUM(C89:BJ89)</f>
        <v>195.26501825901343</v>
      </c>
    </row>
    <row r="90" spans="1:63" s="25" customFormat="1" ht="14.25">
      <c r="A90" s="20"/>
      <c r="B90" s="7" t="s">
        <v>202</v>
      </c>
      <c r="C90" s="21">
        <v>0</v>
      </c>
      <c r="D90" s="22">
        <v>0.4089752541612904</v>
      </c>
      <c r="E90" s="22">
        <v>0</v>
      </c>
      <c r="F90" s="22">
        <v>0</v>
      </c>
      <c r="G90" s="23">
        <v>0</v>
      </c>
      <c r="H90" s="21">
        <v>14.97230591051613</v>
      </c>
      <c r="I90" s="22">
        <v>8.886399883548387</v>
      </c>
      <c r="J90" s="22">
        <v>0</v>
      </c>
      <c r="K90" s="22">
        <v>0</v>
      </c>
      <c r="L90" s="23">
        <v>17.156837665064515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12.425102829999991</v>
      </c>
      <c r="S90" s="22">
        <v>3.7924637511612906</v>
      </c>
      <c r="T90" s="22">
        <v>0.20448558251612903</v>
      </c>
      <c r="U90" s="22">
        <v>0</v>
      </c>
      <c r="V90" s="23">
        <v>10.156458938387097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81.88899306519357</v>
      </c>
      <c r="AW90" s="22">
        <v>44.08976490223341</v>
      </c>
      <c r="AX90" s="22">
        <v>0</v>
      </c>
      <c r="AY90" s="22">
        <v>0</v>
      </c>
      <c r="AZ90" s="23">
        <v>148.10405086580647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85.37076454638714</v>
      </c>
      <c r="BG90" s="22">
        <v>21.137162854225814</v>
      </c>
      <c r="BH90" s="22">
        <v>0.4059245422903226</v>
      </c>
      <c r="BI90" s="22">
        <v>0</v>
      </c>
      <c r="BJ90" s="23">
        <v>58.199240221645184</v>
      </c>
      <c r="BK90" s="24">
        <f>SUM(C90:BJ90)</f>
        <v>507.19893081313677</v>
      </c>
    </row>
    <row r="91" spans="1:63" s="25" customFormat="1" ht="14.25">
      <c r="A91" s="20"/>
      <c r="B91" s="7" t="s">
        <v>148</v>
      </c>
      <c r="C91" s="21">
        <v>0</v>
      </c>
      <c r="D91" s="22">
        <v>16.998891773225814</v>
      </c>
      <c r="E91" s="22">
        <v>0</v>
      </c>
      <c r="F91" s="22">
        <v>0</v>
      </c>
      <c r="G91" s="23">
        <v>0</v>
      </c>
      <c r="H91" s="21">
        <v>595.0147046559999</v>
      </c>
      <c r="I91" s="22">
        <v>87.15629187900002</v>
      </c>
      <c r="J91" s="22">
        <v>0</v>
      </c>
      <c r="K91" s="22">
        <v>0</v>
      </c>
      <c r="L91" s="23">
        <v>293.65690774732263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244.68876180925807</v>
      </c>
      <c r="S91" s="22">
        <v>24.9791537262258</v>
      </c>
      <c r="T91" s="22">
        <v>0</v>
      </c>
      <c r="U91" s="22">
        <v>0</v>
      </c>
      <c r="V91" s="23">
        <v>70.84117193787101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4835.9932093847765</v>
      </c>
      <c r="AW91" s="22">
        <v>389.93596974581124</v>
      </c>
      <c r="AX91" s="22">
        <v>0.053716963193548406</v>
      </c>
      <c r="AY91" s="22">
        <v>0</v>
      </c>
      <c r="AZ91" s="23">
        <v>1738.4624652861608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2484.95885995374</v>
      </c>
      <c r="BG91" s="22">
        <v>131.8572279922903</v>
      </c>
      <c r="BH91" s="22">
        <v>0.024300303806451623</v>
      </c>
      <c r="BI91" s="22">
        <v>0</v>
      </c>
      <c r="BJ91" s="23">
        <v>529.931828172516</v>
      </c>
      <c r="BK91" s="24">
        <f t="shared" si="14"/>
        <v>11444.553461331197</v>
      </c>
    </row>
    <row r="92" spans="1:63" s="25" customFormat="1" ht="14.25">
      <c r="A92" s="20"/>
      <c r="B92" s="7" t="s">
        <v>149</v>
      </c>
      <c r="C92" s="21">
        <v>0</v>
      </c>
      <c r="D92" s="22">
        <v>4.5855458773225815</v>
      </c>
      <c r="E92" s="22">
        <v>0</v>
      </c>
      <c r="F92" s="22">
        <v>0</v>
      </c>
      <c r="G92" s="23">
        <v>0</v>
      </c>
      <c r="H92" s="21">
        <v>140.04227798645164</v>
      </c>
      <c r="I92" s="22">
        <v>82.120498984</v>
      </c>
      <c r="J92" s="22">
        <v>0</v>
      </c>
      <c r="K92" s="22">
        <v>0</v>
      </c>
      <c r="L92" s="23">
        <v>40.130824101161295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44.386427679709705</v>
      </c>
      <c r="S92" s="22">
        <v>19.07085500554839</v>
      </c>
      <c r="T92" s="22">
        <v>0</v>
      </c>
      <c r="U92" s="22">
        <v>0</v>
      </c>
      <c r="V92" s="23">
        <v>6.115326687935482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1440.4852112746778</v>
      </c>
      <c r="AW92" s="22">
        <v>115.02513456511618</v>
      </c>
      <c r="AX92" s="22">
        <v>0.02313436945161291</v>
      </c>
      <c r="AY92" s="22">
        <v>0</v>
      </c>
      <c r="AZ92" s="23">
        <v>263.66706529293543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697.8312952880975</v>
      </c>
      <c r="BG92" s="22">
        <v>34.22040780587098</v>
      </c>
      <c r="BH92" s="22">
        <v>0.0680039232903226</v>
      </c>
      <c r="BI92" s="22">
        <v>0</v>
      </c>
      <c r="BJ92" s="23">
        <v>37.459257029354845</v>
      </c>
      <c r="BK92" s="24">
        <f t="shared" si="14"/>
        <v>2925.2312658709234</v>
      </c>
    </row>
    <row r="93" spans="1:63" s="25" customFormat="1" ht="14.25">
      <c r="A93" s="20"/>
      <c r="B93" s="7" t="s">
        <v>166</v>
      </c>
      <c r="C93" s="21">
        <v>0</v>
      </c>
      <c r="D93" s="22">
        <v>6.74018680432258</v>
      </c>
      <c r="E93" s="22">
        <v>0</v>
      </c>
      <c r="F93" s="22">
        <v>0</v>
      </c>
      <c r="G93" s="23">
        <v>0</v>
      </c>
      <c r="H93" s="21">
        <v>10.539160690354839</v>
      </c>
      <c r="I93" s="22">
        <v>17.348400144580644</v>
      </c>
      <c r="J93" s="22">
        <v>0</v>
      </c>
      <c r="K93" s="22">
        <v>0</v>
      </c>
      <c r="L93" s="23">
        <v>109.15846374783871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4.414618811903225</v>
      </c>
      <c r="S93" s="22">
        <v>0.3376615666774193</v>
      </c>
      <c r="T93" s="22">
        <v>0</v>
      </c>
      <c r="U93" s="22">
        <v>0</v>
      </c>
      <c r="V93" s="23">
        <v>1.2693803566774198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12.339525302548388</v>
      </c>
      <c r="AW93" s="22">
        <v>7.791890717122247</v>
      </c>
      <c r="AX93" s="22">
        <v>0</v>
      </c>
      <c r="AY93" s="22">
        <v>0</v>
      </c>
      <c r="AZ93" s="23">
        <v>43.38629742622581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3.8686363439677427</v>
      </c>
      <c r="BG93" s="22">
        <v>4.5655087889677395</v>
      </c>
      <c r="BH93" s="22">
        <v>0</v>
      </c>
      <c r="BI93" s="22">
        <v>0</v>
      </c>
      <c r="BJ93" s="23">
        <v>3.322606681645162</v>
      </c>
      <c r="BK93" s="24">
        <f>SUM(C93:BJ93)</f>
        <v>225.08233738283195</v>
      </c>
    </row>
    <row r="94" spans="1:63" s="25" customFormat="1" ht="14.25">
      <c r="A94" s="20"/>
      <c r="B94" s="7" t="s">
        <v>201</v>
      </c>
      <c r="C94" s="21">
        <v>0</v>
      </c>
      <c r="D94" s="22">
        <v>5.121829280903225</v>
      </c>
      <c r="E94" s="22">
        <v>0</v>
      </c>
      <c r="F94" s="22">
        <v>0</v>
      </c>
      <c r="G94" s="23">
        <v>0</v>
      </c>
      <c r="H94" s="21">
        <v>71.35744616003224</v>
      </c>
      <c r="I94" s="22">
        <v>30.94354420835484</v>
      </c>
      <c r="J94" s="22">
        <v>0</v>
      </c>
      <c r="K94" s="22">
        <v>0</v>
      </c>
      <c r="L94" s="23">
        <v>91.68777192051614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65.79307294596774</v>
      </c>
      <c r="S94" s="22">
        <v>52.84731805638711</v>
      </c>
      <c r="T94" s="22">
        <v>0</v>
      </c>
      <c r="U94" s="22">
        <v>0</v>
      </c>
      <c r="V94" s="23">
        <v>46.92354221574194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726.4419024766131</v>
      </c>
      <c r="AW94" s="22">
        <v>220.80687030466544</v>
      </c>
      <c r="AX94" s="22">
        <v>0.582385135</v>
      </c>
      <c r="AY94" s="22">
        <v>0</v>
      </c>
      <c r="AZ94" s="23">
        <v>1271.133182445484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600.1868608282257</v>
      </c>
      <c r="BG94" s="22">
        <v>75.23879435022582</v>
      </c>
      <c r="BH94" s="22">
        <v>1.987049419548387</v>
      </c>
      <c r="BI94" s="22">
        <v>0</v>
      </c>
      <c r="BJ94" s="23">
        <v>444.4394561122258</v>
      </c>
      <c r="BK94" s="24">
        <f t="shared" si="14"/>
        <v>3705.491025859891</v>
      </c>
    </row>
    <row r="95" spans="1:63" s="25" customFormat="1" ht="14.25">
      <c r="A95" s="20"/>
      <c r="B95" s="7" t="s">
        <v>150</v>
      </c>
      <c r="C95" s="21">
        <v>0</v>
      </c>
      <c r="D95" s="22">
        <v>8.109490348999996</v>
      </c>
      <c r="E95" s="22">
        <v>0</v>
      </c>
      <c r="F95" s="22">
        <v>0</v>
      </c>
      <c r="G95" s="23">
        <v>0</v>
      </c>
      <c r="H95" s="21">
        <v>137.87155413464518</v>
      </c>
      <c r="I95" s="22">
        <v>48.17297337174194</v>
      </c>
      <c r="J95" s="22">
        <v>0</v>
      </c>
      <c r="K95" s="22">
        <v>0</v>
      </c>
      <c r="L95" s="23">
        <v>90.45668154245162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85.78445936970968</v>
      </c>
      <c r="S95" s="22">
        <v>8.020947440774194</v>
      </c>
      <c r="T95" s="22">
        <v>0</v>
      </c>
      <c r="U95" s="22">
        <v>0</v>
      </c>
      <c r="V95" s="23">
        <v>26.425221759870972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2272.630348299735</v>
      </c>
      <c r="AW95" s="22">
        <v>220.67881466133917</v>
      </c>
      <c r="AX95" s="22">
        <v>0</v>
      </c>
      <c r="AY95" s="22">
        <v>0</v>
      </c>
      <c r="AZ95" s="23">
        <v>785.9610422960645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1538.6993561871936</v>
      </c>
      <c r="BG95" s="22">
        <v>63.77223205370967</v>
      </c>
      <c r="BH95" s="22">
        <v>2.3084236117741934</v>
      </c>
      <c r="BI95" s="22">
        <v>0</v>
      </c>
      <c r="BJ95" s="23">
        <v>227.7600900562904</v>
      </c>
      <c r="BK95" s="24">
        <f t="shared" si="14"/>
        <v>5516.6516351343</v>
      </c>
    </row>
    <row r="96" spans="1:63" s="25" customFormat="1" ht="14.25">
      <c r="A96" s="20"/>
      <c r="B96" s="7" t="s">
        <v>151</v>
      </c>
      <c r="C96" s="21">
        <v>0</v>
      </c>
      <c r="D96" s="22">
        <v>1.177139121580645</v>
      </c>
      <c r="E96" s="22">
        <v>0</v>
      </c>
      <c r="F96" s="22">
        <v>0</v>
      </c>
      <c r="G96" s="23">
        <v>0</v>
      </c>
      <c r="H96" s="21">
        <v>7.380924371387097</v>
      </c>
      <c r="I96" s="22">
        <v>0.7986196413225806</v>
      </c>
      <c r="J96" s="22">
        <v>0</v>
      </c>
      <c r="K96" s="22">
        <v>0</v>
      </c>
      <c r="L96" s="23">
        <v>5.698916533645161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3.3962703450645155</v>
      </c>
      <c r="S96" s="22">
        <v>0.45274196477419354</v>
      </c>
      <c r="T96" s="22">
        <v>0</v>
      </c>
      <c r="U96" s="22">
        <v>0</v>
      </c>
      <c r="V96" s="23">
        <v>1.4966150643870968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58.90546187154837</v>
      </c>
      <c r="AW96" s="22">
        <v>9.852318096104266</v>
      </c>
      <c r="AX96" s="22">
        <v>0</v>
      </c>
      <c r="AY96" s="22">
        <v>0</v>
      </c>
      <c r="AZ96" s="23">
        <v>51.836143410387095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29.850242365161293</v>
      </c>
      <c r="BG96" s="22">
        <v>7.022796111967742</v>
      </c>
      <c r="BH96" s="22">
        <v>0</v>
      </c>
      <c r="BI96" s="22">
        <v>0</v>
      </c>
      <c r="BJ96" s="23">
        <v>11.718861097419355</v>
      </c>
      <c r="BK96" s="24">
        <f t="shared" si="14"/>
        <v>189.58704999474944</v>
      </c>
    </row>
    <row r="97" spans="1:63" s="25" customFormat="1" ht="14.25">
      <c r="A97" s="20"/>
      <c r="B97" s="7" t="s">
        <v>172</v>
      </c>
      <c r="C97" s="21">
        <v>0</v>
      </c>
      <c r="D97" s="22">
        <v>1.6924527379677414</v>
      </c>
      <c r="E97" s="22">
        <v>0</v>
      </c>
      <c r="F97" s="22">
        <v>0</v>
      </c>
      <c r="G97" s="23">
        <v>0</v>
      </c>
      <c r="H97" s="21">
        <v>30.844783847806447</v>
      </c>
      <c r="I97" s="22">
        <v>9.708220278580644</v>
      </c>
      <c r="J97" s="22">
        <v>0</v>
      </c>
      <c r="K97" s="22">
        <v>0</v>
      </c>
      <c r="L97" s="23">
        <v>34.76139681006452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25.642851717741934</v>
      </c>
      <c r="S97" s="22">
        <v>8.890362562258066</v>
      </c>
      <c r="T97" s="22">
        <v>0</v>
      </c>
      <c r="U97" s="22">
        <v>0</v>
      </c>
      <c r="V97" s="23">
        <v>16.554679923870975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182.4684511254839</v>
      </c>
      <c r="AW97" s="22">
        <v>140.48178505098778</v>
      </c>
      <c r="AX97" s="22">
        <v>0.1271068395483871</v>
      </c>
      <c r="AY97" s="22">
        <v>0</v>
      </c>
      <c r="AZ97" s="23">
        <v>396.2863403701612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139.54642039151614</v>
      </c>
      <c r="BG97" s="22">
        <v>15.857360162322578</v>
      </c>
      <c r="BH97" s="22">
        <v>0</v>
      </c>
      <c r="BI97" s="22">
        <v>0</v>
      </c>
      <c r="BJ97" s="23">
        <v>113.17698965867741</v>
      </c>
      <c r="BK97" s="24">
        <f t="shared" si="14"/>
        <v>1116.0392014769877</v>
      </c>
    </row>
    <row r="98" spans="1:63" s="25" customFormat="1" ht="14.25">
      <c r="A98" s="20"/>
      <c r="B98" s="7" t="s">
        <v>152</v>
      </c>
      <c r="C98" s="21">
        <v>0</v>
      </c>
      <c r="D98" s="22">
        <v>8.373127323870966</v>
      </c>
      <c r="E98" s="22">
        <v>0</v>
      </c>
      <c r="F98" s="22">
        <v>0</v>
      </c>
      <c r="G98" s="23">
        <v>0</v>
      </c>
      <c r="H98" s="21">
        <v>37.364786036</v>
      </c>
      <c r="I98" s="22">
        <v>43.87444344341936</v>
      </c>
      <c r="J98" s="22">
        <v>0</v>
      </c>
      <c r="K98" s="22">
        <v>0</v>
      </c>
      <c r="L98" s="23">
        <v>118.80961174051613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24.724952780677423</v>
      </c>
      <c r="S98" s="22">
        <v>86.46133709987095</v>
      </c>
      <c r="T98" s="22">
        <v>0</v>
      </c>
      <c r="U98" s="22">
        <v>0</v>
      </c>
      <c r="V98" s="23">
        <v>64.94306759558063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706.4126306761609</v>
      </c>
      <c r="AW98" s="22">
        <v>497.5706062576879</v>
      </c>
      <c r="AX98" s="22">
        <v>0</v>
      </c>
      <c r="AY98" s="22">
        <v>0</v>
      </c>
      <c r="AZ98" s="23">
        <v>2576.522513866613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604.7442355607099</v>
      </c>
      <c r="BG98" s="22">
        <v>219.36232684187098</v>
      </c>
      <c r="BH98" s="22">
        <v>2.7593251059999995</v>
      </c>
      <c r="BI98" s="22">
        <v>0</v>
      </c>
      <c r="BJ98" s="23">
        <v>958.4842194542258</v>
      </c>
      <c r="BK98" s="24">
        <f t="shared" si="14"/>
        <v>5950.407183783203</v>
      </c>
    </row>
    <row r="99" spans="1:63" s="25" customFormat="1" ht="14.25">
      <c r="A99" s="20"/>
      <c r="B99" s="7" t="s">
        <v>153</v>
      </c>
      <c r="C99" s="21">
        <v>0</v>
      </c>
      <c r="D99" s="22">
        <v>1.0305894288064514</v>
      </c>
      <c r="E99" s="22">
        <v>0</v>
      </c>
      <c r="F99" s="22">
        <v>0</v>
      </c>
      <c r="G99" s="23">
        <v>0</v>
      </c>
      <c r="H99" s="21">
        <v>49.29945722170966</v>
      </c>
      <c r="I99" s="22">
        <v>38.242560996451616</v>
      </c>
      <c r="J99" s="22">
        <v>0</v>
      </c>
      <c r="K99" s="22">
        <v>0</v>
      </c>
      <c r="L99" s="23">
        <v>75.87761683354836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19.830849297967735</v>
      </c>
      <c r="S99" s="22">
        <v>49.64541434303226</v>
      </c>
      <c r="T99" s="22">
        <v>0</v>
      </c>
      <c r="U99" s="22">
        <v>0</v>
      </c>
      <c r="V99" s="23">
        <v>12.653112610612904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74.26595005380646</v>
      </c>
      <c r="AW99" s="22">
        <v>39.70908232142015</v>
      </c>
      <c r="AX99" s="22">
        <v>0</v>
      </c>
      <c r="AY99" s="22">
        <v>0</v>
      </c>
      <c r="AZ99" s="23">
        <v>71.6543192983871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28.843348525096765</v>
      </c>
      <c r="BG99" s="22">
        <v>6.371261382129031</v>
      </c>
      <c r="BH99" s="22">
        <v>0</v>
      </c>
      <c r="BI99" s="22">
        <v>0</v>
      </c>
      <c r="BJ99" s="23">
        <v>14.892128945903226</v>
      </c>
      <c r="BK99" s="24">
        <f t="shared" si="14"/>
        <v>482.3156912588717</v>
      </c>
    </row>
    <row r="100" spans="1:63" s="25" customFormat="1" ht="14.25">
      <c r="A100" s="20"/>
      <c r="B100" s="7" t="s">
        <v>177</v>
      </c>
      <c r="C100" s="21">
        <v>0</v>
      </c>
      <c r="D100" s="22">
        <v>0.6012868708709677</v>
      </c>
      <c r="E100" s="22">
        <v>0</v>
      </c>
      <c r="F100" s="22">
        <v>0</v>
      </c>
      <c r="G100" s="23">
        <v>0</v>
      </c>
      <c r="H100" s="21">
        <v>20.39326682567742</v>
      </c>
      <c r="I100" s="22">
        <v>105.17428197483869</v>
      </c>
      <c r="J100" s="22">
        <v>0</v>
      </c>
      <c r="K100" s="22">
        <v>0</v>
      </c>
      <c r="L100" s="23">
        <v>138.04797065393552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11.32735954816129</v>
      </c>
      <c r="S100" s="22">
        <v>9.149600220419355</v>
      </c>
      <c r="T100" s="22">
        <v>0</v>
      </c>
      <c r="U100" s="22">
        <v>0</v>
      </c>
      <c r="V100" s="23">
        <v>16.619430384129025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9.714402425838708</v>
      </c>
      <c r="AW100" s="22">
        <v>14.323798662535841</v>
      </c>
      <c r="AX100" s="22">
        <v>8.494785793677421</v>
      </c>
      <c r="AY100" s="22">
        <v>0</v>
      </c>
      <c r="AZ100" s="23">
        <v>22.14621470025807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5.977032270935484</v>
      </c>
      <c r="BG100" s="22">
        <v>6.826705731193549</v>
      </c>
      <c r="BH100" s="22">
        <v>0</v>
      </c>
      <c r="BI100" s="22">
        <v>0</v>
      </c>
      <c r="BJ100" s="23">
        <v>3.4645521833225805</v>
      </c>
      <c r="BK100" s="24">
        <f t="shared" si="14"/>
        <v>372.2606882457939</v>
      </c>
    </row>
    <row r="101" spans="1:63" s="25" customFormat="1" ht="14.25">
      <c r="A101" s="20"/>
      <c r="B101" s="7" t="s">
        <v>173</v>
      </c>
      <c r="C101" s="21">
        <v>0</v>
      </c>
      <c r="D101" s="22">
        <v>0.8593160658709679</v>
      </c>
      <c r="E101" s="22">
        <v>0</v>
      </c>
      <c r="F101" s="22">
        <v>0</v>
      </c>
      <c r="G101" s="23">
        <v>0</v>
      </c>
      <c r="H101" s="21">
        <v>38.46839942287097</v>
      </c>
      <c r="I101" s="22">
        <v>45.959663274935494</v>
      </c>
      <c r="J101" s="22">
        <v>0</v>
      </c>
      <c r="K101" s="22">
        <v>0</v>
      </c>
      <c r="L101" s="23">
        <v>52.05503591125807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29.05089308222581</v>
      </c>
      <c r="S101" s="22">
        <v>0.5309399893225807</v>
      </c>
      <c r="T101" s="22">
        <v>0.22220166854838716</v>
      </c>
      <c r="U101" s="22">
        <v>0</v>
      </c>
      <c r="V101" s="23">
        <v>10.848356345129032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23.10251047719355</v>
      </c>
      <c r="AW101" s="22">
        <v>11.535041793746407</v>
      </c>
      <c r="AX101" s="22">
        <v>0</v>
      </c>
      <c r="AY101" s="22">
        <v>0</v>
      </c>
      <c r="AZ101" s="23">
        <v>36.51216747393548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18.297311666548378</v>
      </c>
      <c r="BG101" s="22">
        <v>7.201057278870968</v>
      </c>
      <c r="BH101" s="22">
        <v>0</v>
      </c>
      <c r="BI101" s="22">
        <v>0</v>
      </c>
      <c r="BJ101" s="23">
        <v>10.489943926032257</v>
      </c>
      <c r="BK101" s="24">
        <f t="shared" si="14"/>
        <v>285.13283837648834</v>
      </c>
    </row>
    <row r="102" spans="1:63" s="25" customFormat="1" ht="14.25">
      <c r="A102" s="20"/>
      <c r="B102" s="7" t="s">
        <v>178</v>
      </c>
      <c r="C102" s="21">
        <v>0</v>
      </c>
      <c r="D102" s="22">
        <v>0.5913702698387097</v>
      </c>
      <c r="E102" s="22">
        <v>0</v>
      </c>
      <c r="F102" s="22">
        <v>0</v>
      </c>
      <c r="G102" s="23">
        <v>0</v>
      </c>
      <c r="H102" s="21">
        <v>13.373968585677419</v>
      </c>
      <c r="I102" s="22">
        <v>25.207481655354837</v>
      </c>
      <c r="J102" s="22">
        <v>0</v>
      </c>
      <c r="K102" s="22">
        <v>0</v>
      </c>
      <c r="L102" s="23">
        <v>23.665902016451614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6.814686650709675</v>
      </c>
      <c r="S102" s="22">
        <v>0.608629209</v>
      </c>
      <c r="T102" s="22">
        <v>0</v>
      </c>
      <c r="U102" s="22">
        <v>0</v>
      </c>
      <c r="V102" s="23">
        <v>3.627165185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8.121841223516126</v>
      </c>
      <c r="AW102" s="22">
        <v>18.461457242798748</v>
      </c>
      <c r="AX102" s="22">
        <v>0</v>
      </c>
      <c r="AY102" s="22">
        <v>0</v>
      </c>
      <c r="AZ102" s="23">
        <v>14.389725267161294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2.847788630451613</v>
      </c>
      <c r="BG102" s="22">
        <v>1.062848837645161</v>
      </c>
      <c r="BH102" s="22">
        <v>0</v>
      </c>
      <c r="BI102" s="22">
        <v>0</v>
      </c>
      <c r="BJ102" s="23">
        <v>1.4946983330322579</v>
      </c>
      <c r="BK102" s="24">
        <f t="shared" si="14"/>
        <v>120.26756310663745</v>
      </c>
    </row>
    <row r="103" spans="1:63" s="25" customFormat="1" ht="14.25">
      <c r="A103" s="20"/>
      <c r="B103" s="7" t="s">
        <v>154</v>
      </c>
      <c r="C103" s="21">
        <v>0</v>
      </c>
      <c r="D103" s="22">
        <v>6.891674889645161</v>
      </c>
      <c r="E103" s="22">
        <v>0</v>
      </c>
      <c r="F103" s="22">
        <v>0</v>
      </c>
      <c r="G103" s="23">
        <v>0</v>
      </c>
      <c r="H103" s="21">
        <v>406.7740590044193</v>
      </c>
      <c r="I103" s="22">
        <v>74.78797536841935</v>
      </c>
      <c r="J103" s="22">
        <v>0</v>
      </c>
      <c r="K103" s="22">
        <v>0</v>
      </c>
      <c r="L103" s="23">
        <v>316.1954437030968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220.12556360187097</v>
      </c>
      <c r="S103" s="22">
        <v>23.995216402000004</v>
      </c>
      <c r="T103" s="22">
        <v>0</v>
      </c>
      <c r="U103" s="22">
        <v>0</v>
      </c>
      <c r="V103" s="23">
        <v>48.67962091393549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1248.4205813211943</v>
      </c>
      <c r="AW103" s="22">
        <v>199.34629896809736</v>
      </c>
      <c r="AX103" s="22">
        <v>0.09812281245161292</v>
      </c>
      <c r="AY103" s="22">
        <v>0</v>
      </c>
      <c r="AZ103" s="23">
        <v>1267.7916447465811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560.6014767459034</v>
      </c>
      <c r="BG103" s="22">
        <v>47.89232664709679</v>
      </c>
      <c r="BH103" s="22">
        <v>0.04512519967741936</v>
      </c>
      <c r="BI103" s="22">
        <v>0</v>
      </c>
      <c r="BJ103" s="23">
        <v>159.94828531619356</v>
      </c>
      <c r="BK103" s="24">
        <f t="shared" si="14"/>
        <v>4581.593415640583</v>
      </c>
    </row>
    <row r="104" spans="1:63" s="25" customFormat="1" ht="14.25">
      <c r="A104" s="20"/>
      <c r="B104" s="7" t="s">
        <v>155</v>
      </c>
      <c r="C104" s="21">
        <v>0</v>
      </c>
      <c r="D104" s="22">
        <v>2.3125497158709676</v>
      </c>
      <c r="E104" s="22">
        <v>0</v>
      </c>
      <c r="F104" s="22">
        <v>0</v>
      </c>
      <c r="G104" s="23">
        <v>0</v>
      </c>
      <c r="H104" s="21">
        <v>62.59685963812905</v>
      </c>
      <c r="I104" s="22">
        <v>1.919925711903226</v>
      </c>
      <c r="J104" s="22">
        <v>0</v>
      </c>
      <c r="K104" s="22">
        <v>0</v>
      </c>
      <c r="L104" s="23">
        <v>21.852900537129038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27.46548448258065</v>
      </c>
      <c r="S104" s="22">
        <v>5.827900677</v>
      </c>
      <c r="T104" s="22">
        <v>0</v>
      </c>
      <c r="U104" s="22">
        <v>0</v>
      </c>
      <c r="V104" s="23">
        <v>11.377670695193546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788.8567404049351</v>
      </c>
      <c r="AW104" s="22">
        <v>51.50077688077603</v>
      </c>
      <c r="AX104" s="22">
        <v>0</v>
      </c>
      <c r="AY104" s="22">
        <v>0</v>
      </c>
      <c r="AZ104" s="23">
        <v>210.06391309351613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356.54556269461295</v>
      </c>
      <c r="BG104" s="22">
        <v>24.15796192835484</v>
      </c>
      <c r="BH104" s="22">
        <v>0</v>
      </c>
      <c r="BI104" s="22">
        <v>0</v>
      </c>
      <c r="BJ104" s="23">
        <v>52.69972204554837</v>
      </c>
      <c r="BK104" s="24">
        <f t="shared" si="14"/>
        <v>1617.1779685055499</v>
      </c>
    </row>
    <row r="105" spans="1:63" s="25" customFormat="1" ht="14.25">
      <c r="A105" s="20"/>
      <c r="B105" s="7" t="s">
        <v>156</v>
      </c>
      <c r="C105" s="21">
        <v>0</v>
      </c>
      <c r="D105" s="22">
        <v>1.053173265290322</v>
      </c>
      <c r="E105" s="22">
        <v>0</v>
      </c>
      <c r="F105" s="22">
        <v>0</v>
      </c>
      <c r="G105" s="23">
        <v>0</v>
      </c>
      <c r="H105" s="21">
        <v>3.8861240064838714</v>
      </c>
      <c r="I105" s="22">
        <v>0.054169159548387094</v>
      </c>
      <c r="J105" s="22">
        <v>0</v>
      </c>
      <c r="K105" s="22">
        <v>0</v>
      </c>
      <c r="L105" s="23">
        <v>3.041718187806453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1.246931512451613</v>
      </c>
      <c r="S105" s="22">
        <v>0.6509075606451612</v>
      </c>
      <c r="T105" s="22">
        <v>0</v>
      </c>
      <c r="U105" s="22">
        <v>0</v>
      </c>
      <c r="V105" s="23">
        <v>0.4486402333548387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12.76306584354839</v>
      </c>
      <c r="AW105" s="22">
        <v>0.18096021786221456</v>
      </c>
      <c r="AX105" s="22">
        <v>0</v>
      </c>
      <c r="AY105" s="22">
        <v>0</v>
      </c>
      <c r="AZ105" s="23">
        <v>2.527898950225807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4.529770651096774</v>
      </c>
      <c r="BG105" s="22">
        <v>0.027600931032258066</v>
      </c>
      <c r="BH105" s="22">
        <v>0</v>
      </c>
      <c r="BI105" s="22">
        <v>0</v>
      </c>
      <c r="BJ105" s="23">
        <v>0.5133612518709677</v>
      </c>
      <c r="BK105" s="24">
        <f t="shared" si="14"/>
        <v>30.924321771217055</v>
      </c>
    </row>
    <row r="106" spans="1:63" s="25" customFormat="1" ht="14.25">
      <c r="A106" s="20"/>
      <c r="B106" s="7" t="s">
        <v>157</v>
      </c>
      <c r="C106" s="21">
        <v>0</v>
      </c>
      <c r="D106" s="22">
        <v>3.145393976419356</v>
      </c>
      <c r="E106" s="22">
        <v>0</v>
      </c>
      <c r="F106" s="22">
        <v>0</v>
      </c>
      <c r="G106" s="23">
        <v>0</v>
      </c>
      <c r="H106" s="21">
        <v>30.691401367806446</v>
      </c>
      <c r="I106" s="22">
        <v>0</v>
      </c>
      <c r="J106" s="22">
        <v>0</v>
      </c>
      <c r="K106" s="22">
        <v>0</v>
      </c>
      <c r="L106" s="23">
        <v>11.142350095387098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21.159042734161286</v>
      </c>
      <c r="S106" s="22">
        <v>0</v>
      </c>
      <c r="T106" s="22">
        <v>0</v>
      </c>
      <c r="U106" s="22">
        <v>0</v>
      </c>
      <c r="V106" s="23">
        <v>1.7837348759032263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951.2408283363228</v>
      </c>
      <c r="AW106" s="22">
        <v>0.018912068252791375</v>
      </c>
      <c r="AX106" s="22">
        <v>0</v>
      </c>
      <c r="AY106" s="22">
        <v>0</v>
      </c>
      <c r="AZ106" s="23">
        <v>230.95210945451618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760.8069494588062</v>
      </c>
      <c r="BG106" s="22">
        <v>0.05020742625806453</v>
      </c>
      <c r="BH106" s="22">
        <v>0</v>
      </c>
      <c r="BI106" s="22">
        <v>0</v>
      </c>
      <c r="BJ106" s="23">
        <v>139.69410721332258</v>
      </c>
      <c r="BK106" s="24">
        <f t="shared" si="14"/>
        <v>2150.685037007156</v>
      </c>
    </row>
    <row r="107" spans="1:63" s="25" customFormat="1" ht="14.25">
      <c r="A107" s="20"/>
      <c r="B107" s="7" t="s">
        <v>158</v>
      </c>
      <c r="C107" s="21">
        <v>0</v>
      </c>
      <c r="D107" s="22">
        <v>25.998923693064516</v>
      </c>
      <c r="E107" s="22">
        <v>0</v>
      </c>
      <c r="F107" s="22">
        <v>0</v>
      </c>
      <c r="G107" s="23">
        <v>0</v>
      </c>
      <c r="H107" s="21">
        <v>1647.3297703252586</v>
      </c>
      <c r="I107" s="22">
        <v>136.49018595058064</v>
      </c>
      <c r="J107" s="22">
        <v>0</v>
      </c>
      <c r="K107" s="22">
        <v>0</v>
      </c>
      <c r="L107" s="23">
        <v>740.8439082704193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1047.5395317645484</v>
      </c>
      <c r="S107" s="22">
        <v>28.684148603612893</v>
      </c>
      <c r="T107" s="22">
        <v>0</v>
      </c>
      <c r="U107" s="22">
        <v>0</v>
      </c>
      <c r="V107" s="23">
        <v>168.20882861303224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6696.518795839639</v>
      </c>
      <c r="AW107" s="22">
        <v>325.6913606075142</v>
      </c>
      <c r="AX107" s="22">
        <v>0.42070234283870966</v>
      </c>
      <c r="AY107" s="22">
        <v>0</v>
      </c>
      <c r="AZ107" s="23">
        <v>1976.1801123663543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4799.019540079868</v>
      </c>
      <c r="BG107" s="22">
        <v>146.2870137054516</v>
      </c>
      <c r="BH107" s="22">
        <v>0.02678955596774194</v>
      </c>
      <c r="BI107" s="22">
        <v>0</v>
      </c>
      <c r="BJ107" s="23">
        <v>621.0019118442904</v>
      </c>
      <c r="BK107" s="24">
        <f t="shared" si="14"/>
        <v>18360.24152356244</v>
      </c>
    </row>
    <row r="108" spans="1:63" s="25" customFormat="1" ht="14.25">
      <c r="A108" s="20"/>
      <c r="B108" s="7" t="s">
        <v>159</v>
      </c>
      <c r="C108" s="21">
        <v>0</v>
      </c>
      <c r="D108" s="22">
        <v>5.938330238870969</v>
      </c>
      <c r="E108" s="22">
        <v>0</v>
      </c>
      <c r="F108" s="22">
        <v>0</v>
      </c>
      <c r="G108" s="23">
        <v>0</v>
      </c>
      <c r="H108" s="21">
        <v>184.8359045678064</v>
      </c>
      <c r="I108" s="22">
        <v>30.86622069380645</v>
      </c>
      <c r="J108" s="22">
        <v>0</v>
      </c>
      <c r="K108" s="22">
        <v>0</v>
      </c>
      <c r="L108" s="23">
        <v>71.64074502590323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83.30241508932258</v>
      </c>
      <c r="S108" s="22">
        <v>20.155673945870966</v>
      </c>
      <c r="T108" s="22">
        <v>0</v>
      </c>
      <c r="U108" s="22">
        <v>0</v>
      </c>
      <c r="V108" s="23">
        <v>10.697673751096774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1868.2627117685156</v>
      </c>
      <c r="AW108" s="22">
        <v>80.75562540640765</v>
      </c>
      <c r="AX108" s="22">
        <v>0</v>
      </c>
      <c r="AY108" s="22">
        <v>0</v>
      </c>
      <c r="AZ108" s="23">
        <v>535.0327451364193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1085.0380741049353</v>
      </c>
      <c r="BG108" s="22">
        <v>24.2470191793871</v>
      </c>
      <c r="BH108" s="22">
        <v>0.01446160222580645</v>
      </c>
      <c r="BI108" s="22">
        <v>0</v>
      </c>
      <c r="BJ108" s="23">
        <v>122.1668709097097</v>
      </c>
      <c r="BK108" s="24">
        <f t="shared" si="14"/>
        <v>4122.9544714202775</v>
      </c>
    </row>
    <row r="109" spans="1:63" s="25" customFormat="1" ht="14.25">
      <c r="A109" s="20"/>
      <c r="B109" s="7" t="s">
        <v>160</v>
      </c>
      <c r="C109" s="21">
        <v>0</v>
      </c>
      <c r="D109" s="22">
        <v>0.11196809116129035</v>
      </c>
      <c r="E109" s="22">
        <v>0</v>
      </c>
      <c r="F109" s="22">
        <v>0</v>
      </c>
      <c r="G109" s="23">
        <v>0</v>
      </c>
      <c r="H109" s="21">
        <v>61.25727095870968</v>
      </c>
      <c r="I109" s="22">
        <v>38.43766409451612</v>
      </c>
      <c r="J109" s="22">
        <v>0</v>
      </c>
      <c r="K109" s="22">
        <v>0</v>
      </c>
      <c r="L109" s="23">
        <v>61.86941271480645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32.78241106706452</v>
      </c>
      <c r="S109" s="22">
        <v>10.404266407838714</v>
      </c>
      <c r="T109" s="22">
        <v>0</v>
      </c>
      <c r="U109" s="22">
        <v>0</v>
      </c>
      <c r="V109" s="23">
        <v>9.241943529870968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16.939568902709684</v>
      </c>
      <c r="AW109" s="22">
        <v>6.195145881370561</v>
      </c>
      <c r="AX109" s="22">
        <v>0</v>
      </c>
      <c r="AY109" s="22">
        <v>0</v>
      </c>
      <c r="AZ109" s="23">
        <v>25.051374624806446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7.041225044838709</v>
      </c>
      <c r="BG109" s="22">
        <v>0.265024150483871</v>
      </c>
      <c r="BH109" s="22">
        <v>0</v>
      </c>
      <c r="BI109" s="22">
        <v>0</v>
      </c>
      <c r="BJ109" s="23">
        <v>2.8191687852580642</v>
      </c>
      <c r="BK109" s="24">
        <f t="shared" si="14"/>
        <v>272.41644425343515</v>
      </c>
    </row>
    <row r="110" spans="1:63" s="25" customFormat="1" ht="14.25">
      <c r="A110" s="20"/>
      <c r="B110" s="7" t="s">
        <v>181</v>
      </c>
      <c r="C110" s="21">
        <v>0</v>
      </c>
      <c r="D110" s="22">
        <v>3.535061129032258</v>
      </c>
      <c r="E110" s="22">
        <v>0</v>
      </c>
      <c r="F110" s="22">
        <v>0</v>
      </c>
      <c r="G110" s="23">
        <v>0</v>
      </c>
      <c r="H110" s="21">
        <v>87.85537917854838</v>
      </c>
      <c r="I110" s="22">
        <v>12.517799320903222</v>
      </c>
      <c r="J110" s="22">
        <v>0</v>
      </c>
      <c r="K110" s="22">
        <v>0</v>
      </c>
      <c r="L110" s="23">
        <v>68.77737294867742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48.34233708490323</v>
      </c>
      <c r="S110" s="22">
        <v>1.3261904821935484</v>
      </c>
      <c r="T110" s="22">
        <v>0</v>
      </c>
      <c r="U110" s="22">
        <v>0</v>
      </c>
      <c r="V110" s="23">
        <v>8.120879061419355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75.269528243</v>
      </c>
      <c r="AW110" s="22">
        <v>76.43884672176982</v>
      </c>
      <c r="AX110" s="22">
        <v>0.08983374590322579</v>
      </c>
      <c r="AY110" s="22">
        <v>0</v>
      </c>
      <c r="AZ110" s="23">
        <v>77.94757100438711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34.883198170677424</v>
      </c>
      <c r="BG110" s="22">
        <v>2.0502531623225804</v>
      </c>
      <c r="BH110" s="22">
        <v>0</v>
      </c>
      <c r="BI110" s="22">
        <v>0</v>
      </c>
      <c r="BJ110" s="23">
        <v>14.272043454161288</v>
      </c>
      <c r="BK110" s="24">
        <f t="shared" si="14"/>
        <v>511.4262937078988</v>
      </c>
    </row>
    <row r="111" spans="1:63" s="30" customFormat="1" ht="14.25">
      <c r="A111" s="20"/>
      <c r="B111" s="8" t="s">
        <v>12</v>
      </c>
      <c r="C111" s="26">
        <f aca="true" t="shared" si="15" ref="C111:AH111">SUM(C82:C110)</f>
        <v>0</v>
      </c>
      <c r="D111" s="27">
        <f t="shared" si="15"/>
        <v>147.90228655593552</v>
      </c>
      <c r="E111" s="27">
        <f t="shared" si="15"/>
        <v>0</v>
      </c>
      <c r="F111" s="27">
        <f t="shared" si="15"/>
        <v>0</v>
      </c>
      <c r="G111" s="28">
        <f t="shared" si="15"/>
        <v>0</v>
      </c>
      <c r="H111" s="26">
        <f t="shared" si="15"/>
        <v>4566.582515980064</v>
      </c>
      <c r="I111" s="27">
        <f t="shared" si="15"/>
        <v>5759.493532915968</v>
      </c>
      <c r="J111" s="27">
        <f t="shared" si="15"/>
        <v>0.5533234724838708</v>
      </c>
      <c r="K111" s="27">
        <f t="shared" si="15"/>
        <v>449.65214854645154</v>
      </c>
      <c r="L111" s="28">
        <f t="shared" si="15"/>
        <v>5426.227011029999</v>
      </c>
      <c r="M111" s="26">
        <f t="shared" si="15"/>
        <v>0</v>
      </c>
      <c r="N111" s="27">
        <f t="shared" si="15"/>
        <v>0</v>
      </c>
      <c r="O111" s="27">
        <f t="shared" si="15"/>
        <v>0</v>
      </c>
      <c r="P111" s="27">
        <f t="shared" si="15"/>
        <v>0</v>
      </c>
      <c r="Q111" s="28">
        <f t="shared" si="15"/>
        <v>0</v>
      </c>
      <c r="R111" s="26">
        <f t="shared" si="15"/>
        <v>2549.9678838341288</v>
      </c>
      <c r="S111" s="27">
        <f t="shared" si="15"/>
        <v>779.0051971131934</v>
      </c>
      <c r="T111" s="27">
        <f t="shared" si="15"/>
        <v>9.929489043225805</v>
      </c>
      <c r="U111" s="27">
        <f t="shared" si="15"/>
        <v>0</v>
      </c>
      <c r="V111" s="28">
        <f t="shared" si="15"/>
        <v>935.7631262589998</v>
      </c>
      <c r="W111" s="26">
        <f t="shared" si="15"/>
        <v>0</v>
      </c>
      <c r="X111" s="27">
        <f t="shared" si="15"/>
        <v>0</v>
      </c>
      <c r="Y111" s="27">
        <f t="shared" si="15"/>
        <v>0</v>
      </c>
      <c r="Z111" s="27">
        <f t="shared" si="15"/>
        <v>0</v>
      </c>
      <c r="AA111" s="28">
        <f t="shared" si="15"/>
        <v>0</v>
      </c>
      <c r="AB111" s="26">
        <f t="shared" si="15"/>
        <v>0</v>
      </c>
      <c r="AC111" s="27">
        <f t="shared" si="15"/>
        <v>0</v>
      </c>
      <c r="AD111" s="27">
        <f t="shared" si="15"/>
        <v>0</v>
      </c>
      <c r="AE111" s="27">
        <f t="shared" si="15"/>
        <v>0</v>
      </c>
      <c r="AF111" s="28">
        <f t="shared" si="15"/>
        <v>0</v>
      </c>
      <c r="AG111" s="26">
        <f t="shared" si="15"/>
        <v>0</v>
      </c>
      <c r="AH111" s="27">
        <f t="shared" si="15"/>
        <v>0</v>
      </c>
      <c r="AI111" s="27">
        <f aca="true" t="shared" si="16" ref="AI111:BK111">SUM(AI82:AI110)</f>
        <v>0</v>
      </c>
      <c r="AJ111" s="27">
        <f t="shared" si="16"/>
        <v>0</v>
      </c>
      <c r="AK111" s="28">
        <f t="shared" si="16"/>
        <v>0</v>
      </c>
      <c r="AL111" s="26">
        <f t="shared" si="16"/>
        <v>0</v>
      </c>
      <c r="AM111" s="27">
        <f t="shared" si="16"/>
        <v>0</v>
      </c>
      <c r="AN111" s="27">
        <f t="shared" si="16"/>
        <v>0</v>
      </c>
      <c r="AO111" s="27">
        <f t="shared" si="16"/>
        <v>0</v>
      </c>
      <c r="AP111" s="28">
        <f t="shared" si="16"/>
        <v>0</v>
      </c>
      <c r="AQ111" s="26">
        <f t="shared" si="16"/>
        <v>0</v>
      </c>
      <c r="AR111" s="27">
        <f t="shared" si="16"/>
        <v>0</v>
      </c>
      <c r="AS111" s="27">
        <f t="shared" si="16"/>
        <v>0</v>
      </c>
      <c r="AT111" s="27">
        <f t="shared" si="16"/>
        <v>0</v>
      </c>
      <c r="AU111" s="28">
        <f t="shared" si="16"/>
        <v>0</v>
      </c>
      <c r="AV111" s="26">
        <f t="shared" si="16"/>
        <v>30733.72656992189</v>
      </c>
      <c r="AW111" s="27">
        <f t="shared" si="16"/>
        <v>4725.47297806102</v>
      </c>
      <c r="AX111" s="27">
        <f t="shared" si="16"/>
        <v>11.248176935000002</v>
      </c>
      <c r="AY111" s="27">
        <f t="shared" si="16"/>
        <v>0</v>
      </c>
      <c r="AZ111" s="28">
        <f t="shared" si="16"/>
        <v>19586.885509081843</v>
      </c>
      <c r="BA111" s="26">
        <f t="shared" si="16"/>
        <v>0</v>
      </c>
      <c r="BB111" s="27">
        <f t="shared" si="16"/>
        <v>0</v>
      </c>
      <c r="BC111" s="27">
        <f t="shared" si="16"/>
        <v>0</v>
      </c>
      <c r="BD111" s="27">
        <f t="shared" si="16"/>
        <v>0</v>
      </c>
      <c r="BE111" s="28">
        <f t="shared" si="16"/>
        <v>0</v>
      </c>
      <c r="BF111" s="26">
        <f t="shared" si="16"/>
        <v>19214.992916045707</v>
      </c>
      <c r="BG111" s="27">
        <f t="shared" si="16"/>
        <v>1445.6919479982903</v>
      </c>
      <c r="BH111" s="27">
        <f t="shared" si="16"/>
        <v>7.893848111612903</v>
      </c>
      <c r="BI111" s="27">
        <f t="shared" si="16"/>
        <v>0</v>
      </c>
      <c r="BJ111" s="28">
        <f t="shared" si="16"/>
        <v>5183.188064631451</v>
      </c>
      <c r="BK111" s="29">
        <f t="shared" si="16"/>
        <v>101534.17652553729</v>
      </c>
    </row>
    <row r="112" spans="1:63" s="30" customFormat="1" ht="14.25">
      <c r="A112" s="20"/>
      <c r="B112" s="8" t="s">
        <v>23</v>
      </c>
      <c r="C112" s="26">
        <f aca="true" t="shared" si="17" ref="C112:AH112">C111+C79</f>
        <v>0</v>
      </c>
      <c r="D112" s="27">
        <f t="shared" si="17"/>
        <v>164.73476239667744</v>
      </c>
      <c r="E112" s="27">
        <f t="shared" si="17"/>
        <v>0</v>
      </c>
      <c r="F112" s="27">
        <f t="shared" si="17"/>
        <v>0</v>
      </c>
      <c r="G112" s="28">
        <f t="shared" si="17"/>
        <v>0</v>
      </c>
      <c r="H112" s="26">
        <f t="shared" si="17"/>
        <v>5042.571926395742</v>
      </c>
      <c r="I112" s="27">
        <f t="shared" si="17"/>
        <v>5784.792638128935</v>
      </c>
      <c r="J112" s="27">
        <f t="shared" si="17"/>
        <v>0.5533234724838708</v>
      </c>
      <c r="K112" s="27">
        <f t="shared" si="17"/>
        <v>449.65214854645154</v>
      </c>
      <c r="L112" s="28">
        <f t="shared" si="17"/>
        <v>5471.452484794805</v>
      </c>
      <c r="M112" s="26">
        <f t="shared" si="17"/>
        <v>0</v>
      </c>
      <c r="N112" s="27">
        <f t="shared" si="17"/>
        <v>0</v>
      </c>
      <c r="O112" s="27">
        <f t="shared" si="17"/>
        <v>0</v>
      </c>
      <c r="P112" s="27">
        <f t="shared" si="17"/>
        <v>0</v>
      </c>
      <c r="Q112" s="28">
        <f t="shared" si="17"/>
        <v>0</v>
      </c>
      <c r="R112" s="26">
        <f t="shared" si="17"/>
        <v>2873.2194553069994</v>
      </c>
      <c r="S112" s="27">
        <f t="shared" si="17"/>
        <v>787.9273006428708</v>
      </c>
      <c r="T112" s="27">
        <f t="shared" si="17"/>
        <v>9.929489043225805</v>
      </c>
      <c r="U112" s="27">
        <f t="shared" si="17"/>
        <v>0</v>
      </c>
      <c r="V112" s="28">
        <f t="shared" si="17"/>
        <v>953.9659336031933</v>
      </c>
      <c r="W112" s="26">
        <f t="shared" si="17"/>
        <v>0</v>
      </c>
      <c r="X112" s="27">
        <f t="shared" si="17"/>
        <v>0</v>
      </c>
      <c r="Y112" s="27">
        <f t="shared" si="17"/>
        <v>0</v>
      </c>
      <c r="Z112" s="27">
        <f t="shared" si="17"/>
        <v>0</v>
      </c>
      <c r="AA112" s="28">
        <f t="shared" si="17"/>
        <v>0</v>
      </c>
      <c r="AB112" s="26">
        <f t="shared" si="17"/>
        <v>0</v>
      </c>
      <c r="AC112" s="27">
        <f t="shared" si="17"/>
        <v>0</v>
      </c>
      <c r="AD112" s="27">
        <f t="shared" si="17"/>
        <v>0</v>
      </c>
      <c r="AE112" s="27">
        <f t="shared" si="17"/>
        <v>0</v>
      </c>
      <c r="AF112" s="28">
        <f t="shared" si="17"/>
        <v>0</v>
      </c>
      <c r="AG112" s="26">
        <f t="shared" si="17"/>
        <v>0</v>
      </c>
      <c r="AH112" s="27">
        <f t="shared" si="17"/>
        <v>0</v>
      </c>
      <c r="AI112" s="27">
        <f aca="true" t="shared" si="18" ref="AI112:BK112">AI111+AI79</f>
        <v>0</v>
      </c>
      <c r="AJ112" s="27">
        <f t="shared" si="18"/>
        <v>0</v>
      </c>
      <c r="AK112" s="28">
        <f t="shared" si="18"/>
        <v>0</v>
      </c>
      <c r="AL112" s="26">
        <f t="shared" si="18"/>
        <v>0</v>
      </c>
      <c r="AM112" s="27">
        <f t="shared" si="18"/>
        <v>0</v>
      </c>
      <c r="AN112" s="27">
        <f t="shared" si="18"/>
        <v>0</v>
      </c>
      <c r="AO112" s="27">
        <f t="shared" si="18"/>
        <v>0</v>
      </c>
      <c r="AP112" s="28">
        <f t="shared" si="18"/>
        <v>0</v>
      </c>
      <c r="AQ112" s="26">
        <f t="shared" si="18"/>
        <v>0</v>
      </c>
      <c r="AR112" s="27">
        <f t="shared" si="18"/>
        <v>0</v>
      </c>
      <c r="AS112" s="27">
        <f t="shared" si="18"/>
        <v>0</v>
      </c>
      <c r="AT112" s="27">
        <f t="shared" si="18"/>
        <v>0</v>
      </c>
      <c r="AU112" s="28">
        <f t="shared" si="18"/>
        <v>0</v>
      </c>
      <c r="AV112" s="26">
        <f t="shared" si="18"/>
        <v>35579.85508090971</v>
      </c>
      <c r="AW112" s="27">
        <f t="shared" si="18"/>
        <v>5010.597622010535</v>
      </c>
      <c r="AX112" s="27">
        <f t="shared" si="18"/>
        <v>11.248176935000002</v>
      </c>
      <c r="AY112" s="27">
        <f t="shared" si="18"/>
        <v>0</v>
      </c>
      <c r="AZ112" s="28">
        <f t="shared" si="18"/>
        <v>20055.021112055132</v>
      </c>
      <c r="BA112" s="26">
        <f t="shared" si="18"/>
        <v>0</v>
      </c>
      <c r="BB112" s="27">
        <f t="shared" si="18"/>
        <v>0</v>
      </c>
      <c r="BC112" s="27">
        <f t="shared" si="18"/>
        <v>0</v>
      </c>
      <c r="BD112" s="27">
        <f t="shared" si="18"/>
        <v>0</v>
      </c>
      <c r="BE112" s="28">
        <f t="shared" si="18"/>
        <v>0</v>
      </c>
      <c r="BF112" s="26">
        <f t="shared" si="18"/>
        <v>23369.247394872673</v>
      </c>
      <c r="BG112" s="27">
        <f t="shared" si="18"/>
        <v>1628.0929703815484</v>
      </c>
      <c r="BH112" s="27">
        <f t="shared" si="18"/>
        <v>7.893848111612903</v>
      </c>
      <c r="BI112" s="27">
        <f t="shared" si="18"/>
        <v>0</v>
      </c>
      <c r="BJ112" s="28">
        <f t="shared" si="18"/>
        <v>5408.897968001677</v>
      </c>
      <c r="BK112" s="28">
        <f t="shared" si="18"/>
        <v>112609.6536356093</v>
      </c>
    </row>
    <row r="113" spans="3:63" ht="15" customHeight="1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</row>
    <row r="114" spans="1:63" s="25" customFormat="1" ht="14.25">
      <c r="A114" s="20" t="s">
        <v>24</v>
      </c>
      <c r="B114" s="12" t="s">
        <v>25</v>
      </c>
      <c r="C114" s="21"/>
      <c r="D114" s="22"/>
      <c r="E114" s="22"/>
      <c r="F114" s="22"/>
      <c r="G114" s="23"/>
      <c r="H114" s="21"/>
      <c r="I114" s="22"/>
      <c r="J114" s="22"/>
      <c r="K114" s="22"/>
      <c r="L114" s="23"/>
      <c r="M114" s="21"/>
      <c r="N114" s="22"/>
      <c r="O114" s="22"/>
      <c r="P114" s="22"/>
      <c r="Q114" s="23"/>
      <c r="R114" s="21"/>
      <c r="S114" s="22"/>
      <c r="T114" s="22"/>
      <c r="U114" s="22"/>
      <c r="V114" s="23"/>
      <c r="W114" s="21"/>
      <c r="X114" s="22"/>
      <c r="Y114" s="22"/>
      <c r="Z114" s="22"/>
      <c r="AA114" s="23"/>
      <c r="AB114" s="21"/>
      <c r="AC114" s="22"/>
      <c r="AD114" s="22"/>
      <c r="AE114" s="22"/>
      <c r="AF114" s="23"/>
      <c r="AG114" s="21"/>
      <c r="AH114" s="22"/>
      <c r="AI114" s="22"/>
      <c r="AJ114" s="22"/>
      <c r="AK114" s="23"/>
      <c r="AL114" s="21"/>
      <c r="AM114" s="22"/>
      <c r="AN114" s="22"/>
      <c r="AO114" s="22"/>
      <c r="AP114" s="23"/>
      <c r="AQ114" s="21"/>
      <c r="AR114" s="22"/>
      <c r="AS114" s="22"/>
      <c r="AT114" s="22"/>
      <c r="AU114" s="23"/>
      <c r="AV114" s="21"/>
      <c r="AW114" s="22"/>
      <c r="AX114" s="22"/>
      <c r="AY114" s="22"/>
      <c r="AZ114" s="23"/>
      <c r="BA114" s="21"/>
      <c r="BB114" s="22"/>
      <c r="BC114" s="22"/>
      <c r="BD114" s="22"/>
      <c r="BE114" s="23"/>
      <c r="BF114" s="21"/>
      <c r="BG114" s="22"/>
      <c r="BH114" s="22"/>
      <c r="BI114" s="22"/>
      <c r="BJ114" s="23"/>
      <c r="BK114" s="24"/>
    </row>
    <row r="115" spans="1:63" s="25" customFormat="1" ht="14.25">
      <c r="A115" s="20" t="s">
        <v>7</v>
      </c>
      <c r="B115" s="8" t="s">
        <v>26</v>
      </c>
      <c r="C115" s="21"/>
      <c r="D115" s="22"/>
      <c r="E115" s="22"/>
      <c r="F115" s="22"/>
      <c r="G115" s="23"/>
      <c r="H115" s="21"/>
      <c r="I115" s="22"/>
      <c r="J115" s="22"/>
      <c r="K115" s="22"/>
      <c r="L115" s="23"/>
      <c r="M115" s="21"/>
      <c r="N115" s="22"/>
      <c r="O115" s="22"/>
      <c r="P115" s="22"/>
      <c r="Q115" s="23"/>
      <c r="R115" s="21"/>
      <c r="S115" s="22"/>
      <c r="T115" s="22"/>
      <c r="U115" s="22"/>
      <c r="V115" s="23"/>
      <c r="W115" s="21"/>
      <c r="X115" s="22"/>
      <c r="Y115" s="22"/>
      <c r="Z115" s="22"/>
      <c r="AA115" s="23"/>
      <c r="AB115" s="21"/>
      <c r="AC115" s="22"/>
      <c r="AD115" s="22"/>
      <c r="AE115" s="22"/>
      <c r="AF115" s="23"/>
      <c r="AG115" s="21"/>
      <c r="AH115" s="22"/>
      <c r="AI115" s="22"/>
      <c r="AJ115" s="22"/>
      <c r="AK115" s="23"/>
      <c r="AL115" s="21"/>
      <c r="AM115" s="22"/>
      <c r="AN115" s="22"/>
      <c r="AO115" s="22"/>
      <c r="AP115" s="23"/>
      <c r="AQ115" s="21"/>
      <c r="AR115" s="22"/>
      <c r="AS115" s="22"/>
      <c r="AT115" s="22"/>
      <c r="AU115" s="23"/>
      <c r="AV115" s="21"/>
      <c r="AW115" s="22"/>
      <c r="AX115" s="22"/>
      <c r="AY115" s="22"/>
      <c r="AZ115" s="23"/>
      <c r="BA115" s="21"/>
      <c r="BB115" s="22"/>
      <c r="BC115" s="22"/>
      <c r="BD115" s="22"/>
      <c r="BE115" s="23"/>
      <c r="BF115" s="21"/>
      <c r="BG115" s="22"/>
      <c r="BH115" s="22"/>
      <c r="BI115" s="22"/>
      <c r="BJ115" s="23"/>
      <c r="BK115" s="24"/>
    </row>
    <row r="116" spans="1:63" s="25" customFormat="1" ht="14.25">
      <c r="A116" s="20"/>
      <c r="B116" s="13" t="s">
        <v>161</v>
      </c>
      <c r="C116" s="21">
        <v>0</v>
      </c>
      <c r="D116" s="22">
        <v>0.022941379999999987</v>
      </c>
      <c r="E116" s="22">
        <v>0</v>
      </c>
      <c r="F116" s="22">
        <v>0</v>
      </c>
      <c r="G116" s="23">
        <v>0</v>
      </c>
      <c r="H116" s="21">
        <v>0.08032204435483872</v>
      </c>
      <c r="I116" s="22">
        <v>0.09945994499999998</v>
      </c>
      <c r="J116" s="22">
        <v>0.001961510999999999</v>
      </c>
      <c r="K116" s="22">
        <v>0</v>
      </c>
      <c r="L116" s="23">
        <v>0.16102835799999998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0.04196745161290322</v>
      </c>
      <c r="S116" s="22">
        <v>0.10446293799999996</v>
      </c>
      <c r="T116" s="22">
        <v>0</v>
      </c>
      <c r="U116" s="22">
        <v>0</v>
      </c>
      <c r="V116" s="23">
        <v>0.050059472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1.543689019258064</v>
      </c>
      <c r="AW116" s="22">
        <v>0.6031088861682374</v>
      </c>
      <c r="AX116" s="22">
        <v>0.0001249540000000001</v>
      </c>
      <c r="AY116" s="22">
        <v>0</v>
      </c>
      <c r="AZ116" s="23">
        <v>4.068192969161291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0.99570578616129</v>
      </c>
      <c r="BG116" s="22">
        <v>0.206250513</v>
      </c>
      <c r="BH116" s="22">
        <v>0.004887836000000001</v>
      </c>
      <c r="BI116" s="22">
        <v>0</v>
      </c>
      <c r="BJ116" s="23">
        <v>1.3430738763548393</v>
      </c>
      <c r="BK116" s="24">
        <f>SUM(C116:BJ116)</f>
        <v>9.327236940071462</v>
      </c>
    </row>
    <row r="117" spans="1:63" s="25" customFormat="1" ht="14.25">
      <c r="A117" s="20"/>
      <c r="B117" s="13" t="s">
        <v>162</v>
      </c>
      <c r="C117" s="21">
        <v>0</v>
      </c>
      <c r="D117" s="22">
        <v>4.433597797258064</v>
      </c>
      <c r="E117" s="22">
        <v>0</v>
      </c>
      <c r="F117" s="22">
        <v>0</v>
      </c>
      <c r="G117" s="23">
        <v>0</v>
      </c>
      <c r="H117" s="21">
        <v>50.461988425612894</v>
      </c>
      <c r="I117" s="22">
        <v>13.952513348</v>
      </c>
      <c r="J117" s="22">
        <v>0</v>
      </c>
      <c r="K117" s="22">
        <v>0</v>
      </c>
      <c r="L117" s="23">
        <v>65.95145445464514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25.592789408806457</v>
      </c>
      <c r="S117" s="22">
        <v>13.096842683225805</v>
      </c>
      <c r="T117" s="22">
        <v>0</v>
      </c>
      <c r="U117" s="22">
        <v>0</v>
      </c>
      <c r="V117" s="23">
        <v>18.267915004161292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733.1586946627422</v>
      </c>
      <c r="AW117" s="22">
        <v>145.02834744260326</v>
      </c>
      <c r="AX117" s="22">
        <v>0.025224680419354835</v>
      </c>
      <c r="AY117" s="22">
        <v>0</v>
      </c>
      <c r="AZ117" s="23">
        <v>976.1649335489682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497.4564416180323</v>
      </c>
      <c r="BG117" s="22">
        <v>35.81509141893549</v>
      </c>
      <c r="BH117" s="22">
        <v>0</v>
      </c>
      <c r="BI117" s="22">
        <v>0</v>
      </c>
      <c r="BJ117" s="23">
        <v>349.65108424119364</v>
      </c>
      <c r="BK117" s="24">
        <f>SUM(C117:BJ117)</f>
        <v>2929.056918734604</v>
      </c>
    </row>
    <row r="118" spans="1:63" s="30" customFormat="1" ht="14.25">
      <c r="A118" s="20"/>
      <c r="B118" s="8" t="s">
        <v>27</v>
      </c>
      <c r="C118" s="26">
        <f>SUM(C116:C117)</f>
        <v>0</v>
      </c>
      <c r="D118" s="26">
        <f aca="true" t="shared" si="19" ref="D118:BK118">SUM(D116:D117)</f>
        <v>4.456539177258064</v>
      </c>
      <c r="E118" s="26">
        <f t="shared" si="19"/>
        <v>0</v>
      </c>
      <c r="F118" s="26">
        <f t="shared" si="19"/>
        <v>0</v>
      </c>
      <c r="G118" s="26">
        <f t="shared" si="19"/>
        <v>0</v>
      </c>
      <c r="H118" s="26">
        <f t="shared" si="19"/>
        <v>50.54231046996773</v>
      </c>
      <c r="I118" s="26">
        <f t="shared" si="19"/>
        <v>14.051973293</v>
      </c>
      <c r="J118" s="26">
        <f t="shared" si="19"/>
        <v>0.001961510999999999</v>
      </c>
      <c r="K118" s="26">
        <f t="shared" si="19"/>
        <v>0</v>
      </c>
      <c r="L118" s="26">
        <f t="shared" si="19"/>
        <v>66.11248281264514</v>
      </c>
      <c r="M118" s="26">
        <f t="shared" si="19"/>
        <v>0</v>
      </c>
      <c r="N118" s="26">
        <f t="shared" si="19"/>
        <v>0</v>
      </c>
      <c r="O118" s="26">
        <f t="shared" si="19"/>
        <v>0</v>
      </c>
      <c r="P118" s="26">
        <f t="shared" si="19"/>
        <v>0</v>
      </c>
      <c r="Q118" s="26">
        <f t="shared" si="19"/>
        <v>0</v>
      </c>
      <c r="R118" s="26">
        <f t="shared" si="19"/>
        <v>25.634756860419362</v>
      </c>
      <c r="S118" s="26">
        <f t="shared" si="19"/>
        <v>13.201305621225805</v>
      </c>
      <c r="T118" s="26">
        <f t="shared" si="19"/>
        <v>0</v>
      </c>
      <c r="U118" s="26">
        <f t="shared" si="19"/>
        <v>0</v>
      </c>
      <c r="V118" s="26">
        <f t="shared" si="19"/>
        <v>18.317974476161293</v>
      </c>
      <c r="W118" s="26">
        <f t="shared" si="19"/>
        <v>0</v>
      </c>
      <c r="X118" s="26">
        <f t="shared" si="19"/>
        <v>0</v>
      </c>
      <c r="Y118" s="26">
        <f t="shared" si="19"/>
        <v>0</v>
      </c>
      <c r="Z118" s="26">
        <f t="shared" si="19"/>
        <v>0</v>
      </c>
      <c r="AA118" s="26">
        <f t="shared" si="19"/>
        <v>0</v>
      </c>
      <c r="AB118" s="26">
        <f t="shared" si="19"/>
        <v>0</v>
      </c>
      <c r="AC118" s="26">
        <f t="shared" si="19"/>
        <v>0</v>
      </c>
      <c r="AD118" s="26">
        <f t="shared" si="19"/>
        <v>0</v>
      </c>
      <c r="AE118" s="26">
        <f t="shared" si="19"/>
        <v>0</v>
      </c>
      <c r="AF118" s="26">
        <f t="shared" si="19"/>
        <v>0</v>
      </c>
      <c r="AG118" s="26">
        <f t="shared" si="19"/>
        <v>0</v>
      </c>
      <c r="AH118" s="26">
        <f t="shared" si="19"/>
        <v>0</v>
      </c>
      <c r="AI118" s="26">
        <f t="shared" si="19"/>
        <v>0</v>
      </c>
      <c r="AJ118" s="26">
        <f t="shared" si="19"/>
        <v>0</v>
      </c>
      <c r="AK118" s="26">
        <f t="shared" si="19"/>
        <v>0</v>
      </c>
      <c r="AL118" s="26">
        <f t="shared" si="19"/>
        <v>0</v>
      </c>
      <c r="AM118" s="26">
        <f t="shared" si="19"/>
        <v>0</v>
      </c>
      <c r="AN118" s="26">
        <f t="shared" si="19"/>
        <v>0</v>
      </c>
      <c r="AO118" s="26">
        <f t="shared" si="19"/>
        <v>0</v>
      </c>
      <c r="AP118" s="26">
        <f t="shared" si="19"/>
        <v>0</v>
      </c>
      <c r="AQ118" s="26">
        <f t="shared" si="19"/>
        <v>0</v>
      </c>
      <c r="AR118" s="26">
        <f t="shared" si="19"/>
        <v>0</v>
      </c>
      <c r="AS118" s="26">
        <f t="shared" si="19"/>
        <v>0</v>
      </c>
      <c r="AT118" s="26">
        <f t="shared" si="19"/>
        <v>0</v>
      </c>
      <c r="AU118" s="26">
        <f t="shared" si="19"/>
        <v>0</v>
      </c>
      <c r="AV118" s="26">
        <f t="shared" si="19"/>
        <v>734.7023836820002</v>
      </c>
      <c r="AW118" s="26">
        <f t="shared" si="19"/>
        <v>145.6314563287715</v>
      </c>
      <c r="AX118" s="26">
        <f t="shared" si="19"/>
        <v>0.025349634419354835</v>
      </c>
      <c r="AY118" s="26">
        <f t="shared" si="19"/>
        <v>0</v>
      </c>
      <c r="AZ118" s="26">
        <f t="shared" si="19"/>
        <v>980.2331265181294</v>
      </c>
      <c r="BA118" s="26">
        <f t="shared" si="19"/>
        <v>0</v>
      </c>
      <c r="BB118" s="26">
        <f t="shared" si="19"/>
        <v>0</v>
      </c>
      <c r="BC118" s="26">
        <f t="shared" si="19"/>
        <v>0</v>
      </c>
      <c r="BD118" s="26">
        <f t="shared" si="19"/>
        <v>0</v>
      </c>
      <c r="BE118" s="26">
        <f t="shared" si="19"/>
        <v>0</v>
      </c>
      <c r="BF118" s="26">
        <f t="shared" si="19"/>
        <v>498.45214740419357</v>
      </c>
      <c r="BG118" s="26">
        <f t="shared" si="19"/>
        <v>36.02134193193549</v>
      </c>
      <c r="BH118" s="26">
        <f t="shared" si="19"/>
        <v>0.004887836000000001</v>
      </c>
      <c r="BI118" s="26">
        <f t="shared" si="19"/>
        <v>0</v>
      </c>
      <c r="BJ118" s="26">
        <f t="shared" si="19"/>
        <v>350.99415811754847</v>
      </c>
      <c r="BK118" s="26">
        <f t="shared" si="19"/>
        <v>2938.3841556746756</v>
      </c>
    </row>
    <row r="119" spans="3:63" ht="15" customHeight="1"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</row>
    <row r="120" spans="1:63" s="25" customFormat="1" ht="14.25">
      <c r="A120" s="20" t="s">
        <v>38</v>
      </c>
      <c r="B120" s="10" t="s">
        <v>39</v>
      </c>
      <c r="C120" s="3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4"/>
    </row>
    <row r="121" spans="1:63" s="25" customFormat="1" ht="14.25">
      <c r="A121" s="20" t="s">
        <v>7</v>
      </c>
      <c r="B121" s="14" t="s">
        <v>40</v>
      </c>
      <c r="C121" s="32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4"/>
    </row>
    <row r="122" spans="1:63" s="25" customFormat="1" ht="14.25">
      <c r="A122" s="20"/>
      <c r="B122" s="7" t="s">
        <v>185</v>
      </c>
      <c r="C122" s="21">
        <v>0</v>
      </c>
      <c r="D122" s="22">
        <v>0.9572131090794949</v>
      </c>
      <c r="E122" s="22">
        <v>0</v>
      </c>
      <c r="F122" s="22">
        <v>0</v>
      </c>
      <c r="G122" s="23">
        <v>0</v>
      </c>
      <c r="H122" s="21">
        <v>581.8885</v>
      </c>
      <c r="I122" s="22">
        <v>2494.0498647950185</v>
      </c>
      <c r="J122" s="22">
        <v>0.0011</v>
      </c>
      <c r="K122" s="22">
        <v>0</v>
      </c>
      <c r="L122" s="23">
        <v>2788.0153999999998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298.5304</v>
      </c>
      <c r="S122" s="22">
        <v>87.10720000000002</v>
      </c>
      <c r="T122" s="22">
        <v>0.0058</v>
      </c>
      <c r="U122" s="22">
        <v>0</v>
      </c>
      <c r="V122" s="23">
        <v>476.87449999999995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0</v>
      </c>
      <c r="AW122" s="22">
        <v>0</v>
      </c>
      <c r="AX122" s="22">
        <v>0</v>
      </c>
      <c r="AY122" s="22">
        <v>0</v>
      </c>
      <c r="AZ122" s="23">
        <v>0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0</v>
      </c>
      <c r="BG122" s="22">
        <v>0</v>
      </c>
      <c r="BH122" s="22">
        <v>0</v>
      </c>
      <c r="BI122" s="22">
        <v>0</v>
      </c>
      <c r="BJ122" s="23">
        <v>0</v>
      </c>
      <c r="BK122" s="24">
        <f>SUM(C122:BJ122)</f>
        <v>6727.4299779040975</v>
      </c>
    </row>
    <row r="123" spans="1:63" s="30" customFormat="1" ht="14.25">
      <c r="A123" s="20"/>
      <c r="B123" s="8" t="s">
        <v>9</v>
      </c>
      <c r="C123" s="26">
        <f>SUM(C122)</f>
        <v>0</v>
      </c>
      <c r="D123" s="26">
        <f aca="true" t="shared" si="20" ref="D123:BJ123">SUM(D122)</f>
        <v>0.9572131090794949</v>
      </c>
      <c r="E123" s="26">
        <f t="shared" si="20"/>
        <v>0</v>
      </c>
      <c r="F123" s="26">
        <f t="shared" si="20"/>
        <v>0</v>
      </c>
      <c r="G123" s="26">
        <f t="shared" si="20"/>
        <v>0</v>
      </c>
      <c r="H123" s="26">
        <f t="shared" si="20"/>
        <v>581.8885</v>
      </c>
      <c r="I123" s="26">
        <f t="shared" si="20"/>
        <v>2494.0498647950185</v>
      </c>
      <c r="J123" s="26">
        <f t="shared" si="20"/>
        <v>0.0011</v>
      </c>
      <c r="K123" s="26">
        <f t="shared" si="20"/>
        <v>0</v>
      </c>
      <c r="L123" s="26">
        <f t="shared" si="20"/>
        <v>2788.0153999999998</v>
      </c>
      <c r="M123" s="26">
        <f t="shared" si="20"/>
        <v>0</v>
      </c>
      <c r="N123" s="26">
        <f t="shared" si="20"/>
        <v>0</v>
      </c>
      <c r="O123" s="26">
        <f t="shared" si="20"/>
        <v>0</v>
      </c>
      <c r="P123" s="26">
        <f t="shared" si="20"/>
        <v>0</v>
      </c>
      <c r="Q123" s="26">
        <f t="shared" si="20"/>
        <v>0</v>
      </c>
      <c r="R123" s="26">
        <f t="shared" si="20"/>
        <v>298.5304</v>
      </c>
      <c r="S123" s="26">
        <f t="shared" si="20"/>
        <v>87.10720000000002</v>
      </c>
      <c r="T123" s="26">
        <f t="shared" si="20"/>
        <v>0.0058</v>
      </c>
      <c r="U123" s="26">
        <f t="shared" si="20"/>
        <v>0</v>
      </c>
      <c r="V123" s="26">
        <f t="shared" si="20"/>
        <v>476.87449999999995</v>
      </c>
      <c r="W123" s="26">
        <f t="shared" si="20"/>
        <v>0</v>
      </c>
      <c r="X123" s="26">
        <f t="shared" si="20"/>
        <v>0</v>
      </c>
      <c r="Y123" s="26">
        <f t="shared" si="20"/>
        <v>0</v>
      </c>
      <c r="Z123" s="26">
        <f t="shared" si="20"/>
        <v>0</v>
      </c>
      <c r="AA123" s="26">
        <f t="shared" si="20"/>
        <v>0</v>
      </c>
      <c r="AB123" s="26">
        <f t="shared" si="20"/>
        <v>0</v>
      </c>
      <c r="AC123" s="26">
        <f t="shared" si="20"/>
        <v>0</v>
      </c>
      <c r="AD123" s="26">
        <f t="shared" si="20"/>
        <v>0</v>
      </c>
      <c r="AE123" s="26">
        <f t="shared" si="20"/>
        <v>0</v>
      </c>
      <c r="AF123" s="26">
        <f t="shared" si="20"/>
        <v>0</v>
      </c>
      <c r="AG123" s="26">
        <f t="shared" si="20"/>
        <v>0</v>
      </c>
      <c r="AH123" s="26">
        <f t="shared" si="20"/>
        <v>0</v>
      </c>
      <c r="AI123" s="26">
        <f t="shared" si="20"/>
        <v>0</v>
      </c>
      <c r="AJ123" s="26">
        <f t="shared" si="20"/>
        <v>0</v>
      </c>
      <c r="AK123" s="26">
        <f t="shared" si="20"/>
        <v>0</v>
      </c>
      <c r="AL123" s="26">
        <f t="shared" si="20"/>
        <v>0</v>
      </c>
      <c r="AM123" s="26">
        <f t="shared" si="20"/>
        <v>0</v>
      </c>
      <c r="AN123" s="26">
        <f t="shared" si="20"/>
        <v>0</v>
      </c>
      <c r="AO123" s="26">
        <f t="shared" si="20"/>
        <v>0</v>
      </c>
      <c r="AP123" s="26">
        <f t="shared" si="20"/>
        <v>0</v>
      </c>
      <c r="AQ123" s="26">
        <f t="shared" si="20"/>
        <v>0</v>
      </c>
      <c r="AR123" s="26">
        <f t="shared" si="20"/>
        <v>0</v>
      </c>
      <c r="AS123" s="26">
        <f t="shared" si="20"/>
        <v>0</v>
      </c>
      <c r="AT123" s="26">
        <f t="shared" si="20"/>
        <v>0</v>
      </c>
      <c r="AU123" s="26">
        <f t="shared" si="20"/>
        <v>0</v>
      </c>
      <c r="AV123" s="26">
        <f t="shared" si="20"/>
        <v>0</v>
      </c>
      <c r="AW123" s="26">
        <f t="shared" si="20"/>
        <v>0</v>
      </c>
      <c r="AX123" s="26">
        <f t="shared" si="20"/>
        <v>0</v>
      </c>
      <c r="AY123" s="26">
        <f t="shared" si="20"/>
        <v>0</v>
      </c>
      <c r="AZ123" s="26">
        <f t="shared" si="20"/>
        <v>0</v>
      </c>
      <c r="BA123" s="26">
        <f t="shared" si="20"/>
        <v>0</v>
      </c>
      <c r="BB123" s="26">
        <f t="shared" si="20"/>
        <v>0</v>
      </c>
      <c r="BC123" s="26">
        <f t="shared" si="20"/>
        <v>0</v>
      </c>
      <c r="BD123" s="26">
        <f t="shared" si="20"/>
        <v>0</v>
      </c>
      <c r="BE123" s="26">
        <f t="shared" si="20"/>
        <v>0</v>
      </c>
      <c r="BF123" s="26">
        <f t="shared" si="20"/>
        <v>0</v>
      </c>
      <c r="BG123" s="26">
        <f t="shared" si="20"/>
        <v>0</v>
      </c>
      <c r="BH123" s="26">
        <f t="shared" si="20"/>
        <v>0</v>
      </c>
      <c r="BI123" s="26">
        <f t="shared" si="20"/>
        <v>0</v>
      </c>
      <c r="BJ123" s="26">
        <f t="shared" si="20"/>
        <v>0</v>
      </c>
      <c r="BK123" s="29">
        <f>SUM(BK122)</f>
        <v>6727.4299779040975</v>
      </c>
    </row>
    <row r="124" spans="1:63" s="25" customFormat="1" ht="14.25">
      <c r="A124" s="20" t="s">
        <v>10</v>
      </c>
      <c r="B124" s="5" t="s">
        <v>41</v>
      </c>
      <c r="C124" s="3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4"/>
    </row>
    <row r="125" spans="1:63" s="25" customFormat="1" ht="14.25">
      <c r="A125" s="20"/>
      <c r="B125" s="7" t="s">
        <v>186</v>
      </c>
      <c r="C125" s="21">
        <v>0</v>
      </c>
      <c r="D125" s="22">
        <v>4.9153100201062605</v>
      </c>
      <c r="E125" s="22">
        <v>0</v>
      </c>
      <c r="F125" s="22">
        <v>0</v>
      </c>
      <c r="G125" s="23">
        <v>0</v>
      </c>
      <c r="H125" s="21">
        <v>1.3742999999999999</v>
      </c>
      <c r="I125" s="22">
        <v>34.956335546810486</v>
      </c>
      <c r="J125" s="22">
        <v>0</v>
      </c>
      <c r="K125" s="22">
        <v>0</v>
      </c>
      <c r="L125" s="23">
        <v>2.1090999999999998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0.8011</v>
      </c>
      <c r="S125" s="22">
        <v>25.7791</v>
      </c>
      <c r="T125" s="22">
        <v>0</v>
      </c>
      <c r="U125" s="22">
        <v>0</v>
      </c>
      <c r="V125" s="23">
        <v>0.5583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0</v>
      </c>
      <c r="AW125" s="22">
        <v>0</v>
      </c>
      <c r="AX125" s="22">
        <v>0</v>
      </c>
      <c r="AY125" s="22">
        <v>0</v>
      </c>
      <c r="AZ125" s="23">
        <v>0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0</v>
      </c>
      <c r="BG125" s="22">
        <v>0</v>
      </c>
      <c r="BH125" s="22">
        <v>0</v>
      </c>
      <c r="BI125" s="22">
        <v>0</v>
      </c>
      <c r="BJ125" s="23">
        <v>0</v>
      </c>
      <c r="BK125" s="24">
        <f aca="true" t="shared" si="21" ref="BK125:BK148">SUM(C125:BJ125)</f>
        <v>70.49354556691674</v>
      </c>
    </row>
    <row r="126" spans="1:63" s="25" customFormat="1" ht="14.25">
      <c r="A126" s="20"/>
      <c r="B126" s="7" t="s">
        <v>187</v>
      </c>
      <c r="C126" s="21">
        <v>0</v>
      </c>
      <c r="D126" s="22">
        <v>12.077751910904448</v>
      </c>
      <c r="E126" s="22">
        <v>0</v>
      </c>
      <c r="F126" s="22">
        <v>0</v>
      </c>
      <c r="G126" s="23">
        <v>0</v>
      </c>
      <c r="H126" s="21">
        <v>4.4932</v>
      </c>
      <c r="I126" s="22">
        <v>138.25297805309677</v>
      </c>
      <c r="J126" s="22">
        <v>0</v>
      </c>
      <c r="K126" s="22">
        <v>0</v>
      </c>
      <c r="L126" s="23">
        <v>4.350199999999999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2.6121</v>
      </c>
      <c r="S126" s="22">
        <v>0.0874</v>
      </c>
      <c r="T126" s="22">
        <v>0</v>
      </c>
      <c r="U126" s="22">
        <v>0</v>
      </c>
      <c r="V126" s="23">
        <v>0.9449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0</v>
      </c>
      <c r="AW126" s="22">
        <v>0</v>
      </c>
      <c r="AX126" s="22">
        <v>0</v>
      </c>
      <c r="AY126" s="22">
        <v>0</v>
      </c>
      <c r="AZ126" s="23">
        <v>0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0</v>
      </c>
      <c r="BG126" s="22">
        <v>0</v>
      </c>
      <c r="BH126" s="22">
        <v>0</v>
      </c>
      <c r="BI126" s="22">
        <v>0</v>
      </c>
      <c r="BJ126" s="23">
        <v>0</v>
      </c>
      <c r="BK126" s="24">
        <f>SUM(C126:BJ126)</f>
        <v>162.81852996400121</v>
      </c>
    </row>
    <row r="127" spans="1:63" s="25" customFormat="1" ht="14.25">
      <c r="A127" s="20"/>
      <c r="B127" s="7" t="s">
        <v>188</v>
      </c>
      <c r="C127" s="21">
        <v>0</v>
      </c>
      <c r="D127" s="22">
        <v>2.806789015797582</v>
      </c>
      <c r="E127" s="22">
        <v>0</v>
      </c>
      <c r="F127" s="22">
        <v>0</v>
      </c>
      <c r="G127" s="23">
        <v>0</v>
      </c>
      <c r="H127" s="21">
        <v>3.0708</v>
      </c>
      <c r="I127" s="22">
        <v>14.475590071129844</v>
      </c>
      <c r="J127" s="22">
        <v>0</v>
      </c>
      <c r="K127" s="22">
        <v>0</v>
      </c>
      <c r="L127" s="23">
        <v>7.714700000000001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1.6332999999999998</v>
      </c>
      <c r="S127" s="22">
        <v>0.043500000000000004</v>
      </c>
      <c r="T127" s="22">
        <v>0</v>
      </c>
      <c r="U127" s="22">
        <v>0</v>
      </c>
      <c r="V127" s="23">
        <v>0.999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0</v>
      </c>
      <c r="AW127" s="22">
        <v>0</v>
      </c>
      <c r="AX127" s="22">
        <v>0</v>
      </c>
      <c r="AY127" s="22">
        <v>0</v>
      </c>
      <c r="AZ127" s="23">
        <v>0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0</v>
      </c>
      <c r="BG127" s="22">
        <v>0</v>
      </c>
      <c r="BH127" s="22">
        <v>0</v>
      </c>
      <c r="BI127" s="22">
        <v>0</v>
      </c>
      <c r="BJ127" s="23">
        <v>0</v>
      </c>
      <c r="BK127" s="24">
        <f>SUM(C127:BJ127)</f>
        <v>30.743679086927425</v>
      </c>
    </row>
    <row r="128" spans="1:63" s="25" customFormat="1" ht="14.25">
      <c r="A128" s="20"/>
      <c r="B128" s="7" t="s">
        <v>182</v>
      </c>
      <c r="C128" s="21">
        <v>0</v>
      </c>
      <c r="D128" s="22">
        <v>0.49572483934387407</v>
      </c>
      <c r="E128" s="22">
        <v>0</v>
      </c>
      <c r="F128" s="22">
        <v>0</v>
      </c>
      <c r="G128" s="23">
        <v>0</v>
      </c>
      <c r="H128" s="21">
        <v>1.1815</v>
      </c>
      <c r="I128" s="22">
        <v>0.25015359419741356</v>
      </c>
      <c r="J128" s="22">
        <v>0.0047</v>
      </c>
      <c r="K128" s="22">
        <v>0</v>
      </c>
      <c r="L128" s="23">
        <v>12.0214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0.6795000000000001</v>
      </c>
      <c r="S128" s="22">
        <v>0.0281</v>
      </c>
      <c r="T128" s="22">
        <v>0</v>
      </c>
      <c r="U128" s="22">
        <v>0</v>
      </c>
      <c r="V128" s="23">
        <v>0.1834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0</v>
      </c>
      <c r="AW128" s="22">
        <v>0</v>
      </c>
      <c r="AX128" s="22">
        <v>0</v>
      </c>
      <c r="AY128" s="22">
        <v>0</v>
      </c>
      <c r="AZ128" s="23">
        <v>0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0</v>
      </c>
      <c r="BG128" s="22">
        <v>0</v>
      </c>
      <c r="BH128" s="22">
        <v>0</v>
      </c>
      <c r="BI128" s="22">
        <v>0</v>
      </c>
      <c r="BJ128" s="23">
        <v>0</v>
      </c>
      <c r="BK128" s="24">
        <f>SUM(C128:BJ128)</f>
        <v>14.844478433541289</v>
      </c>
    </row>
    <row r="129" spans="1:63" s="25" customFormat="1" ht="14.25">
      <c r="A129" s="20"/>
      <c r="B129" s="7" t="s">
        <v>167</v>
      </c>
      <c r="C129" s="21">
        <v>0</v>
      </c>
      <c r="D129" s="22">
        <v>4.111370484221746</v>
      </c>
      <c r="E129" s="22">
        <v>0</v>
      </c>
      <c r="F129" s="22">
        <v>0</v>
      </c>
      <c r="G129" s="23">
        <v>0</v>
      </c>
      <c r="H129" s="21">
        <v>4.825500000000002</v>
      </c>
      <c r="I129" s="22">
        <v>11.636103476600836</v>
      </c>
      <c r="J129" s="22">
        <v>0</v>
      </c>
      <c r="K129" s="22">
        <v>0</v>
      </c>
      <c r="L129" s="23">
        <v>28.1978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2.3746000000000005</v>
      </c>
      <c r="S129" s="22">
        <v>0.0112</v>
      </c>
      <c r="T129" s="22">
        <v>0</v>
      </c>
      <c r="U129" s="22">
        <v>0</v>
      </c>
      <c r="V129" s="23">
        <v>3.5064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0</v>
      </c>
      <c r="AW129" s="22">
        <v>0</v>
      </c>
      <c r="AX129" s="22">
        <v>0</v>
      </c>
      <c r="AY129" s="22">
        <v>0</v>
      </c>
      <c r="AZ129" s="23">
        <v>0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0</v>
      </c>
      <c r="BG129" s="22">
        <v>0</v>
      </c>
      <c r="BH129" s="22">
        <v>0</v>
      </c>
      <c r="BI129" s="22">
        <v>0</v>
      </c>
      <c r="BJ129" s="23">
        <v>0</v>
      </c>
      <c r="BK129" s="24">
        <f t="shared" si="21"/>
        <v>54.66297396082258</v>
      </c>
    </row>
    <row r="130" spans="1:63" s="25" customFormat="1" ht="14.25">
      <c r="A130" s="20"/>
      <c r="B130" s="7" t="s">
        <v>189</v>
      </c>
      <c r="C130" s="21">
        <v>0</v>
      </c>
      <c r="D130" s="22">
        <v>0.6179796897961317</v>
      </c>
      <c r="E130" s="22">
        <v>0</v>
      </c>
      <c r="F130" s="22">
        <v>0</v>
      </c>
      <c r="G130" s="23">
        <v>0</v>
      </c>
      <c r="H130" s="21">
        <v>4.5726</v>
      </c>
      <c r="I130" s="22">
        <v>163.9634667486803</v>
      </c>
      <c r="J130" s="22">
        <v>0</v>
      </c>
      <c r="K130" s="22">
        <v>0</v>
      </c>
      <c r="L130" s="23">
        <v>4.9634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1.9538</v>
      </c>
      <c r="S130" s="22">
        <v>0</v>
      </c>
      <c r="T130" s="22">
        <v>0</v>
      </c>
      <c r="U130" s="22">
        <v>0</v>
      </c>
      <c r="V130" s="23">
        <v>1.0655999999999999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0</v>
      </c>
      <c r="AW130" s="22">
        <v>0</v>
      </c>
      <c r="AX130" s="22">
        <v>0</v>
      </c>
      <c r="AY130" s="22">
        <v>0</v>
      </c>
      <c r="AZ130" s="23">
        <v>0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0</v>
      </c>
      <c r="BG130" s="22">
        <v>0</v>
      </c>
      <c r="BH130" s="22">
        <v>0</v>
      </c>
      <c r="BI130" s="22">
        <v>0</v>
      </c>
      <c r="BJ130" s="23">
        <v>0</v>
      </c>
      <c r="BK130" s="24">
        <f t="shared" si="21"/>
        <v>177.13684643847643</v>
      </c>
    </row>
    <row r="131" spans="1:63" s="25" customFormat="1" ht="14.25">
      <c r="A131" s="20"/>
      <c r="B131" s="7" t="s">
        <v>190</v>
      </c>
      <c r="C131" s="21">
        <v>0</v>
      </c>
      <c r="D131" s="22">
        <v>63.46075878030612</v>
      </c>
      <c r="E131" s="22">
        <v>0</v>
      </c>
      <c r="F131" s="22">
        <v>0</v>
      </c>
      <c r="G131" s="23">
        <v>0</v>
      </c>
      <c r="H131" s="21">
        <v>163.58329999999998</v>
      </c>
      <c r="I131" s="22">
        <v>8164.922342729934</v>
      </c>
      <c r="J131" s="22">
        <v>211.2396</v>
      </c>
      <c r="K131" s="22">
        <v>0</v>
      </c>
      <c r="L131" s="23">
        <v>607.8058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130.4931</v>
      </c>
      <c r="S131" s="22">
        <v>30.823700000000002</v>
      </c>
      <c r="T131" s="22">
        <v>0</v>
      </c>
      <c r="U131" s="22">
        <v>0</v>
      </c>
      <c r="V131" s="23">
        <v>198.14149999999998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0</v>
      </c>
      <c r="AW131" s="22">
        <v>0</v>
      </c>
      <c r="AX131" s="22">
        <v>0</v>
      </c>
      <c r="AY131" s="22">
        <v>0</v>
      </c>
      <c r="AZ131" s="23">
        <v>0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</v>
      </c>
      <c r="BG131" s="22">
        <v>0</v>
      </c>
      <c r="BH131" s="22">
        <v>0</v>
      </c>
      <c r="BI131" s="22">
        <v>0</v>
      </c>
      <c r="BJ131" s="23">
        <v>0</v>
      </c>
      <c r="BK131" s="24">
        <f>SUM(C131:BJ131)</f>
        <v>9570.470101510242</v>
      </c>
    </row>
    <row r="132" spans="1:63" s="25" customFormat="1" ht="14.25">
      <c r="A132" s="20"/>
      <c r="B132" s="7" t="s">
        <v>49</v>
      </c>
      <c r="C132" s="21">
        <v>0</v>
      </c>
      <c r="D132" s="22">
        <v>0.6953205766436227</v>
      </c>
      <c r="E132" s="22">
        <v>0</v>
      </c>
      <c r="F132" s="22">
        <v>0</v>
      </c>
      <c r="G132" s="23">
        <v>0</v>
      </c>
      <c r="H132" s="21">
        <v>357.75309999999996</v>
      </c>
      <c r="I132" s="22">
        <v>16040.178229335424</v>
      </c>
      <c r="J132" s="22">
        <v>0</v>
      </c>
      <c r="K132" s="22">
        <v>0</v>
      </c>
      <c r="L132" s="23">
        <v>1148.3773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148.85089999999997</v>
      </c>
      <c r="S132" s="22">
        <v>134.2448</v>
      </c>
      <c r="T132" s="22">
        <v>0</v>
      </c>
      <c r="U132" s="22">
        <v>0</v>
      </c>
      <c r="V132" s="23">
        <v>245.3895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0</v>
      </c>
      <c r="AW132" s="22">
        <v>0</v>
      </c>
      <c r="AX132" s="22">
        <v>0</v>
      </c>
      <c r="AY132" s="22">
        <v>0</v>
      </c>
      <c r="AZ132" s="23">
        <v>0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0</v>
      </c>
      <c r="BG132" s="22">
        <v>0</v>
      </c>
      <c r="BH132" s="22">
        <v>0</v>
      </c>
      <c r="BI132" s="22">
        <v>0</v>
      </c>
      <c r="BJ132" s="23">
        <v>0</v>
      </c>
      <c r="BK132" s="24">
        <f>SUM(C132:BJ132)</f>
        <v>18075.48914991207</v>
      </c>
    </row>
    <row r="133" spans="1:63" s="25" customFormat="1" ht="14.25">
      <c r="A133" s="20"/>
      <c r="B133" s="7" t="s">
        <v>191</v>
      </c>
      <c r="C133" s="21">
        <v>0</v>
      </c>
      <c r="D133" s="22">
        <v>0.7384453729032258</v>
      </c>
      <c r="E133" s="22">
        <v>0</v>
      </c>
      <c r="F133" s="22">
        <v>0</v>
      </c>
      <c r="G133" s="23">
        <v>0</v>
      </c>
      <c r="H133" s="21">
        <v>6.3855</v>
      </c>
      <c r="I133" s="22">
        <v>56.997596291406445</v>
      </c>
      <c r="J133" s="22">
        <v>0</v>
      </c>
      <c r="K133" s="22">
        <v>0</v>
      </c>
      <c r="L133" s="23">
        <v>12.7806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2.6768</v>
      </c>
      <c r="S133" s="22">
        <v>0.45719999999999994</v>
      </c>
      <c r="T133" s="22">
        <v>0</v>
      </c>
      <c r="U133" s="22">
        <v>0</v>
      </c>
      <c r="V133" s="23">
        <v>3.347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0</v>
      </c>
      <c r="AW133" s="22">
        <v>0</v>
      </c>
      <c r="AX133" s="22">
        <v>0</v>
      </c>
      <c r="AY133" s="22">
        <v>0</v>
      </c>
      <c r="AZ133" s="23">
        <v>0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0</v>
      </c>
      <c r="BG133" s="22">
        <v>0</v>
      </c>
      <c r="BH133" s="22">
        <v>0</v>
      </c>
      <c r="BI133" s="22">
        <v>0</v>
      </c>
      <c r="BJ133" s="23">
        <v>0</v>
      </c>
      <c r="BK133" s="24">
        <f>SUM(C133:BJ133)</f>
        <v>83.38314166430968</v>
      </c>
    </row>
    <row r="134" spans="1:63" s="25" customFormat="1" ht="14.25">
      <c r="A134" s="20"/>
      <c r="B134" s="7" t="s">
        <v>192</v>
      </c>
      <c r="C134" s="21">
        <v>0</v>
      </c>
      <c r="D134" s="22">
        <v>1.0743620294077156</v>
      </c>
      <c r="E134" s="22">
        <v>0</v>
      </c>
      <c r="F134" s="22">
        <v>0</v>
      </c>
      <c r="G134" s="23">
        <v>0</v>
      </c>
      <c r="H134" s="21">
        <v>7.4226</v>
      </c>
      <c r="I134" s="22">
        <v>17.89249674432487</v>
      </c>
      <c r="J134" s="22">
        <v>0</v>
      </c>
      <c r="K134" s="22">
        <v>0</v>
      </c>
      <c r="L134" s="23">
        <v>11.541199999999998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3.2801000000000005</v>
      </c>
      <c r="S134" s="22">
        <v>0.0429</v>
      </c>
      <c r="T134" s="22">
        <v>0</v>
      </c>
      <c r="U134" s="22">
        <v>0</v>
      </c>
      <c r="V134" s="23">
        <v>1.9219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0</v>
      </c>
      <c r="AW134" s="22">
        <v>0</v>
      </c>
      <c r="AX134" s="22">
        <v>0</v>
      </c>
      <c r="AY134" s="22">
        <v>0</v>
      </c>
      <c r="AZ134" s="23">
        <v>0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0</v>
      </c>
      <c r="BG134" s="22">
        <v>0</v>
      </c>
      <c r="BH134" s="22">
        <v>0</v>
      </c>
      <c r="BI134" s="22">
        <v>0</v>
      </c>
      <c r="BJ134" s="23">
        <v>0</v>
      </c>
      <c r="BK134" s="24">
        <f>SUM(C134:BJ134)</f>
        <v>43.17555877373258</v>
      </c>
    </row>
    <row r="135" spans="1:63" s="25" customFormat="1" ht="14.25">
      <c r="A135" s="20"/>
      <c r="B135" s="7" t="s">
        <v>193</v>
      </c>
      <c r="C135" s="21">
        <v>0</v>
      </c>
      <c r="D135" s="22">
        <v>4.12340237678953</v>
      </c>
      <c r="E135" s="22">
        <v>0</v>
      </c>
      <c r="F135" s="22">
        <v>0</v>
      </c>
      <c r="G135" s="23">
        <v>0</v>
      </c>
      <c r="H135" s="21">
        <v>159.81619999999998</v>
      </c>
      <c r="I135" s="22">
        <v>1285.2178869529814</v>
      </c>
      <c r="J135" s="22">
        <v>0</v>
      </c>
      <c r="K135" s="22">
        <v>0</v>
      </c>
      <c r="L135" s="23">
        <v>729.5206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96.19449999999999</v>
      </c>
      <c r="S135" s="22">
        <v>17.640499999999996</v>
      </c>
      <c r="T135" s="22">
        <v>0</v>
      </c>
      <c r="U135" s="22">
        <v>0</v>
      </c>
      <c r="V135" s="23">
        <v>103.39349999999999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0</v>
      </c>
      <c r="AW135" s="22">
        <v>0</v>
      </c>
      <c r="AX135" s="22">
        <v>0</v>
      </c>
      <c r="AY135" s="22">
        <v>0</v>
      </c>
      <c r="AZ135" s="23">
        <v>0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0</v>
      </c>
      <c r="BG135" s="22">
        <v>0</v>
      </c>
      <c r="BH135" s="22">
        <v>0</v>
      </c>
      <c r="BI135" s="22">
        <v>0</v>
      </c>
      <c r="BJ135" s="23">
        <v>0</v>
      </c>
      <c r="BK135" s="24">
        <f t="shared" si="21"/>
        <v>2395.906589329771</v>
      </c>
    </row>
    <row r="136" spans="1:63" s="25" customFormat="1" ht="14.25">
      <c r="A136" s="20"/>
      <c r="B136" s="7" t="s">
        <v>194</v>
      </c>
      <c r="C136" s="21">
        <v>0</v>
      </c>
      <c r="D136" s="22">
        <v>0.5473790866456387</v>
      </c>
      <c r="E136" s="22">
        <v>0</v>
      </c>
      <c r="F136" s="22">
        <v>0</v>
      </c>
      <c r="G136" s="23">
        <v>0</v>
      </c>
      <c r="H136" s="21">
        <v>215.4652</v>
      </c>
      <c r="I136" s="22">
        <v>866.7810867191616</v>
      </c>
      <c r="J136" s="22">
        <v>0.015</v>
      </c>
      <c r="K136" s="22">
        <v>0</v>
      </c>
      <c r="L136" s="23">
        <v>2903.0646999999994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125.42680000000001</v>
      </c>
      <c r="S136" s="22">
        <v>91.92530000000002</v>
      </c>
      <c r="T136" s="22">
        <v>0</v>
      </c>
      <c r="U136" s="22">
        <v>0</v>
      </c>
      <c r="V136" s="23">
        <v>632.7394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0</v>
      </c>
      <c r="AW136" s="22">
        <v>0</v>
      </c>
      <c r="AX136" s="22">
        <v>0</v>
      </c>
      <c r="AY136" s="22">
        <v>0</v>
      </c>
      <c r="AZ136" s="23">
        <v>0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0</v>
      </c>
      <c r="BG136" s="22">
        <v>0</v>
      </c>
      <c r="BH136" s="22">
        <v>0</v>
      </c>
      <c r="BI136" s="22">
        <v>0</v>
      </c>
      <c r="BJ136" s="23">
        <v>0</v>
      </c>
      <c r="BK136" s="24">
        <f t="shared" si="21"/>
        <v>4835.964865805807</v>
      </c>
    </row>
    <row r="137" spans="1:63" s="25" customFormat="1" ht="14.25">
      <c r="A137" s="20"/>
      <c r="B137" s="7" t="s">
        <v>195</v>
      </c>
      <c r="C137" s="21">
        <v>0</v>
      </c>
      <c r="D137" s="22">
        <v>3.2818342718165248</v>
      </c>
      <c r="E137" s="22">
        <v>0</v>
      </c>
      <c r="F137" s="22">
        <v>0</v>
      </c>
      <c r="G137" s="23">
        <v>0</v>
      </c>
      <c r="H137" s="21">
        <v>637.0318</v>
      </c>
      <c r="I137" s="22">
        <v>2840.532483060402</v>
      </c>
      <c r="J137" s="22">
        <v>3.0779</v>
      </c>
      <c r="K137" s="22">
        <v>0</v>
      </c>
      <c r="L137" s="23">
        <v>3147.6312000000003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489.0544999999999</v>
      </c>
      <c r="S137" s="22">
        <v>208.33340000000004</v>
      </c>
      <c r="T137" s="22">
        <v>0</v>
      </c>
      <c r="U137" s="22">
        <v>0</v>
      </c>
      <c r="V137" s="23">
        <v>657.8746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</v>
      </c>
      <c r="AC137" s="22">
        <v>0</v>
      </c>
      <c r="AD137" s="22">
        <v>0</v>
      </c>
      <c r="AE137" s="22">
        <v>0</v>
      </c>
      <c r="AF137" s="23">
        <v>0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</v>
      </c>
      <c r="AM137" s="22">
        <v>0</v>
      </c>
      <c r="AN137" s="22">
        <v>0</v>
      </c>
      <c r="AO137" s="22">
        <v>0</v>
      </c>
      <c r="AP137" s="23">
        <v>0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0</v>
      </c>
      <c r="AW137" s="22">
        <v>0</v>
      </c>
      <c r="AX137" s="22">
        <v>0</v>
      </c>
      <c r="AY137" s="22">
        <v>0</v>
      </c>
      <c r="AZ137" s="23">
        <v>0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0</v>
      </c>
      <c r="BG137" s="22">
        <v>0</v>
      </c>
      <c r="BH137" s="22">
        <v>0</v>
      </c>
      <c r="BI137" s="22">
        <v>0</v>
      </c>
      <c r="BJ137" s="23">
        <v>0</v>
      </c>
      <c r="BK137" s="24">
        <f t="shared" si="21"/>
        <v>7986.81771733222</v>
      </c>
    </row>
    <row r="138" spans="1:63" s="25" customFormat="1" ht="14.25">
      <c r="A138" s="20"/>
      <c r="B138" s="7" t="s">
        <v>196</v>
      </c>
      <c r="C138" s="21">
        <v>0</v>
      </c>
      <c r="D138" s="22">
        <v>0.4128546916618537</v>
      </c>
      <c r="E138" s="22">
        <v>0</v>
      </c>
      <c r="F138" s="22">
        <v>0</v>
      </c>
      <c r="G138" s="23">
        <v>0</v>
      </c>
      <c r="H138" s="21">
        <v>33.9621</v>
      </c>
      <c r="I138" s="22">
        <v>176.23226204097043</v>
      </c>
      <c r="J138" s="22">
        <v>0</v>
      </c>
      <c r="K138" s="22">
        <v>0</v>
      </c>
      <c r="L138" s="23">
        <v>170.7746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22.322700000000005</v>
      </c>
      <c r="S138" s="22">
        <v>1.588</v>
      </c>
      <c r="T138" s="22">
        <v>0</v>
      </c>
      <c r="U138" s="22">
        <v>0</v>
      </c>
      <c r="V138" s="23">
        <v>22.2197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</v>
      </c>
      <c r="AM138" s="22">
        <v>0</v>
      </c>
      <c r="AN138" s="22">
        <v>0</v>
      </c>
      <c r="AO138" s="22">
        <v>0</v>
      </c>
      <c r="AP138" s="23">
        <v>0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0</v>
      </c>
      <c r="AW138" s="22">
        <v>0</v>
      </c>
      <c r="AX138" s="22">
        <v>0</v>
      </c>
      <c r="AY138" s="22">
        <v>0</v>
      </c>
      <c r="AZ138" s="23">
        <v>0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0</v>
      </c>
      <c r="BG138" s="22">
        <v>0</v>
      </c>
      <c r="BH138" s="22">
        <v>0</v>
      </c>
      <c r="BI138" s="22">
        <v>0</v>
      </c>
      <c r="BJ138" s="23">
        <v>0</v>
      </c>
      <c r="BK138" s="24">
        <f t="shared" si="21"/>
        <v>427.5122167326323</v>
      </c>
    </row>
    <row r="139" spans="1:63" s="25" customFormat="1" ht="14.25">
      <c r="A139" s="20"/>
      <c r="B139" s="7" t="s">
        <v>168</v>
      </c>
      <c r="C139" s="21">
        <v>0</v>
      </c>
      <c r="D139" s="22">
        <v>18.16985708360528</v>
      </c>
      <c r="E139" s="22">
        <v>0</v>
      </c>
      <c r="F139" s="22">
        <v>0</v>
      </c>
      <c r="G139" s="23">
        <v>0</v>
      </c>
      <c r="H139" s="21">
        <v>27.179999999999996</v>
      </c>
      <c r="I139" s="22">
        <v>132.3146215406157</v>
      </c>
      <c r="J139" s="22">
        <v>0</v>
      </c>
      <c r="K139" s="22">
        <v>0</v>
      </c>
      <c r="L139" s="23">
        <v>264.30400000000003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12.798799999999998</v>
      </c>
      <c r="S139" s="22">
        <v>0.12040000000000001</v>
      </c>
      <c r="T139" s="22">
        <v>0</v>
      </c>
      <c r="U139" s="22">
        <v>0</v>
      </c>
      <c r="V139" s="23">
        <v>14.190100000000001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0</v>
      </c>
      <c r="AC139" s="22">
        <v>0</v>
      </c>
      <c r="AD139" s="22">
        <v>0</v>
      </c>
      <c r="AE139" s="22">
        <v>0</v>
      </c>
      <c r="AF139" s="23">
        <v>0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0</v>
      </c>
      <c r="AM139" s="22">
        <v>0</v>
      </c>
      <c r="AN139" s="22">
        <v>0</v>
      </c>
      <c r="AO139" s="22">
        <v>0</v>
      </c>
      <c r="AP139" s="23">
        <v>0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0</v>
      </c>
      <c r="AW139" s="22">
        <v>0</v>
      </c>
      <c r="AX139" s="22">
        <v>0</v>
      </c>
      <c r="AY139" s="22">
        <v>0</v>
      </c>
      <c r="AZ139" s="23">
        <v>0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0</v>
      </c>
      <c r="BG139" s="22">
        <v>0</v>
      </c>
      <c r="BH139" s="22">
        <v>0</v>
      </c>
      <c r="BI139" s="22">
        <v>0</v>
      </c>
      <c r="BJ139" s="23">
        <v>0</v>
      </c>
      <c r="BK139" s="24">
        <f t="shared" si="21"/>
        <v>469.07777862422097</v>
      </c>
    </row>
    <row r="140" spans="1:63" s="25" customFormat="1" ht="14.25">
      <c r="A140" s="20"/>
      <c r="B140" s="7" t="s">
        <v>197</v>
      </c>
      <c r="C140" s="21">
        <v>0</v>
      </c>
      <c r="D140" s="22">
        <v>0.43108229121730157</v>
      </c>
      <c r="E140" s="22">
        <v>0</v>
      </c>
      <c r="F140" s="22">
        <v>0</v>
      </c>
      <c r="G140" s="23">
        <v>0</v>
      </c>
      <c r="H140" s="21">
        <v>2.5244000000000004</v>
      </c>
      <c r="I140" s="22">
        <v>0.3252564441330151</v>
      </c>
      <c r="J140" s="22">
        <v>0</v>
      </c>
      <c r="K140" s="22">
        <v>0</v>
      </c>
      <c r="L140" s="23">
        <v>7.0367999999999995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1.8093999999999995</v>
      </c>
      <c r="S140" s="22">
        <v>0.0065</v>
      </c>
      <c r="T140" s="22">
        <v>0</v>
      </c>
      <c r="U140" s="22">
        <v>0</v>
      </c>
      <c r="V140" s="23">
        <v>1.4728999999999999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0</v>
      </c>
      <c r="AW140" s="22">
        <v>0</v>
      </c>
      <c r="AX140" s="22">
        <v>0</v>
      </c>
      <c r="AY140" s="22">
        <v>0</v>
      </c>
      <c r="AZ140" s="23">
        <v>0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0</v>
      </c>
      <c r="BG140" s="22">
        <v>0</v>
      </c>
      <c r="BH140" s="22">
        <v>0</v>
      </c>
      <c r="BI140" s="22">
        <v>0</v>
      </c>
      <c r="BJ140" s="23">
        <v>0</v>
      </c>
      <c r="BK140" s="24">
        <f t="shared" si="21"/>
        <v>13.606338735350317</v>
      </c>
    </row>
    <row r="141" spans="1:63" s="25" customFormat="1" ht="14.25">
      <c r="A141" s="20"/>
      <c r="B141" s="7" t="s">
        <v>183</v>
      </c>
      <c r="C141" s="21">
        <v>0</v>
      </c>
      <c r="D141" s="22">
        <v>2.171216491096129</v>
      </c>
      <c r="E141" s="22">
        <v>0</v>
      </c>
      <c r="F141" s="22">
        <v>0</v>
      </c>
      <c r="G141" s="23">
        <v>0</v>
      </c>
      <c r="H141" s="21">
        <v>0.5163000000000001</v>
      </c>
      <c r="I141" s="22">
        <v>16.148035777872256</v>
      </c>
      <c r="J141" s="22">
        <v>0</v>
      </c>
      <c r="K141" s="22">
        <v>0</v>
      </c>
      <c r="L141" s="23">
        <v>0.23049999999999998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0.2519</v>
      </c>
      <c r="S141" s="22">
        <v>0.0009</v>
      </c>
      <c r="T141" s="22">
        <v>0</v>
      </c>
      <c r="U141" s="22">
        <v>0</v>
      </c>
      <c r="V141" s="23">
        <v>0.0217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</v>
      </c>
      <c r="AM141" s="22">
        <v>0</v>
      </c>
      <c r="AN141" s="22">
        <v>0</v>
      </c>
      <c r="AO141" s="22">
        <v>0</v>
      </c>
      <c r="AP141" s="23">
        <v>0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0</v>
      </c>
      <c r="AW141" s="22">
        <v>0</v>
      </c>
      <c r="AX141" s="22">
        <v>0</v>
      </c>
      <c r="AY141" s="22">
        <v>0</v>
      </c>
      <c r="AZ141" s="23">
        <v>0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0</v>
      </c>
      <c r="BG141" s="22">
        <v>0</v>
      </c>
      <c r="BH141" s="22">
        <v>0</v>
      </c>
      <c r="BI141" s="22">
        <v>0</v>
      </c>
      <c r="BJ141" s="23">
        <v>0</v>
      </c>
      <c r="BK141" s="24">
        <f t="shared" si="21"/>
        <v>19.340552268968384</v>
      </c>
    </row>
    <row r="142" spans="1:63" s="25" customFormat="1" ht="14.25">
      <c r="A142" s="20"/>
      <c r="B142" s="7" t="s">
        <v>171</v>
      </c>
      <c r="C142" s="21">
        <v>0</v>
      </c>
      <c r="D142" s="22">
        <v>12.995008504835063</v>
      </c>
      <c r="E142" s="22">
        <v>0</v>
      </c>
      <c r="F142" s="22">
        <v>0</v>
      </c>
      <c r="G142" s="23">
        <v>0</v>
      </c>
      <c r="H142" s="21">
        <v>68.36909999999999</v>
      </c>
      <c r="I142" s="22">
        <v>503.8720773418762</v>
      </c>
      <c r="J142" s="22">
        <v>0</v>
      </c>
      <c r="K142" s="22">
        <v>0</v>
      </c>
      <c r="L142" s="23">
        <v>102.0834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65.02770000000001</v>
      </c>
      <c r="S142" s="22">
        <v>3.2204999999999995</v>
      </c>
      <c r="T142" s="22">
        <v>0</v>
      </c>
      <c r="U142" s="22">
        <v>0</v>
      </c>
      <c r="V142" s="23">
        <v>44.536199999999994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0</v>
      </c>
      <c r="AW142" s="22">
        <v>0</v>
      </c>
      <c r="AX142" s="22">
        <v>0</v>
      </c>
      <c r="AY142" s="22">
        <v>0</v>
      </c>
      <c r="AZ142" s="23">
        <v>0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0</v>
      </c>
      <c r="BG142" s="22">
        <v>0</v>
      </c>
      <c r="BH142" s="22">
        <v>0</v>
      </c>
      <c r="BI142" s="22">
        <v>0</v>
      </c>
      <c r="BJ142" s="23">
        <v>0</v>
      </c>
      <c r="BK142" s="24">
        <f t="shared" si="21"/>
        <v>800.1039858467112</v>
      </c>
    </row>
    <row r="143" spans="1:63" s="25" customFormat="1" ht="14.25">
      <c r="A143" s="20"/>
      <c r="B143" s="7" t="s">
        <v>175</v>
      </c>
      <c r="C143" s="21">
        <v>0</v>
      </c>
      <c r="D143" s="22">
        <v>0.5224601673801392</v>
      </c>
      <c r="E143" s="22">
        <v>0</v>
      </c>
      <c r="F143" s="22">
        <v>0</v>
      </c>
      <c r="G143" s="23">
        <v>0</v>
      </c>
      <c r="H143" s="21">
        <v>1.0027</v>
      </c>
      <c r="I143" s="22">
        <v>1698.6961144086067</v>
      </c>
      <c r="J143" s="22">
        <v>0.5227</v>
      </c>
      <c r="K143" s="22">
        <v>0</v>
      </c>
      <c r="L143" s="23">
        <v>155.75439999999998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0.29450000000000004</v>
      </c>
      <c r="S143" s="22">
        <v>0.0542</v>
      </c>
      <c r="T143" s="22">
        <v>0</v>
      </c>
      <c r="U143" s="22">
        <v>0</v>
      </c>
      <c r="V143" s="23">
        <v>4.2601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0</v>
      </c>
      <c r="AW143" s="22">
        <v>0</v>
      </c>
      <c r="AX143" s="22">
        <v>0</v>
      </c>
      <c r="AY143" s="22">
        <v>0</v>
      </c>
      <c r="AZ143" s="23">
        <v>0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0</v>
      </c>
      <c r="BG143" s="22">
        <v>0</v>
      </c>
      <c r="BH143" s="22">
        <v>0</v>
      </c>
      <c r="BI143" s="22">
        <v>0</v>
      </c>
      <c r="BJ143" s="23">
        <v>0</v>
      </c>
      <c r="BK143" s="24">
        <f t="shared" si="21"/>
        <v>1861.1071745759868</v>
      </c>
    </row>
    <row r="144" spans="1:63" s="25" customFormat="1" ht="14.25">
      <c r="A144" s="20"/>
      <c r="B144" s="7" t="s">
        <v>184</v>
      </c>
      <c r="C144" s="21">
        <v>0</v>
      </c>
      <c r="D144" s="22">
        <v>152.15617497042535</v>
      </c>
      <c r="E144" s="22">
        <v>0</v>
      </c>
      <c r="F144" s="22">
        <v>0</v>
      </c>
      <c r="G144" s="23">
        <v>0</v>
      </c>
      <c r="H144" s="21">
        <v>0.32010000000000005</v>
      </c>
      <c r="I144" s="22">
        <v>4947.272658927461</v>
      </c>
      <c r="J144" s="22">
        <v>26.3792</v>
      </c>
      <c r="K144" s="22">
        <v>0</v>
      </c>
      <c r="L144" s="23">
        <v>206.89000000000001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0.28300000000000003</v>
      </c>
      <c r="S144" s="22">
        <v>55.36</v>
      </c>
      <c r="T144" s="22">
        <v>0</v>
      </c>
      <c r="U144" s="22">
        <v>0</v>
      </c>
      <c r="V144" s="23">
        <v>24.019400000000005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0</v>
      </c>
      <c r="AW144" s="22">
        <v>0</v>
      </c>
      <c r="AX144" s="22">
        <v>0</v>
      </c>
      <c r="AY144" s="22">
        <v>0</v>
      </c>
      <c r="AZ144" s="23">
        <v>0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0</v>
      </c>
      <c r="BG144" s="22">
        <v>0</v>
      </c>
      <c r="BH144" s="22">
        <v>0</v>
      </c>
      <c r="BI144" s="22">
        <v>0</v>
      </c>
      <c r="BJ144" s="23">
        <v>0</v>
      </c>
      <c r="BK144" s="24">
        <f t="shared" si="21"/>
        <v>5412.680533897887</v>
      </c>
    </row>
    <row r="145" spans="1:63" s="25" customFormat="1" ht="14.25">
      <c r="A145" s="20"/>
      <c r="B145" s="7" t="s">
        <v>180</v>
      </c>
      <c r="C145" s="21">
        <v>0</v>
      </c>
      <c r="D145" s="22">
        <v>0.37128941431938745</v>
      </c>
      <c r="E145" s="22">
        <v>0</v>
      </c>
      <c r="F145" s="22">
        <v>0</v>
      </c>
      <c r="G145" s="23">
        <v>0</v>
      </c>
      <c r="H145" s="21">
        <v>4.7054</v>
      </c>
      <c r="I145" s="22">
        <v>32.32611774912899</v>
      </c>
      <c r="J145" s="22">
        <v>0</v>
      </c>
      <c r="K145" s="22">
        <v>0</v>
      </c>
      <c r="L145" s="23">
        <v>3.3217999999999996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3.3875999999999995</v>
      </c>
      <c r="S145" s="22">
        <v>0.0009</v>
      </c>
      <c r="T145" s="22">
        <v>0</v>
      </c>
      <c r="U145" s="22">
        <v>0</v>
      </c>
      <c r="V145" s="23">
        <v>1.8577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0</v>
      </c>
      <c r="AW145" s="22">
        <v>0</v>
      </c>
      <c r="AX145" s="22">
        <v>0</v>
      </c>
      <c r="AY145" s="22">
        <v>0</v>
      </c>
      <c r="AZ145" s="23">
        <v>0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0</v>
      </c>
      <c r="BG145" s="22">
        <v>0</v>
      </c>
      <c r="BH145" s="22">
        <v>0</v>
      </c>
      <c r="BI145" s="22">
        <v>0</v>
      </c>
      <c r="BJ145" s="23">
        <v>0</v>
      </c>
      <c r="BK145" s="24">
        <f t="shared" si="21"/>
        <v>45.970807163448384</v>
      </c>
    </row>
    <row r="146" spans="1:63" s="25" customFormat="1" ht="14.25">
      <c r="A146" s="20"/>
      <c r="B146" s="7" t="s">
        <v>198</v>
      </c>
      <c r="C146" s="21">
        <v>0</v>
      </c>
      <c r="D146" s="22">
        <v>3.502314551412652</v>
      </c>
      <c r="E146" s="22">
        <v>0</v>
      </c>
      <c r="F146" s="22">
        <v>0</v>
      </c>
      <c r="G146" s="23">
        <v>0</v>
      </c>
      <c r="H146" s="21">
        <v>14.4003</v>
      </c>
      <c r="I146" s="22">
        <v>26.160455931095758</v>
      </c>
      <c r="J146" s="22">
        <v>0</v>
      </c>
      <c r="K146" s="22">
        <v>0</v>
      </c>
      <c r="L146" s="23">
        <v>18.2398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9.062899999999999</v>
      </c>
      <c r="S146" s="22">
        <v>0.0719</v>
      </c>
      <c r="T146" s="22">
        <v>0</v>
      </c>
      <c r="U146" s="22">
        <v>0</v>
      </c>
      <c r="V146" s="23">
        <v>13.338300000000002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0</v>
      </c>
      <c r="AW146" s="22">
        <v>0</v>
      </c>
      <c r="AX146" s="22">
        <v>0</v>
      </c>
      <c r="AY146" s="22">
        <v>0</v>
      </c>
      <c r="AZ146" s="23">
        <v>0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0</v>
      </c>
      <c r="BG146" s="22">
        <v>0</v>
      </c>
      <c r="BH146" s="22">
        <v>0</v>
      </c>
      <c r="BI146" s="22">
        <v>0</v>
      </c>
      <c r="BJ146" s="23">
        <v>0</v>
      </c>
      <c r="BK146" s="24">
        <f t="shared" si="21"/>
        <v>84.77597048250841</v>
      </c>
    </row>
    <row r="147" spans="1:63" s="25" customFormat="1" ht="14.25">
      <c r="A147" s="20"/>
      <c r="B147" s="7" t="s">
        <v>203</v>
      </c>
      <c r="C147" s="21">
        <v>0</v>
      </c>
      <c r="D147" s="22">
        <v>0.5168110640012658</v>
      </c>
      <c r="E147" s="22">
        <v>0</v>
      </c>
      <c r="F147" s="22">
        <v>0</v>
      </c>
      <c r="G147" s="23">
        <v>0</v>
      </c>
      <c r="H147" s="21">
        <v>6.208899999999999</v>
      </c>
      <c r="I147" s="22">
        <v>10.126412391711312</v>
      </c>
      <c r="J147" s="22">
        <v>0</v>
      </c>
      <c r="K147" s="22">
        <v>0</v>
      </c>
      <c r="L147" s="23">
        <v>10.395999999999999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3.8761</v>
      </c>
      <c r="S147" s="22">
        <v>0.1976</v>
      </c>
      <c r="T147" s="22">
        <v>0</v>
      </c>
      <c r="U147" s="22">
        <v>0</v>
      </c>
      <c r="V147" s="23">
        <v>1.3631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0</v>
      </c>
      <c r="AW147" s="22">
        <v>0</v>
      </c>
      <c r="AX147" s="22">
        <v>0</v>
      </c>
      <c r="AY147" s="22">
        <v>0</v>
      </c>
      <c r="AZ147" s="23">
        <v>0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0</v>
      </c>
      <c r="BG147" s="22">
        <v>0</v>
      </c>
      <c r="BH147" s="22">
        <v>0</v>
      </c>
      <c r="BI147" s="22">
        <v>0</v>
      </c>
      <c r="BJ147" s="23">
        <v>0</v>
      </c>
      <c r="BK147" s="24">
        <f t="shared" si="21"/>
        <v>32.684923455712585</v>
      </c>
    </row>
    <row r="148" spans="1:63" s="25" customFormat="1" ht="14.25">
      <c r="A148" s="20"/>
      <c r="B148" s="7" t="s">
        <v>205</v>
      </c>
      <c r="C148" s="21">
        <v>0</v>
      </c>
      <c r="D148" s="22">
        <v>0.4787429442068963</v>
      </c>
      <c r="E148" s="22">
        <v>0</v>
      </c>
      <c r="F148" s="22">
        <v>0</v>
      </c>
      <c r="G148" s="23">
        <v>0</v>
      </c>
      <c r="H148" s="21">
        <v>16.6127</v>
      </c>
      <c r="I148" s="22">
        <v>196.8074402682912</v>
      </c>
      <c r="J148" s="22">
        <v>0</v>
      </c>
      <c r="K148" s="22">
        <v>0</v>
      </c>
      <c r="L148" s="23">
        <v>90.46719999999999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9.3487</v>
      </c>
      <c r="S148" s="22">
        <v>0.7263000000000001</v>
      </c>
      <c r="T148" s="22">
        <v>0</v>
      </c>
      <c r="U148" s="22">
        <v>0</v>
      </c>
      <c r="V148" s="23">
        <v>15.5739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0</v>
      </c>
      <c r="AW148" s="22">
        <v>0</v>
      </c>
      <c r="AX148" s="22">
        <v>0</v>
      </c>
      <c r="AY148" s="22">
        <v>0</v>
      </c>
      <c r="AZ148" s="23">
        <v>0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0</v>
      </c>
      <c r="BG148" s="22">
        <v>0</v>
      </c>
      <c r="BH148" s="22">
        <v>0</v>
      </c>
      <c r="BI148" s="22">
        <v>0</v>
      </c>
      <c r="BJ148" s="23">
        <v>0</v>
      </c>
      <c r="BK148" s="24">
        <f t="shared" si="21"/>
        <v>330.01498321249807</v>
      </c>
    </row>
    <row r="149" spans="1:63" s="30" customFormat="1" ht="14.25">
      <c r="A149" s="20"/>
      <c r="B149" s="8" t="s">
        <v>12</v>
      </c>
      <c r="C149" s="26">
        <f aca="true" t="shared" si="22" ref="C149:AH149">SUM(C125:C148)</f>
        <v>0</v>
      </c>
      <c r="D149" s="27">
        <f t="shared" si="22"/>
        <v>290.6742406288438</v>
      </c>
      <c r="E149" s="27">
        <f t="shared" si="22"/>
        <v>0</v>
      </c>
      <c r="F149" s="27">
        <f t="shared" si="22"/>
        <v>0</v>
      </c>
      <c r="G149" s="28">
        <f t="shared" si="22"/>
        <v>0</v>
      </c>
      <c r="H149" s="26">
        <f t="shared" si="22"/>
        <v>1742.7775999999997</v>
      </c>
      <c r="I149" s="27">
        <f t="shared" si="22"/>
        <v>37376.338202145904</v>
      </c>
      <c r="J149" s="27">
        <f t="shared" si="22"/>
        <v>241.23909999999998</v>
      </c>
      <c r="K149" s="27">
        <f t="shared" si="22"/>
        <v>0</v>
      </c>
      <c r="L149" s="28">
        <f t="shared" si="22"/>
        <v>9649.576499999997</v>
      </c>
      <c r="M149" s="26">
        <f t="shared" si="22"/>
        <v>0</v>
      </c>
      <c r="N149" s="27">
        <f t="shared" si="22"/>
        <v>0</v>
      </c>
      <c r="O149" s="27">
        <f t="shared" si="22"/>
        <v>0</v>
      </c>
      <c r="P149" s="27">
        <f t="shared" si="22"/>
        <v>0</v>
      </c>
      <c r="Q149" s="28">
        <f t="shared" si="22"/>
        <v>0</v>
      </c>
      <c r="R149" s="26">
        <f t="shared" si="22"/>
        <v>1134.4943999999998</v>
      </c>
      <c r="S149" s="27">
        <f t="shared" si="22"/>
        <v>570.7643000000002</v>
      </c>
      <c r="T149" s="27">
        <f t="shared" si="22"/>
        <v>0</v>
      </c>
      <c r="U149" s="27">
        <f t="shared" si="22"/>
        <v>0</v>
      </c>
      <c r="V149" s="28">
        <f t="shared" si="22"/>
        <v>1992.9181</v>
      </c>
      <c r="W149" s="26">
        <f t="shared" si="22"/>
        <v>0</v>
      </c>
      <c r="X149" s="27">
        <f t="shared" si="22"/>
        <v>0</v>
      </c>
      <c r="Y149" s="27">
        <f t="shared" si="22"/>
        <v>0</v>
      </c>
      <c r="Z149" s="27">
        <f t="shared" si="22"/>
        <v>0</v>
      </c>
      <c r="AA149" s="28">
        <f t="shared" si="22"/>
        <v>0</v>
      </c>
      <c r="AB149" s="26">
        <f t="shared" si="22"/>
        <v>0</v>
      </c>
      <c r="AC149" s="27">
        <f t="shared" si="22"/>
        <v>0</v>
      </c>
      <c r="AD149" s="27">
        <f t="shared" si="22"/>
        <v>0</v>
      </c>
      <c r="AE149" s="27">
        <f t="shared" si="22"/>
        <v>0</v>
      </c>
      <c r="AF149" s="28">
        <f t="shared" si="22"/>
        <v>0</v>
      </c>
      <c r="AG149" s="26">
        <f t="shared" si="22"/>
        <v>0</v>
      </c>
      <c r="AH149" s="27">
        <f t="shared" si="22"/>
        <v>0</v>
      </c>
      <c r="AI149" s="27">
        <f aca="true" t="shared" si="23" ref="AI149:BK149">SUM(AI125:AI148)</f>
        <v>0</v>
      </c>
      <c r="AJ149" s="27">
        <f t="shared" si="23"/>
        <v>0</v>
      </c>
      <c r="AK149" s="28">
        <f t="shared" si="23"/>
        <v>0</v>
      </c>
      <c r="AL149" s="26">
        <f t="shared" si="23"/>
        <v>0</v>
      </c>
      <c r="AM149" s="27">
        <f t="shared" si="23"/>
        <v>0</v>
      </c>
      <c r="AN149" s="27">
        <f t="shared" si="23"/>
        <v>0</v>
      </c>
      <c r="AO149" s="27">
        <f t="shared" si="23"/>
        <v>0</v>
      </c>
      <c r="AP149" s="28">
        <f t="shared" si="23"/>
        <v>0</v>
      </c>
      <c r="AQ149" s="26">
        <f t="shared" si="23"/>
        <v>0</v>
      </c>
      <c r="AR149" s="27">
        <f t="shared" si="23"/>
        <v>0</v>
      </c>
      <c r="AS149" s="27">
        <f t="shared" si="23"/>
        <v>0</v>
      </c>
      <c r="AT149" s="27">
        <f t="shared" si="23"/>
        <v>0</v>
      </c>
      <c r="AU149" s="28">
        <f t="shared" si="23"/>
        <v>0</v>
      </c>
      <c r="AV149" s="26">
        <f t="shared" si="23"/>
        <v>0</v>
      </c>
      <c r="AW149" s="27">
        <f t="shared" si="23"/>
        <v>0</v>
      </c>
      <c r="AX149" s="27">
        <f t="shared" si="23"/>
        <v>0</v>
      </c>
      <c r="AY149" s="27">
        <f t="shared" si="23"/>
        <v>0</v>
      </c>
      <c r="AZ149" s="28">
        <f t="shared" si="23"/>
        <v>0</v>
      </c>
      <c r="BA149" s="26">
        <f t="shared" si="23"/>
        <v>0</v>
      </c>
      <c r="BB149" s="27">
        <f t="shared" si="23"/>
        <v>0</v>
      </c>
      <c r="BC149" s="27">
        <f t="shared" si="23"/>
        <v>0</v>
      </c>
      <c r="BD149" s="27">
        <f t="shared" si="23"/>
        <v>0</v>
      </c>
      <c r="BE149" s="28">
        <f t="shared" si="23"/>
        <v>0</v>
      </c>
      <c r="BF149" s="26">
        <f t="shared" si="23"/>
        <v>0</v>
      </c>
      <c r="BG149" s="27">
        <f t="shared" si="23"/>
        <v>0</v>
      </c>
      <c r="BH149" s="27">
        <f t="shared" si="23"/>
        <v>0</v>
      </c>
      <c r="BI149" s="27">
        <f t="shared" si="23"/>
        <v>0</v>
      </c>
      <c r="BJ149" s="28">
        <f t="shared" si="23"/>
        <v>0</v>
      </c>
      <c r="BK149" s="28">
        <f t="shared" si="23"/>
        <v>52998.782442774755</v>
      </c>
    </row>
    <row r="150" spans="1:64" s="30" customFormat="1" ht="14.25">
      <c r="A150" s="20"/>
      <c r="B150" s="9" t="s">
        <v>23</v>
      </c>
      <c r="C150" s="26">
        <f aca="true" t="shared" si="24" ref="C150:AH150">C149+C123</f>
        <v>0</v>
      </c>
      <c r="D150" s="27">
        <f t="shared" si="24"/>
        <v>291.63145373792327</v>
      </c>
      <c r="E150" s="27">
        <f t="shared" si="24"/>
        <v>0</v>
      </c>
      <c r="F150" s="27">
        <f t="shared" si="24"/>
        <v>0</v>
      </c>
      <c r="G150" s="28">
        <f t="shared" si="24"/>
        <v>0</v>
      </c>
      <c r="H150" s="26">
        <f t="shared" si="24"/>
        <v>2324.6660999999995</v>
      </c>
      <c r="I150" s="27">
        <f t="shared" si="24"/>
        <v>39870.38806694092</v>
      </c>
      <c r="J150" s="27">
        <f t="shared" si="24"/>
        <v>241.2402</v>
      </c>
      <c r="K150" s="27">
        <f t="shared" si="24"/>
        <v>0</v>
      </c>
      <c r="L150" s="28">
        <f t="shared" si="24"/>
        <v>12437.591899999998</v>
      </c>
      <c r="M150" s="26">
        <f t="shared" si="24"/>
        <v>0</v>
      </c>
      <c r="N150" s="27">
        <f t="shared" si="24"/>
        <v>0</v>
      </c>
      <c r="O150" s="27">
        <f t="shared" si="24"/>
        <v>0</v>
      </c>
      <c r="P150" s="27">
        <f t="shared" si="24"/>
        <v>0</v>
      </c>
      <c r="Q150" s="28">
        <f t="shared" si="24"/>
        <v>0</v>
      </c>
      <c r="R150" s="26">
        <f t="shared" si="24"/>
        <v>1433.0247999999997</v>
      </c>
      <c r="S150" s="27">
        <f t="shared" si="24"/>
        <v>657.8715000000002</v>
      </c>
      <c r="T150" s="27">
        <f t="shared" si="24"/>
        <v>0.0058</v>
      </c>
      <c r="U150" s="27">
        <f t="shared" si="24"/>
        <v>0</v>
      </c>
      <c r="V150" s="28">
        <f t="shared" si="24"/>
        <v>2469.7926</v>
      </c>
      <c r="W150" s="26">
        <f t="shared" si="24"/>
        <v>0</v>
      </c>
      <c r="X150" s="27">
        <f t="shared" si="24"/>
        <v>0</v>
      </c>
      <c r="Y150" s="27">
        <f t="shared" si="24"/>
        <v>0</v>
      </c>
      <c r="Z150" s="27">
        <f t="shared" si="24"/>
        <v>0</v>
      </c>
      <c r="AA150" s="28">
        <f t="shared" si="24"/>
        <v>0</v>
      </c>
      <c r="AB150" s="26">
        <f t="shared" si="24"/>
        <v>0</v>
      </c>
      <c r="AC150" s="27">
        <f t="shared" si="24"/>
        <v>0</v>
      </c>
      <c r="AD150" s="27">
        <f t="shared" si="24"/>
        <v>0</v>
      </c>
      <c r="AE150" s="27">
        <f t="shared" si="24"/>
        <v>0</v>
      </c>
      <c r="AF150" s="28">
        <f t="shared" si="24"/>
        <v>0</v>
      </c>
      <c r="AG150" s="26">
        <f t="shared" si="24"/>
        <v>0</v>
      </c>
      <c r="AH150" s="27">
        <f t="shared" si="24"/>
        <v>0</v>
      </c>
      <c r="AI150" s="27">
        <f aca="true" t="shared" si="25" ref="AI150:BK150">AI149+AI123</f>
        <v>0</v>
      </c>
      <c r="AJ150" s="27">
        <f t="shared" si="25"/>
        <v>0</v>
      </c>
      <c r="AK150" s="28">
        <f t="shared" si="25"/>
        <v>0</v>
      </c>
      <c r="AL150" s="26">
        <f t="shared" si="25"/>
        <v>0</v>
      </c>
      <c r="AM150" s="27">
        <f t="shared" si="25"/>
        <v>0</v>
      </c>
      <c r="AN150" s="27">
        <f t="shared" si="25"/>
        <v>0</v>
      </c>
      <c r="AO150" s="27">
        <f t="shared" si="25"/>
        <v>0</v>
      </c>
      <c r="AP150" s="28">
        <f t="shared" si="25"/>
        <v>0</v>
      </c>
      <c r="AQ150" s="26">
        <f t="shared" si="25"/>
        <v>0</v>
      </c>
      <c r="AR150" s="27">
        <f t="shared" si="25"/>
        <v>0</v>
      </c>
      <c r="AS150" s="27">
        <f t="shared" si="25"/>
        <v>0</v>
      </c>
      <c r="AT150" s="27">
        <f t="shared" si="25"/>
        <v>0</v>
      </c>
      <c r="AU150" s="28">
        <f t="shared" si="25"/>
        <v>0</v>
      </c>
      <c r="AV150" s="26">
        <f t="shared" si="25"/>
        <v>0</v>
      </c>
      <c r="AW150" s="27">
        <f t="shared" si="25"/>
        <v>0</v>
      </c>
      <c r="AX150" s="27">
        <f t="shared" si="25"/>
        <v>0</v>
      </c>
      <c r="AY150" s="27">
        <f t="shared" si="25"/>
        <v>0</v>
      </c>
      <c r="AZ150" s="28">
        <f t="shared" si="25"/>
        <v>0</v>
      </c>
      <c r="BA150" s="26">
        <f t="shared" si="25"/>
        <v>0</v>
      </c>
      <c r="BB150" s="27">
        <f t="shared" si="25"/>
        <v>0</v>
      </c>
      <c r="BC150" s="27">
        <f t="shared" si="25"/>
        <v>0</v>
      </c>
      <c r="BD150" s="27">
        <f t="shared" si="25"/>
        <v>0</v>
      </c>
      <c r="BE150" s="28">
        <f t="shared" si="25"/>
        <v>0</v>
      </c>
      <c r="BF150" s="26">
        <f t="shared" si="25"/>
        <v>0</v>
      </c>
      <c r="BG150" s="27">
        <f t="shared" si="25"/>
        <v>0</v>
      </c>
      <c r="BH150" s="27">
        <f t="shared" si="25"/>
        <v>0</v>
      </c>
      <c r="BI150" s="27">
        <f t="shared" si="25"/>
        <v>0</v>
      </c>
      <c r="BJ150" s="28">
        <f t="shared" si="25"/>
        <v>0</v>
      </c>
      <c r="BK150" s="28">
        <f t="shared" si="25"/>
        <v>59726.21242067885</v>
      </c>
      <c r="BL150" s="44"/>
    </row>
    <row r="151" spans="1:63" s="25" customFormat="1" ht="14.25">
      <c r="A151" s="20"/>
      <c r="B151" s="9"/>
      <c r="C151" s="32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4"/>
    </row>
    <row r="152" spans="1:63" s="25" customFormat="1" ht="14.25">
      <c r="A152" s="20" t="s">
        <v>42</v>
      </c>
      <c r="B152" s="10" t="s">
        <v>43</v>
      </c>
      <c r="C152" s="32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4"/>
    </row>
    <row r="153" spans="1:63" s="25" customFormat="1" ht="14.25">
      <c r="A153" s="20" t="s">
        <v>7</v>
      </c>
      <c r="B153" s="14" t="s">
        <v>44</v>
      </c>
      <c r="C153" s="32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4"/>
    </row>
    <row r="154" spans="1:63" s="41" customFormat="1" ht="14.25">
      <c r="A154" s="37"/>
      <c r="B154" s="13" t="s">
        <v>33</v>
      </c>
      <c r="C154" s="38">
        <v>0</v>
      </c>
      <c r="D154" s="39">
        <v>0</v>
      </c>
      <c r="E154" s="39">
        <v>0</v>
      </c>
      <c r="F154" s="39">
        <v>0</v>
      </c>
      <c r="G154" s="40">
        <v>0</v>
      </c>
      <c r="H154" s="38">
        <v>0</v>
      </c>
      <c r="I154" s="39">
        <v>0</v>
      </c>
      <c r="J154" s="39">
        <v>0</v>
      </c>
      <c r="K154" s="39">
        <v>0</v>
      </c>
      <c r="L154" s="40">
        <v>0</v>
      </c>
      <c r="M154" s="38">
        <v>0</v>
      </c>
      <c r="N154" s="39">
        <v>0</v>
      </c>
      <c r="O154" s="39">
        <v>0</v>
      </c>
      <c r="P154" s="39">
        <v>0</v>
      </c>
      <c r="Q154" s="40">
        <v>0</v>
      </c>
      <c r="R154" s="38">
        <v>0</v>
      </c>
      <c r="S154" s="39">
        <v>0</v>
      </c>
      <c r="T154" s="39">
        <v>0</v>
      </c>
      <c r="U154" s="39">
        <v>0</v>
      </c>
      <c r="V154" s="40">
        <v>0</v>
      </c>
      <c r="W154" s="38">
        <v>0</v>
      </c>
      <c r="X154" s="39">
        <v>0</v>
      </c>
      <c r="Y154" s="39">
        <v>0</v>
      </c>
      <c r="Z154" s="39">
        <v>0</v>
      </c>
      <c r="AA154" s="40">
        <v>0</v>
      </c>
      <c r="AB154" s="38">
        <v>0</v>
      </c>
      <c r="AC154" s="39">
        <v>0</v>
      </c>
      <c r="AD154" s="39">
        <v>0</v>
      </c>
      <c r="AE154" s="39">
        <v>0</v>
      </c>
      <c r="AF154" s="40">
        <v>0</v>
      </c>
      <c r="AG154" s="38">
        <v>0</v>
      </c>
      <c r="AH154" s="39">
        <v>0</v>
      </c>
      <c r="AI154" s="39">
        <v>0</v>
      </c>
      <c r="AJ154" s="39">
        <v>0</v>
      </c>
      <c r="AK154" s="40">
        <v>0</v>
      </c>
      <c r="AL154" s="38">
        <v>0</v>
      </c>
      <c r="AM154" s="39">
        <v>0</v>
      </c>
      <c r="AN154" s="39">
        <v>0</v>
      </c>
      <c r="AO154" s="39">
        <v>0</v>
      </c>
      <c r="AP154" s="40">
        <v>0</v>
      </c>
      <c r="AQ154" s="38">
        <v>0</v>
      </c>
      <c r="AR154" s="39">
        <v>0</v>
      </c>
      <c r="AS154" s="39">
        <v>0</v>
      </c>
      <c r="AT154" s="39">
        <v>0</v>
      </c>
      <c r="AU154" s="40">
        <v>0</v>
      </c>
      <c r="AV154" s="38">
        <v>0</v>
      </c>
      <c r="AW154" s="39">
        <v>0</v>
      </c>
      <c r="AX154" s="39">
        <v>0</v>
      </c>
      <c r="AY154" s="39">
        <v>0</v>
      </c>
      <c r="AZ154" s="40">
        <v>0</v>
      </c>
      <c r="BA154" s="38">
        <v>0</v>
      </c>
      <c r="BB154" s="39">
        <v>0</v>
      </c>
      <c r="BC154" s="39">
        <v>0</v>
      </c>
      <c r="BD154" s="39">
        <v>0</v>
      </c>
      <c r="BE154" s="40">
        <v>0</v>
      </c>
      <c r="BF154" s="38">
        <v>0</v>
      </c>
      <c r="BG154" s="39">
        <v>0</v>
      </c>
      <c r="BH154" s="39">
        <v>0</v>
      </c>
      <c r="BI154" s="39">
        <v>0</v>
      </c>
      <c r="BJ154" s="40">
        <v>0</v>
      </c>
      <c r="BK154" s="38">
        <v>0</v>
      </c>
    </row>
    <row r="155" spans="1:63" s="30" customFormat="1" ht="14.25">
      <c r="A155" s="20"/>
      <c r="B155" s="9" t="s">
        <v>27</v>
      </c>
      <c r="C155" s="26">
        <v>0</v>
      </c>
      <c r="D155" s="27">
        <v>0</v>
      </c>
      <c r="E155" s="27">
        <v>0</v>
      </c>
      <c r="F155" s="27">
        <v>0</v>
      </c>
      <c r="G155" s="28">
        <v>0</v>
      </c>
      <c r="H155" s="26">
        <v>0</v>
      </c>
      <c r="I155" s="27">
        <v>0</v>
      </c>
      <c r="J155" s="27">
        <v>0</v>
      </c>
      <c r="K155" s="27">
        <v>0</v>
      </c>
      <c r="L155" s="28">
        <v>0</v>
      </c>
      <c r="M155" s="26">
        <v>0</v>
      </c>
      <c r="N155" s="27">
        <v>0</v>
      </c>
      <c r="O155" s="27">
        <v>0</v>
      </c>
      <c r="P155" s="27">
        <v>0</v>
      </c>
      <c r="Q155" s="28">
        <v>0</v>
      </c>
      <c r="R155" s="26">
        <v>0</v>
      </c>
      <c r="S155" s="27">
        <v>0</v>
      </c>
      <c r="T155" s="27">
        <v>0</v>
      </c>
      <c r="U155" s="27">
        <v>0</v>
      </c>
      <c r="V155" s="28">
        <v>0</v>
      </c>
      <c r="W155" s="26">
        <v>0</v>
      </c>
      <c r="X155" s="27">
        <v>0</v>
      </c>
      <c r="Y155" s="27">
        <v>0</v>
      </c>
      <c r="Z155" s="27">
        <v>0</v>
      </c>
      <c r="AA155" s="28">
        <v>0</v>
      </c>
      <c r="AB155" s="26">
        <v>0</v>
      </c>
      <c r="AC155" s="27">
        <v>0</v>
      </c>
      <c r="AD155" s="27">
        <v>0</v>
      </c>
      <c r="AE155" s="27">
        <v>0</v>
      </c>
      <c r="AF155" s="28">
        <v>0</v>
      </c>
      <c r="AG155" s="26">
        <v>0</v>
      </c>
      <c r="AH155" s="27">
        <v>0</v>
      </c>
      <c r="AI155" s="27">
        <v>0</v>
      </c>
      <c r="AJ155" s="27">
        <v>0</v>
      </c>
      <c r="AK155" s="28">
        <v>0</v>
      </c>
      <c r="AL155" s="26">
        <v>0</v>
      </c>
      <c r="AM155" s="27">
        <v>0</v>
      </c>
      <c r="AN155" s="27">
        <v>0</v>
      </c>
      <c r="AO155" s="27">
        <v>0</v>
      </c>
      <c r="AP155" s="28">
        <v>0</v>
      </c>
      <c r="AQ155" s="26">
        <v>0</v>
      </c>
      <c r="AR155" s="27">
        <v>0</v>
      </c>
      <c r="AS155" s="27">
        <v>0</v>
      </c>
      <c r="AT155" s="27">
        <v>0</v>
      </c>
      <c r="AU155" s="28">
        <v>0</v>
      </c>
      <c r="AV155" s="26">
        <v>0</v>
      </c>
      <c r="AW155" s="27">
        <v>0</v>
      </c>
      <c r="AX155" s="27">
        <v>0</v>
      </c>
      <c r="AY155" s="27">
        <v>0</v>
      </c>
      <c r="AZ155" s="28">
        <v>0</v>
      </c>
      <c r="BA155" s="26">
        <v>0</v>
      </c>
      <c r="BB155" s="27">
        <v>0</v>
      </c>
      <c r="BC155" s="27">
        <v>0</v>
      </c>
      <c r="BD155" s="27">
        <v>0</v>
      </c>
      <c r="BE155" s="28">
        <v>0</v>
      </c>
      <c r="BF155" s="26">
        <v>0</v>
      </c>
      <c r="BG155" s="27">
        <v>0</v>
      </c>
      <c r="BH155" s="27">
        <v>0</v>
      </c>
      <c r="BI155" s="27">
        <v>0</v>
      </c>
      <c r="BJ155" s="28">
        <v>0</v>
      </c>
      <c r="BK155" s="29">
        <v>0</v>
      </c>
    </row>
    <row r="156" spans="1:64" s="25" customFormat="1" ht="12" customHeight="1">
      <c r="A156" s="20"/>
      <c r="B156" s="11"/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4"/>
      <c r="BL156" s="35"/>
    </row>
    <row r="157" spans="1:64" s="30" customFormat="1" ht="14.25">
      <c r="A157" s="20"/>
      <c r="B157" s="42" t="s">
        <v>45</v>
      </c>
      <c r="C157" s="43">
        <f aca="true" t="shared" si="26" ref="C157:AH157">C155+C150+C118+C112+C74</f>
        <v>0</v>
      </c>
      <c r="D157" s="43">
        <f t="shared" si="26"/>
        <v>2818.652938469729</v>
      </c>
      <c r="E157" s="43">
        <f t="shared" si="26"/>
        <v>0</v>
      </c>
      <c r="F157" s="43">
        <f t="shared" si="26"/>
        <v>0</v>
      </c>
      <c r="G157" s="43">
        <f t="shared" si="26"/>
        <v>0</v>
      </c>
      <c r="H157" s="43">
        <f t="shared" si="26"/>
        <v>8111.110766770483</v>
      </c>
      <c r="I157" s="43">
        <f t="shared" si="26"/>
        <v>101121.47642069035</v>
      </c>
      <c r="J157" s="43">
        <f t="shared" si="26"/>
        <v>5048.190873597775</v>
      </c>
      <c r="K157" s="43">
        <f t="shared" si="26"/>
        <v>449.65214854645154</v>
      </c>
      <c r="L157" s="43">
        <f t="shared" si="26"/>
        <v>23087.775120012877</v>
      </c>
      <c r="M157" s="43">
        <f t="shared" si="26"/>
        <v>0</v>
      </c>
      <c r="N157" s="43">
        <f t="shared" si="26"/>
        <v>0</v>
      </c>
      <c r="O157" s="43">
        <f t="shared" si="26"/>
        <v>0</v>
      </c>
      <c r="P157" s="43">
        <f t="shared" si="26"/>
        <v>0</v>
      </c>
      <c r="Q157" s="43">
        <f t="shared" si="26"/>
        <v>0</v>
      </c>
      <c r="R157" s="43">
        <f t="shared" si="26"/>
        <v>4656.141308323612</v>
      </c>
      <c r="S157" s="43">
        <f t="shared" si="26"/>
        <v>4638.858697898226</v>
      </c>
      <c r="T157" s="43">
        <f t="shared" si="26"/>
        <v>604.2624554765806</v>
      </c>
      <c r="U157" s="43">
        <f t="shared" si="26"/>
        <v>0</v>
      </c>
      <c r="V157" s="43">
        <f t="shared" si="26"/>
        <v>4135.291239445387</v>
      </c>
      <c r="W157" s="43">
        <f t="shared" si="26"/>
        <v>0</v>
      </c>
      <c r="X157" s="43">
        <f t="shared" si="26"/>
        <v>0</v>
      </c>
      <c r="Y157" s="43">
        <f t="shared" si="26"/>
        <v>0</v>
      </c>
      <c r="Z157" s="43">
        <f t="shared" si="26"/>
        <v>0</v>
      </c>
      <c r="AA157" s="43">
        <f t="shared" si="26"/>
        <v>0</v>
      </c>
      <c r="AB157" s="43">
        <f t="shared" si="26"/>
        <v>0</v>
      </c>
      <c r="AC157" s="43">
        <f t="shared" si="26"/>
        <v>0</v>
      </c>
      <c r="AD157" s="43">
        <f t="shared" si="26"/>
        <v>0</v>
      </c>
      <c r="AE157" s="43">
        <f t="shared" si="26"/>
        <v>0</v>
      </c>
      <c r="AF157" s="43">
        <f t="shared" si="26"/>
        <v>0</v>
      </c>
      <c r="AG157" s="43">
        <f t="shared" si="26"/>
        <v>0</v>
      </c>
      <c r="AH157" s="43">
        <f t="shared" si="26"/>
        <v>0</v>
      </c>
      <c r="AI157" s="43">
        <f aca="true" t="shared" si="27" ref="AI157:BJ157">AI155+AI150+AI118+AI112+AI74</f>
        <v>0</v>
      </c>
      <c r="AJ157" s="43">
        <f t="shared" si="27"/>
        <v>0</v>
      </c>
      <c r="AK157" s="43">
        <f t="shared" si="27"/>
        <v>0</v>
      </c>
      <c r="AL157" s="43">
        <f t="shared" si="27"/>
        <v>0</v>
      </c>
      <c r="AM157" s="43">
        <f t="shared" si="27"/>
        <v>0</v>
      </c>
      <c r="AN157" s="43">
        <f t="shared" si="27"/>
        <v>0</v>
      </c>
      <c r="AO157" s="43">
        <f t="shared" si="27"/>
        <v>0</v>
      </c>
      <c r="AP157" s="43">
        <f t="shared" si="27"/>
        <v>0</v>
      </c>
      <c r="AQ157" s="43">
        <f t="shared" si="27"/>
        <v>0</v>
      </c>
      <c r="AR157" s="43">
        <f t="shared" si="27"/>
        <v>0</v>
      </c>
      <c r="AS157" s="43">
        <f t="shared" si="27"/>
        <v>0</v>
      </c>
      <c r="AT157" s="43">
        <f t="shared" si="27"/>
        <v>0</v>
      </c>
      <c r="AU157" s="43">
        <f t="shared" si="27"/>
        <v>0</v>
      </c>
      <c r="AV157" s="43">
        <f t="shared" si="27"/>
        <v>37630.83711242293</v>
      </c>
      <c r="AW157" s="43">
        <f t="shared" si="27"/>
        <v>20085.12206123273</v>
      </c>
      <c r="AX157" s="43">
        <f t="shared" si="27"/>
        <v>93.85234782951613</v>
      </c>
      <c r="AY157" s="43">
        <f t="shared" si="27"/>
        <v>0</v>
      </c>
      <c r="AZ157" s="43">
        <f t="shared" si="27"/>
        <v>28034.336889695842</v>
      </c>
      <c r="BA157" s="43">
        <f t="shared" si="27"/>
        <v>0</v>
      </c>
      <c r="BB157" s="43">
        <f t="shared" si="27"/>
        <v>0</v>
      </c>
      <c r="BC157" s="43">
        <f t="shared" si="27"/>
        <v>0</v>
      </c>
      <c r="BD157" s="43">
        <f t="shared" si="27"/>
        <v>0</v>
      </c>
      <c r="BE157" s="43">
        <f t="shared" si="27"/>
        <v>0</v>
      </c>
      <c r="BF157" s="43">
        <f t="shared" si="27"/>
        <v>24716.785768905287</v>
      </c>
      <c r="BG157" s="43">
        <f t="shared" si="27"/>
        <v>2839.136171387968</v>
      </c>
      <c r="BH157" s="43">
        <f t="shared" si="27"/>
        <v>181.40295101080642</v>
      </c>
      <c r="BI157" s="43">
        <f t="shared" si="27"/>
        <v>0</v>
      </c>
      <c r="BJ157" s="43">
        <f t="shared" si="27"/>
        <v>7219.265809972612</v>
      </c>
      <c r="BK157" s="29">
        <f>BK155+BK150+BK118+BK112+BK74</f>
        <v>275472.1510816892</v>
      </c>
      <c r="BL157" s="44"/>
    </row>
    <row r="158" spans="1:64" s="25" customFormat="1" ht="14.25">
      <c r="A158" s="20"/>
      <c r="B158" s="9"/>
      <c r="C158" s="21"/>
      <c r="D158" s="22"/>
      <c r="E158" s="22"/>
      <c r="F158" s="22"/>
      <c r="G158" s="23"/>
      <c r="H158" s="21"/>
      <c r="I158" s="22"/>
      <c r="J158" s="22"/>
      <c r="K158" s="22"/>
      <c r="L158" s="23"/>
      <c r="M158" s="21"/>
      <c r="N158" s="22"/>
      <c r="O158" s="22"/>
      <c r="P158" s="22"/>
      <c r="Q158" s="23"/>
      <c r="R158" s="21"/>
      <c r="S158" s="22"/>
      <c r="T158" s="22"/>
      <c r="U158" s="22"/>
      <c r="V158" s="23"/>
      <c r="W158" s="21"/>
      <c r="X158" s="22"/>
      <c r="Y158" s="22"/>
      <c r="Z158" s="22"/>
      <c r="AA158" s="23"/>
      <c r="AB158" s="21"/>
      <c r="AC158" s="22"/>
      <c r="AD158" s="22"/>
      <c r="AE158" s="22"/>
      <c r="AF158" s="23"/>
      <c r="AG158" s="21"/>
      <c r="AH158" s="22"/>
      <c r="AI158" s="22"/>
      <c r="AJ158" s="22"/>
      <c r="AK158" s="23"/>
      <c r="AL158" s="21"/>
      <c r="AM158" s="22"/>
      <c r="AN158" s="22"/>
      <c r="AO158" s="22"/>
      <c r="AP158" s="23"/>
      <c r="AQ158" s="21"/>
      <c r="AR158" s="22"/>
      <c r="AS158" s="22"/>
      <c r="AT158" s="22"/>
      <c r="AU158" s="23"/>
      <c r="AV158" s="21"/>
      <c r="AW158" s="22"/>
      <c r="AX158" s="22"/>
      <c r="AY158" s="22"/>
      <c r="AZ158" s="23"/>
      <c r="BA158" s="21"/>
      <c r="BB158" s="22"/>
      <c r="BC158" s="22"/>
      <c r="BD158" s="22"/>
      <c r="BE158" s="23"/>
      <c r="BF158" s="21"/>
      <c r="BG158" s="22"/>
      <c r="BH158" s="22"/>
      <c r="BI158" s="22"/>
      <c r="BJ158" s="23"/>
      <c r="BK158" s="24"/>
      <c r="BL158" s="35"/>
    </row>
    <row r="159" spans="1:65" s="25" customFormat="1" ht="14.25">
      <c r="A159" s="20" t="s">
        <v>28</v>
      </c>
      <c r="B159" s="8" t="s">
        <v>29</v>
      </c>
      <c r="C159" s="21"/>
      <c r="D159" s="22"/>
      <c r="E159" s="22"/>
      <c r="F159" s="22"/>
      <c r="G159" s="23"/>
      <c r="H159" s="21"/>
      <c r="I159" s="22"/>
      <c r="J159" s="22"/>
      <c r="K159" s="22"/>
      <c r="L159" s="23"/>
      <c r="M159" s="21"/>
      <c r="N159" s="22"/>
      <c r="O159" s="22"/>
      <c r="P159" s="22"/>
      <c r="Q159" s="23"/>
      <c r="R159" s="21"/>
      <c r="S159" s="22"/>
      <c r="T159" s="22"/>
      <c r="U159" s="22"/>
      <c r="V159" s="23"/>
      <c r="W159" s="21"/>
      <c r="X159" s="22"/>
      <c r="Y159" s="22"/>
      <c r="Z159" s="22"/>
      <c r="AA159" s="23"/>
      <c r="AB159" s="21"/>
      <c r="AC159" s="22"/>
      <c r="AD159" s="22"/>
      <c r="AE159" s="22"/>
      <c r="AF159" s="23"/>
      <c r="AG159" s="21"/>
      <c r="AH159" s="22"/>
      <c r="AI159" s="22"/>
      <c r="AJ159" s="22"/>
      <c r="AK159" s="23"/>
      <c r="AL159" s="21"/>
      <c r="AM159" s="22"/>
      <c r="AN159" s="22"/>
      <c r="AO159" s="22"/>
      <c r="AP159" s="23"/>
      <c r="AQ159" s="21"/>
      <c r="AR159" s="22"/>
      <c r="AS159" s="22"/>
      <c r="AT159" s="22"/>
      <c r="AU159" s="23"/>
      <c r="AV159" s="21"/>
      <c r="AW159" s="22"/>
      <c r="AX159" s="22"/>
      <c r="AY159" s="22"/>
      <c r="AZ159" s="23"/>
      <c r="BA159" s="21"/>
      <c r="BB159" s="22"/>
      <c r="BC159" s="22"/>
      <c r="BD159" s="22"/>
      <c r="BE159" s="23"/>
      <c r="BF159" s="21"/>
      <c r="BG159" s="22"/>
      <c r="BH159" s="22"/>
      <c r="BI159" s="22"/>
      <c r="BJ159" s="23"/>
      <c r="BK159" s="24"/>
      <c r="BL159" s="35"/>
      <c r="BM159" s="35"/>
    </row>
    <row r="160" spans="1:64" s="25" customFormat="1" ht="14.25">
      <c r="A160" s="20"/>
      <c r="B160" s="7" t="s">
        <v>179</v>
      </c>
      <c r="C160" s="21">
        <v>0</v>
      </c>
      <c r="D160" s="22">
        <v>0.6037315873225805</v>
      </c>
      <c r="E160" s="22">
        <v>0</v>
      </c>
      <c r="F160" s="22">
        <v>0</v>
      </c>
      <c r="G160" s="23">
        <v>0</v>
      </c>
      <c r="H160" s="21">
        <v>4.47882641867742</v>
      </c>
      <c r="I160" s="22">
        <v>3.1371945919999997</v>
      </c>
      <c r="J160" s="22">
        <v>0</v>
      </c>
      <c r="K160" s="22">
        <v>0</v>
      </c>
      <c r="L160" s="23">
        <v>4.081373393387097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3.2798284256129033</v>
      </c>
      <c r="S160" s="22">
        <v>3.2699556681935484</v>
      </c>
      <c r="T160" s="22">
        <v>0</v>
      </c>
      <c r="U160" s="22">
        <v>0</v>
      </c>
      <c r="V160" s="23">
        <v>2.1629047172580647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12.772960846032257</v>
      </c>
      <c r="AW160" s="22">
        <v>13.117842709289821</v>
      </c>
      <c r="AX160" s="22">
        <v>0</v>
      </c>
      <c r="AY160" s="22">
        <v>0</v>
      </c>
      <c r="AZ160" s="23">
        <v>21.574741099225797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9.187349266451612</v>
      </c>
      <c r="BG160" s="22">
        <v>2.927403442258065</v>
      </c>
      <c r="BH160" s="22">
        <v>0</v>
      </c>
      <c r="BI160" s="22">
        <v>0</v>
      </c>
      <c r="BJ160" s="23">
        <v>8.39381416103226</v>
      </c>
      <c r="BK160" s="24">
        <f>SUM(C160:BJ160)</f>
        <v>88.98792632674142</v>
      </c>
      <c r="BL160" s="35"/>
    </row>
    <row r="161" spans="1:64" s="25" customFormat="1" ht="14.25">
      <c r="A161" s="20"/>
      <c r="B161" s="7" t="s">
        <v>163</v>
      </c>
      <c r="C161" s="21">
        <v>0</v>
      </c>
      <c r="D161" s="22">
        <v>10.093497168419356</v>
      </c>
      <c r="E161" s="22">
        <v>0</v>
      </c>
      <c r="F161" s="22">
        <v>0</v>
      </c>
      <c r="G161" s="23">
        <v>0</v>
      </c>
      <c r="H161" s="21">
        <v>76.97112481735485</v>
      </c>
      <c r="I161" s="22">
        <v>18.341092378322582</v>
      </c>
      <c r="J161" s="22">
        <v>0</v>
      </c>
      <c r="K161" s="22">
        <v>0</v>
      </c>
      <c r="L161" s="23">
        <v>188.00672032593553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42.58397863206451</v>
      </c>
      <c r="S161" s="22">
        <v>1.0138660998387095</v>
      </c>
      <c r="T161" s="22">
        <v>0</v>
      </c>
      <c r="U161" s="22">
        <v>0</v>
      </c>
      <c r="V161" s="23">
        <v>7.6549010142903215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400.62590491509695</v>
      </c>
      <c r="AW161" s="22">
        <v>114.6575812629419</v>
      </c>
      <c r="AX161" s="22">
        <v>0</v>
      </c>
      <c r="AY161" s="22">
        <v>0</v>
      </c>
      <c r="AZ161" s="23">
        <v>345.0715589725486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205.79313877958063</v>
      </c>
      <c r="BG161" s="22">
        <v>3.565327203032259</v>
      </c>
      <c r="BH161" s="22">
        <v>0</v>
      </c>
      <c r="BI161" s="22">
        <v>0</v>
      </c>
      <c r="BJ161" s="23">
        <v>29.038115616290323</v>
      </c>
      <c r="BK161" s="24">
        <f>SUM(C161:BJ161)</f>
        <v>1443.4168071857166</v>
      </c>
      <c r="BL161" s="35"/>
    </row>
    <row r="162" spans="1:64" s="25" customFormat="1" ht="14.25">
      <c r="A162" s="20"/>
      <c r="B162" s="7" t="s">
        <v>176</v>
      </c>
      <c r="C162" s="21">
        <v>0</v>
      </c>
      <c r="D162" s="22">
        <v>0.6333094632903223</v>
      </c>
      <c r="E162" s="22">
        <v>0</v>
      </c>
      <c r="F162" s="22">
        <v>0</v>
      </c>
      <c r="G162" s="23">
        <v>0</v>
      </c>
      <c r="H162" s="21">
        <v>9.772835892935484</v>
      </c>
      <c r="I162" s="22">
        <v>3.226331237677419</v>
      </c>
      <c r="J162" s="22">
        <v>0</v>
      </c>
      <c r="K162" s="22">
        <v>0</v>
      </c>
      <c r="L162" s="23">
        <v>15.588480451612902</v>
      </c>
      <c r="M162" s="21">
        <v>0</v>
      </c>
      <c r="N162" s="22">
        <v>0</v>
      </c>
      <c r="O162" s="22">
        <v>0</v>
      </c>
      <c r="P162" s="22">
        <v>0</v>
      </c>
      <c r="Q162" s="23">
        <v>0</v>
      </c>
      <c r="R162" s="21">
        <v>10.89700125164516</v>
      </c>
      <c r="S162" s="22">
        <v>4.343897244193548</v>
      </c>
      <c r="T162" s="22">
        <v>0</v>
      </c>
      <c r="U162" s="22">
        <v>0</v>
      </c>
      <c r="V162" s="23">
        <v>12.55829072951613</v>
      </c>
      <c r="W162" s="21">
        <v>0</v>
      </c>
      <c r="X162" s="22">
        <v>0</v>
      </c>
      <c r="Y162" s="22">
        <v>0</v>
      </c>
      <c r="Z162" s="22">
        <v>0</v>
      </c>
      <c r="AA162" s="23">
        <v>0</v>
      </c>
      <c r="AB162" s="21">
        <v>0</v>
      </c>
      <c r="AC162" s="22">
        <v>0</v>
      </c>
      <c r="AD162" s="22">
        <v>0</v>
      </c>
      <c r="AE162" s="22">
        <v>0</v>
      </c>
      <c r="AF162" s="23">
        <v>0</v>
      </c>
      <c r="AG162" s="21">
        <v>0</v>
      </c>
      <c r="AH162" s="22">
        <v>0</v>
      </c>
      <c r="AI162" s="22">
        <v>0</v>
      </c>
      <c r="AJ162" s="22">
        <v>0</v>
      </c>
      <c r="AK162" s="23">
        <v>0</v>
      </c>
      <c r="AL162" s="21">
        <v>0</v>
      </c>
      <c r="AM162" s="22">
        <v>0</v>
      </c>
      <c r="AN162" s="22">
        <v>0</v>
      </c>
      <c r="AO162" s="22">
        <v>0</v>
      </c>
      <c r="AP162" s="23">
        <v>0</v>
      </c>
      <c r="AQ162" s="21">
        <v>0</v>
      </c>
      <c r="AR162" s="22">
        <v>0</v>
      </c>
      <c r="AS162" s="22">
        <v>0</v>
      </c>
      <c r="AT162" s="22">
        <v>0</v>
      </c>
      <c r="AU162" s="23">
        <v>0</v>
      </c>
      <c r="AV162" s="21">
        <v>26.96716931580645</v>
      </c>
      <c r="AW162" s="22">
        <v>9.613348487409947</v>
      </c>
      <c r="AX162" s="22">
        <v>0</v>
      </c>
      <c r="AY162" s="22">
        <v>0</v>
      </c>
      <c r="AZ162" s="23">
        <v>38.10517735183871</v>
      </c>
      <c r="BA162" s="21">
        <v>0</v>
      </c>
      <c r="BB162" s="22">
        <v>0</v>
      </c>
      <c r="BC162" s="22">
        <v>0</v>
      </c>
      <c r="BD162" s="22">
        <v>0</v>
      </c>
      <c r="BE162" s="23">
        <v>0</v>
      </c>
      <c r="BF162" s="21">
        <v>25.03888020374194</v>
      </c>
      <c r="BG162" s="22">
        <v>3.7654172456774195</v>
      </c>
      <c r="BH162" s="22">
        <v>0</v>
      </c>
      <c r="BI162" s="22">
        <v>0</v>
      </c>
      <c r="BJ162" s="23">
        <v>22.266282212612907</v>
      </c>
      <c r="BK162" s="24">
        <f>SUM(C162:BJ162)</f>
        <v>182.77642108795834</v>
      </c>
      <c r="BL162" s="35"/>
    </row>
    <row r="163" spans="1:64" s="25" customFormat="1" ht="14.25">
      <c r="A163" s="20"/>
      <c r="B163" s="7" t="s">
        <v>164</v>
      </c>
      <c r="C163" s="21">
        <v>0</v>
      </c>
      <c r="D163" s="22">
        <v>0.7231070967741936</v>
      </c>
      <c r="E163" s="22">
        <v>0</v>
      </c>
      <c r="F163" s="22">
        <v>0</v>
      </c>
      <c r="G163" s="23">
        <v>0</v>
      </c>
      <c r="H163" s="21">
        <v>10.866855124</v>
      </c>
      <c r="I163" s="22">
        <v>8.247209955064516</v>
      </c>
      <c r="J163" s="22">
        <v>0</v>
      </c>
      <c r="K163" s="22">
        <v>0</v>
      </c>
      <c r="L163" s="23">
        <v>67.63415848693548</v>
      </c>
      <c r="M163" s="21">
        <v>0</v>
      </c>
      <c r="N163" s="22">
        <v>0</v>
      </c>
      <c r="O163" s="22">
        <v>0</v>
      </c>
      <c r="P163" s="22">
        <v>0</v>
      </c>
      <c r="Q163" s="23">
        <v>0</v>
      </c>
      <c r="R163" s="21">
        <v>3.5476795882258063</v>
      </c>
      <c r="S163" s="22">
        <v>0.2829504497419355</v>
      </c>
      <c r="T163" s="22">
        <v>0</v>
      </c>
      <c r="U163" s="22">
        <v>0</v>
      </c>
      <c r="V163" s="23">
        <v>3.3839046064193554</v>
      </c>
      <c r="W163" s="21">
        <v>0</v>
      </c>
      <c r="X163" s="22">
        <v>0</v>
      </c>
      <c r="Y163" s="22">
        <v>0</v>
      </c>
      <c r="Z163" s="22">
        <v>0</v>
      </c>
      <c r="AA163" s="23">
        <v>0</v>
      </c>
      <c r="AB163" s="21">
        <v>0</v>
      </c>
      <c r="AC163" s="22">
        <v>0</v>
      </c>
      <c r="AD163" s="22">
        <v>0</v>
      </c>
      <c r="AE163" s="22">
        <v>0</v>
      </c>
      <c r="AF163" s="23">
        <v>0</v>
      </c>
      <c r="AG163" s="21">
        <v>0</v>
      </c>
      <c r="AH163" s="22">
        <v>0</v>
      </c>
      <c r="AI163" s="22">
        <v>0</v>
      </c>
      <c r="AJ163" s="22">
        <v>0</v>
      </c>
      <c r="AK163" s="23">
        <v>0</v>
      </c>
      <c r="AL163" s="21">
        <v>0</v>
      </c>
      <c r="AM163" s="22">
        <v>0</v>
      </c>
      <c r="AN163" s="22">
        <v>0</v>
      </c>
      <c r="AO163" s="22">
        <v>0</v>
      </c>
      <c r="AP163" s="23">
        <v>0</v>
      </c>
      <c r="AQ163" s="21">
        <v>0</v>
      </c>
      <c r="AR163" s="22">
        <v>0</v>
      </c>
      <c r="AS163" s="22">
        <v>0</v>
      </c>
      <c r="AT163" s="22">
        <v>0</v>
      </c>
      <c r="AU163" s="23">
        <v>0</v>
      </c>
      <c r="AV163" s="21">
        <v>6.419643407290321</v>
      </c>
      <c r="AW163" s="22">
        <v>1.2443747545211734</v>
      </c>
      <c r="AX163" s="22">
        <v>0</v>
      </c>
      <c r="AY163" s="22">
        <v>0</v>
      </c>
      <c r="AZ163" s="23">
        <v>8.265946504032257</v>
      </c>
      <c r="BA163" s="21">
        <v>0</v>
      </c>
      <c r="BB163" s="22">
        <v>0</v>
      </c>
      <c r="BC163" s="22">
        <v>0</v>
      </c>
      <c r="BD163" s="22">
        <v>0</v>
      </c>
      <c r="BE163" s="23">
        <v>0</v>
      </c>
      <c r="BF163" s="21">
        <v>2.303311847064516</v>
      </c>
      <c r="BG163" s="22">
        <v>2.0234196196774197</v>
      </c>
      <c r="BH163" s="22">
        <v>0</v>
      </c>
      <c r="BI163" s="22">
        <v>0</v>
      </c>
      <c r="BJ163" s="23">
        <v>1.5966361031290321</v>
      </c>
      <c r="BK163" s="24">
        <f>SUM(C163:BJ163)</f>
        <v>116.53919754287601</v>
      </c>
      <c r="BL163" s="35"/>
    </row>
    <row r="164" spans="1:63" s="25" customFormat="1" ht="14.25">
      <c r="A164" s="20"/>
      <c r="B164" s="7" t="s">
        <v>204</v>
      </c>
      <c r="C164" s="21">
        <v>0</v>
      </c>
      <c r="D164" s="22">
        <v>0.5002453225806451</v>
      </c>
      <c r="E164" s="22">
        <v>0</v>
      </c>
      <c r="F164" s="22">
        <v>0</v>
      </c>
      <c r="G164" s="23">
        <v>0</v>
      </c>
      <c r="H164" s="21">
        <v>5.293192769032259</v>
      </c>
      <c r="I164" s="22">
        <v>1.9662287043225803</v>
      </c>
      <c r="J164" s="22">
        <v>0</v>
      </c>
      <c r="K164" s="22">
        <v>0</v>
      </c>
      <c r="L164" s="23">
        <v>15.791531580580646</v>
      </c>
      <c r="M164" s="21">
        <v>0</v>
      </c>
      <c r="N164" s="22">
        <v>0</v>
      </c>
      <c r="O164" s="22">
        <v>0</v>
      </c>
      <c r="P164" s="22">
        <v>0</v>
      </c>
      <c r="Q164" s="23">
        <v>0</v>
      </c>
      <c r="R164" s="21">
        <v>4.477579071612903</v>
      </c>
      <c r="S164" s="22">
        <v>0.6126838335806452</v>
      </c>
      <c r="T164" s="22">
        <v>0</v>
      </c>
      <c r="U164" s="22">
        <v>0</v>
      </c>
      <c r="V164" s="23">
        <v>4.794097990161291</v>
      </c>
      <c r="W164" s="21">
        <v>0</v>
      </c>
      <c r="X164" s="22">
        <v>0</v>
      </c>
      <c r="Y164" s="22">
        <v>0</v>
      </c>
      <c r="Z164" s="22">
        <v>0</v>
      </c>
      <c r="AA164" s="23">
        <v>0</v>
      </c>
      <c r="AB164" s="21">
        <v>0</v>
      </c>
      <c r="AC164" s="22">
        <v>0</v>
      </c>
      <c r="AD164" s="22">
        <v>0</v>
      </c>
      <c r="AE164" s="22">
        <v>0</v>
      </c>
      <c r="AF164" s="23">
        <v>0</v>
      </c>
      <c r="AG164" s="21">
        <v>0</v>
      </c>
      <c r="AH164" s="22">
        <v>0</v>
      </c>
      <c r="AI164" s="22">
        <v>0</v>
      </c>
      <c r="AJ164" s="22">
        <v>0</v>
      </c>
      <c r="AK164" s="23">
        <v>0</v>
      </c>
      <c r="AL164" s="21">
        <v>0</v>
      </c>
      <c r="AM164" s="22">
        <v>0</v>
      </c>
      <c r="AN164" s="22">
        <v>0</v>
      </c>
      <c r="AO164" s="22">
        <v>0</v>
      </c>
      <c r="AP164" s="23">
        <v>0</v>
      </c>
      <c r="AQ164" s="21">
        <v>0</v>
      </c>
      <c r="AR164" s="22">
        <v>0</v>
      </c>
      <c r="AS164" s="22">
        <v>0</v>
      </c>
      <c r="AT164" s="22">
        <v>0</v>
      </c>
      <c r="AU164" s="23">
        <v>0</v>
      </c>
      <c r="AV164" s="21">
        <v>23.63650387332258</v>
      </c>
      <c r="AW164" s="22">
        <v>12.548940863459165</v>
      </c>
      <c r="AX164" s="22">
        <v>0</v>
      </c>
      <c r="AY164" s="22">
        <v>0</v>
      </c>
      <c r="AZ164" s="23">
        <v>47.64643307387097</v>
      </c>
      <c r="BA164" s="21">
        <v>0</v>
      </c>
      <c r="BB164" s="22">
        <v>0</v>
      </c>
      <c r="BC164" s="22">
        <v>0</v>
      </c>
      <c r="BD164" s="22">
        <v>0</v>
      </c>
      <c r="BE164" s="23">
        <v>0</v>
      </c>
      <c r="BF164" s="21">
        <v>20.30911553509677</v>
      </c>
      <c r="BG164" s="22">
        <v>5.567716940161291</v>
      </c>
      <c r="BH164" s="22">
        <v>0.0029960682580645165</v>
      </c>
      <c r="BI164" s="22">
        <v>0</v>
      </c>
      <c r="BJ164" s="23">
        <v>22.07733590348388</v>
      </c>
      <c r="BK164" s="24">
        <f>SUM(C164:BJ164)</f>
        <v>165.22460152952368</v>
      </c>
    </row>
    <row r="165" spans="1:63" s="30" customFormat="1" ht="14.25">
      <c r="A165" s="20"/>
      <c r="B165" s="8" t="s">
        <v>27</v>
      </c>
      <c r="C165" s="26">
        <f>SUM(C160:C164)</f>
        <v>0</v>
      </c>
      <c r="D165" s="26">
        <f aca="true" t="shared" si="28" ref="D165:BJ165">SUM(D160:D164)</f>
        <v>12.553890638387095</v>
      </c>
      <c r="E165" s="26">
        <f t="shared" si="28"/>
        <v>0</v>
      </c>
      <c r="F165" s="26">
        <f t="shared" si="28"/>
        <v>0</v>
      </c>
      <c r="G165" s="26">
        <f t="shared" si="28"/>
        <v>0</v>
      </c>
      <c r="H165" s="26">
        <f t="shared" si="28"/>
        <v>107.38283502200001</v>
      </c>
      <c r="I165" s="26">
        <f t="shared" si="28"/>
        <v>34.9180568673871</v>
      </c>
      <c r="J165" s="26">
        <f t="shared" si="28"/>
        <v>0</v>
      </c>
      <c r="K165" s="26">
        <f t="shared" si="28"/>
        <v>0</v>
      </c>
      <c r="L165" s="26">
        <f t="shared" si="28"/>
        <v>291.10226423845165</v>
      </c>
      <c r="M165" s="26">
        <f t="shared" si="28"/>
        <v>0</v>
      </c>
      <c r="N165" s="26">
        <f t="shared" si="28"/>
        <v>0</v>
      </c>
      <c r="O165" s="26">
        <f t="shared" si="28"/>
        <v>0</v>
      </c>
      <c r="P165" s="26">
        <f t="shared" si="28"/>
        <v>0</v>
      </c>
      <c r="Q165" s="26">
        <f t="shared" si="28"/>
        <v>0</v>
      </c>
      <c r="R165" s="26">
        <f t="shared" si="28"/>
        <v>64.78606696916128</v>
      </c>
      <c r="S165" s="26">
        <f t="shared" si="28"/>
        <v>9.523353295548388</v>
      </c>
      <c r="T165" s="26">
        <f t="shared" si="28"/>
        <v>0</v>
      </c>
      <c r="U165" s="26">
        <f t="shared" si="28"/>
        <v>0</v>
      </c>
      <c r="V165" s="26">
        <f t="shared" si="28"/>
        <v>30.554099057645164</v>
      </c>
      <c r="W165" s="26">
        <f t="shared" si="28"/>
        <v>0</v>
      </c>
      <c r="X165" s="26">
        <f t="shared" si="28"/>
        <v>0</v>
      </c>
      <c r="Y165" s="26">
        <f t="shared" si="28"/>
        <v>0</v>
      </c>
      <c r="Z165" s="26">
        <f t="shared" si="28"/>
        <v>0</v>
      </c>
      <c r="AA165" s="26">
        <f t="shared" si="28"/>
        <v>0</v>
      </c>
      <c r="AB165" s="26">
        <f t="shared" si="28"/>
        <v>0</v>
      </c>
      <c r="AC165" s="26">
        <f t="shared" si="28"/>
        <v>0</v>
      </c>
      <c r="AD165" s="26">
        <f t="shared" si="28"/>
        <v>0</v>
      </c>
      <c r="AE165" s="26">
        <f t="shared" si="28"/>
        <v>0</v>
      </c>
      <c r="AF165" s="26">
        <f t="shared" si="28"/>
        <v>0</v>
      </c>
      <c r="AG165" s="26">
        <f t="shared" si="28"/>
        <v>0</v>
      </c>
      <c r="AH165" s="26">
        <f t="shared" si="28"/>
        <v>0</v>
      </c>
      <c r="AI165" s="26">
        <f t="shared" si="28"/>
        <v>0</v>
      </c>
      <c r="AJ165" s="26">
        <f t="shared" si="28"/>
        <v>0</v>
      </c>
      <c r="AK165" s="26">
        <f t="shared" si="28"/>
        <v>0</v>
      </c>
      <c r="AL165" s="26">
        <f t="shared" si="28"/>
        <v>0</v>
      </c>
      <c r="AM165" s="26">
        <f t="shared" si="28"/>
        <v>0</v>
      </c>
      <c r="AN165" s="26">
        <f t="shared" si="28"/>
        <v>0</v>
      </c>
      <c r="AO165" s="26">
        <f t="shared" si="28"/>
        <v>0</v>
      </c>
      <c r="AP165" s="26">
        <f t="shared" si="28"/>
        <v>0</v>
      </c>
      <c r="AQ165" s="26">
        <f t="shared" si="28"/>
        <v>0</v>
      </c>
      <c r="AR165" s="26">
        <f t="shared" si="28"/>
        <v>0</v>
      </c>
      <c r="AS165" s="26">
        <f t="shared" si="28"/>
        <v>0</v>
      </c>
      <c r="AT165" s="26">
        <f t="shared" si="28"/>
        <v>0</v>
      </c>
      <c r="AU165" s="26">
        <f t="shared" si="28"/>
        <v>0</v>
      </c>
      <c r="AV165" s="26">
        <f t="shared" si="28"/>
        <v>470.4221823575486</v>
      </c>
      <c r="AW165" s="26">
        <f t="shared" si="28"/>
        <v>151.182088077622</v>
      </c>
      <c r="AX165" s="26">
        <f t="shared" si="28"/>
        <v>0</v>
      </c>
      <c r="AY165" s="26">
        <f t="shared" si="28"/>
        <v>0</v>
      </c>
      <c r="AZ165" s="26">
        <f t="shared" si="28"/>
        <v>460.66385700151636</v>
      </c>
      <c r="BA165" s="26">
        <f t="shared" si="28"/>
        <v>0</v>
      </c>
      <c r="BB165" s="26">
        <f t="shared" si="28"/>
        <v>0</v>
      </c>
      <c r="BC165" s="26">
        <f t="shared" si="28"/>
        <v>0</v>
      </c>
      <c r="BD165" s="26">
        <f t="shared" si="28"/>
        <v>0</v>
      </c>
      <c r="BE165" s="26">
        <f t="shared" si="28"/>
        <v>0</v>
      </c>
      <c r="BF165" s="26">
        <f t="shared" si="28"/>
        <v>262.63179563193546</v>
      </c>
      <c r="BG165" s="26">
        <f t="shared" si="28"/>
        <v>17.849284450806454</v>
      </c>
      <c r="BH165" s="26">
        <f t="shared" si="28"/>
        <v>0.0029960682580645165</v>
      </c>
      <c r="BI165" s="26">
        <f t="shared" si="28"/>
        <v>0</v>
      </c>
      <c r="BJ165" s="26">
        <f t="shared" si="28"/>
        <v>83.3721839965484</v>
      </c>
      <c r="BK165" s="28">
        <f>SUM(BK160:BK164)</f>
        <v>1996.9449536728162</v>
      </c>
    </row>
    <row r="169" spans="1:13" ht="14.25">
      <c r="A169" s="60" t="s">
        <v>210</v>
      </c>
      <c r="B169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</row>
    <row r="170" spans="1:13" ht="14.25">
      <c r="A170" s="60" t="s">
        <v>211</v>
      </c>
      <c r="B170"/>
      <c r="C170"/>
      <c r="D170"/>
      <c r="E170"/>
      <c r="F170"/>
      <c r="G170"/>
      <c r="H170"/>
      <c r="I170"/>
      <c r="J170"/>
      <c r="K170" s="60" t="s">
        <v>212</v>
      </c>
      <c r="L170"/>
      <c r="M170"/>
    </row>
    <row r="171" spans="1:13" ht="14.25">
      <c r="A171"/>
      <c r="B171"/>
      <c r="C171"/>
      <c r="D171"/>
      <c r="E171"/>
      <c r="F171"/>
      <c r="G171"/>
      <c r="H171"/>
      <c r="I171"/>
      <c r="J171"/>
      <c r="K171" s="60" t="s">
        <v>213</v>
      </c>
      <c r="L171"/>
      <c r="M171"/>
    </row>
    <row r="172" spans="1:13" ht="14.25">
      <c r="A172" s="60" t="s">
        <v>214</v>
      </c>
      <c r="B172"/>
      <c r="C172"/>
      <c r="D172"/>
      <c r="E172"/>
      <c r="F172"/>
      <c r="G172"/>
      <c r="H172"/>
      <c r="I172"/>
      <c r="J172"/>
      <c r="K172" s="60" t="s">
        <v>215</v>
      </c>
      <c r="L172"/>
      <c r="M172"/>
    </row>
    <row r="173" spans="1:13" ht="14.25">
      <c r="A173" s="60" t="s">
        <v>216</v>
      </c>
      <c r="B173"/>
      <c r="C173"/>
      <c r="D173"/>
      <c r="E173"/>
      <c r="F173"/>
      <c r="G173"/>
      <c r="H173"/>
      <c r="I173"/>
      <c r="J173"/>
      <c r="K173" s="60" t="s">
        <v>217</v>
      </c>
      <c r="L173"/>
      <c r="M173"/>
    </row>
    <row r="174" spans="1:13" ht="14.25">
      <c r="A174"/>
      <c r="B174"/>
      <c r="C174"/>
      <c r="D174"/>
      <c r="E174"/>
      <c r="F174"/>
      <c r="G174"/>
      <c r="H174"/>
      <c r="I174"/>
      <c r="J174"/>
      <c r="K174" s="60" t="s">
        <v>218</v>
      </c>
      <c r="L174"/>
      <c r="M174"/>
    </row>
    <row r="175" spans="1:13" ht="14.25">
      <c r="A175"/>
      <c r="B175"/>
      <c r="C175"/>
      <c r="D175"/>
      <c r="E175"/>
      <c r="F175"/>
      <c r="G175"/>
      <c r="H175"/>
      <c r="I175"/>
      <c r="J175"/>
      <c r="K175" s="60" t="s">
        <v>219</v>
      </c>
      <c r="L175"/>
      <c r="M175"/>
    </row>
  </sheetData>
  <sheetProtection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4.25">
      <c r="B2" s="85" t="s">
        <v>209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14.25">
      <c r="B3" s="85" t="s">
        <v>165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42.75">
      <c r="B4" s="45" t="s">
        <v>0</v>
      </c>
      <c r="C4" s="45" t="s">
        <v>52</v>
      </c>
      <c r="D4" s="45" t="s">
        <v>53</v>
      </c>
      <c r="E4" s="45" t="s">
        <v>54</v>
      </c>
      <c r="F4" s="45" t="s">
        <v>21</v>
      </c>
      <c r="G4" s="45" t="s">
        <v>25</v>
      </c>
      <c r="H4" s="45" t="s">
        <v>43</v>
      </c>
      <c r="I4" s="45" t="s">
        <v>55</v>
      </c>
      <c r="J4" s="45" t="s">
        <v>56</v>
      </c>
      <c r="K4" s="45" t="s">
        <v>57</v>
      </c>
      <c r="L4" s="45" t="s">
        <v>58</v>
      </c>
    </row>
    <row r="5" spans="2:12" ht="14.25">
      <c r="B5" s="46">
        <v>1</v>
      </c>
      <c r="C5" s="47" t="s">
        <v>59</v>
      </c>
      <c r="D5" s="48">
        <v>0.07724075170967744</v>
      </c>
      <c r="E5" s="48">
        <v>0.22085943722580645</v>
      </c>
      <c r="F5" s="48">
        <v>5.929072110838709</v>
      </c>
      <c r="G5" s="48">
        <v>0.004470322419354838</v>
      </c>
      <c r="H5" s="48">
        <v>0</v>
      </c>
      <c r="I5" s="49">
        <v>0</v>
      </c>
      <c r="J5" s="49">
        <v>0</v>
      </c>
      <c r="K5" s="49">
        <f>D5+E5+F5+G5+H5+I5+J5</f>
        <v>6.231642622193548</v>
      </c>
      <c r="L5" s="48">
        <v>0.08707644861290323</v>
      </c>
    </row>
    <row r="6" spans="2:12" ht="14.25">
      <c r="B6" s="46">
        <v>2</v>
      </c>
      <c r="C6" s="50" t="s">
        <v>60</v>
      </c>
      <c r="D6" s="48">
        <v>60.88314151703226</v>
      </c>
      <c r="E6" s="48">
        <v>287.0536161233548</v>
      </c>
      <c r="F6" s="48">
        <v>1578.9070899421936</v>
      </c>
      <c r="G6" s="48">
        <v>29.791187114612917</v>
      </c>
      <c r="H6" s="48">
        <v>0</v>
      </c>
      <c r="I6" s="49">
        <v>37.2491</v>
      </c>
      <c r="J6" s="49">
        <v>247.85499999999988</v>
      </c>
      <c r="K6" s="49">
        <f aca="true" t="shared" si="0" ref="K6:K41">D6+E6+F6+G6+H6+I6+J6</f>
        <v>2241.7391346971935</v>
      </c>
      <c r="L6" s="48">
        <v>17.951670159032258</v>
      </c>
    </row>
    <row r="7" spans="2:12" ht="14.25">
      <c r="B7" s="46">
        <v>3</v>
      </c>
      <c r="C7" s="47" t="s">
        <v>61</v>
      </c>
      <c r="D7" s="48">
        <v>0.9596303363548386</v>
      </c>
      <c r="E7" s="48">
        <v>0.6326498047741936</v>
      </c>
      <c r="F7" s="48">
        <v>29.80992098135484</v>
      </c>
      <c r="G7" s="48">
        <v>0.5835260867096773</v>
      </c>
      <c r="H7" s="48">
        <v>0</v>
      </c>
      <c r="I7" s="49">
        <v>0.262</v>
      </c>
      <c r="J7" s="49">
        <v>0.9319</v>
      </c>
      <c r="K7" s="49">
        <f t="shared" si="0"/>
        <v>33.17962720919355</v>
      </c>
      <c r="L7" s="48">
        <v>0.36963050093548383</v>
      </c>
    </row>
    <row r="8" spans="2:12" ht="14.25">
      <c r="B8" s="46">
        <v>4</v>
      </c>
      <c r="C8" s="50" t="s">
        <v>62</v>
      </c>
      <c r="D8" s="48">
        <v>13.37074447132258</v>
      </c>
      <c r="E8" s="48">
        <v>131.87139883774194</v>
      </c>
      <c r="F8" s="48">
        <v>749.175669238419</v>
      </c>
      <c r="G8" s="48">
        <v>27.407686859129036</v>
      </c>
      <c r="H8" s="48">
        <v>0</v>
      </c>
      <c r="I8" s="49">
        <v>9.3917</v>
      </c>
      <c r="J8" s="49">
        <v>43.257100000000015</v>
      </c>
      <c r="K8" s="49">
        <f t="shared" si="0"/>
        <v>974.4742994066127</v>
      </c>
      <c r="L8" s="48">
        <v>10.284067751580643</v>
      </c>
    </row>
    <row r="9" spans="2:12" ht="14.25">
      <c r="B9" s="46">
        <v>5</v>
      </c>
      <c r="C9" s="50" t="s">
        <v>63</v>
      </c>
      <c r="D9" s="48">
        <v>42.75857629900001</v>
      </c>
      <c r="E9" s="48">
        <v>143.18579850822582</v>
      </c>
      <c r="F9" s="48">
        <v>1835.9340031296126</v>
      </c>
      <c r="G9" s="48">
        <v>32.97684966738709</v>
      </c>
      <c r="H9" s="48">
        <v>0</v>
      </c>
      <c r="I9" s="49">
        <v>36.6214</v>
      </c>
      <c r="J9" s="49">
        <v>201.4471</v>
      </c>
      <c r="K9" s="49">
        <f t="shared" si="0"/>
        <v>2292.9237276042254</v>
      </c>
      <c r="L9" s="48">
        <v>50.96939413903225</v>
      </c>
    </row>
    <row r="10" spans="2:12" ht="14.25">
      <c r="B10" s="46">
        <v>6</v>
      </c>
      <c r="C10" s="50" t="s">
        <v>64</v>
      </c>
      <c r="D10" s="48">
        <v>13.76797294435484</v>
      </c>
      <c r="E10" s="48">
        <v>95.72526121880645</v>
      </c>
      <c r="F10" s="48">
        <v>487.84452842261277</v>
      </c>
      <c r="G10" s="48">
        <v>22.96442105516129</v>
      </c>
      <c r="H10" s="48">
        <v>0</v>
      </c>
      <c r="I10" s="49">
        <v>90.06989999999999</v>
      </c>
      <c r="J10" s="49">
        <v>76.14010000000003</v>
      </c>
      <c r="K10" s="49">
        <f t="shared" si="0"/>
        <v>786.5121836409354</v>
      </c>
      <c r="L10" s="48">
        <v>6.72010443919355</v>
      </c>
    </row>
    <row r="11" spans="2:12" ht="14.25">
      <c r="B11" s="46">
        <v>7</v>
      </c>
      <c r="C11" s="50" t="s">
        <v>65</v>
      </c>
      <c r="D11" s="48">
        <v>105.49217098638708</v>
      </c>
      <c r="E11" s="48">
        <v>150.51620916087103</v>
      </c>
      <c r="F11" s="48">
        <v>1087.8492675867749</v>
      </c>
      <c r="G11" s="48">
        <v>26.796594078935485</v>
      </c>
      <c r="H11" s="48">
        <v>0</v>
      </c>
      <c r="I11" s="49">
        <v>0</v>
      </c>
      <c r="J11" s="49">
        <v>0</v>
      </c>
      <c r="K11" s="49">
        <f t="shared" si="0"/>
        <v>1370.6542418129684</v>
      </c>
      <c r="L11" s="48">
        <v>15.581714656548387</v>
      </c>
    </row>
    <row r="12" spans="2:12" ht="14.25">
      <c r="B12" s="46">
        <v>8</v>
      </c>
      <c r="C12" s="47" t="s">
        <v>66</v>
      </c>
      <c r="D12" s="48">
        <v>1.8127453912580647</v>
      </c>
      <c r="E12" s="48">
        <v>4.680107008709677</v>
      </c>
      <c r="F12" s="48">
        <v>69.14415201045163</v>
      </c>
      <c r="G12" s="48">
        <v>2.7209649367096773</v>
      </c>
      <c r="H12" s="48">
        <v>0</v>
      </c>
      <c r="I12" s="49">
        <v>0</v>
      </c>
      <c r="J12" s="49">
        <v>0</v>
      </c>
      <c r="K12" s="49">
        <f t="shared" si="0"/>
        <v>78.35796934712906</v>
      </c>
      <c r="L12" s="48">
        <v>0.5735530366451613</v>
      </c>
    </row>
    <row r="13" spans="2:12" ht="14.25">
      <c r="B13" s="46">
        <v>9</v>
      </c>
      <c r="C13" s="47" t="s">
        <v>67</v>
      </c>
      <c r="D13" s="48">
        <v>0.2395257094516129</v>
      </c>
      <c r="E13" s="48">
        <v>0.5989952240322581</v>
      </c>
      <c r="F13" s="48">
        <v>5.914408657483872</v>
      </c>
      <c r="G13" s="48">
        <v>0.014886822709677418</v>
      </c>
      <c r="H13" s="48">
        <v>0</v>
      </c>
      <c r="I13" s="49">
        <v>0</v>
      </c>
      <c r="J13" s="49">
        <v>0</v>
      </c>
      <c r="K13" s="49">
        <f t="shared" si="0"/>
        <v>6.767816413677419</v>
      </c>
      <c r="L13" s="48">
        <v>0.019589704032258067</v>
      </c>
    </row>
    <row r="14" spans="2:12" ht="14.25">
      <c r="B14" s="46">
        <v>10</v>
      </c>
      <c r="C14" s="50" t="s">
        <v>68</v>
      </c>
      <c r="D14" s="48">
        <v>164.74364806348387</v>
      </c>
      <c r="E14" s="48">
        <v>353.9888766497744</v>
      </c>
      <c r="F14" s="48">
        <v>1147.8982078333224</v>
      </c>
      <c r="G14" s="48">
        <v>62.84713424774194</v>
      </c>
      <c r="H14" s="48">
        <v>0</v>
      </c>
      <c r="I14" s="49">
        <v>102.8299</v>
      </c>
      <c r="J14" s="49">
        <v>32.33509999999999</v>
      </c>
      <c r="K14" s="49">
        <f t="shared" si="0"/>
        <v>1864.6428667943226</v>
      </c>
      <c r="L14" s="48">
        <v>17.324321979870966</v>
      </c>
    </row>
    <row r="15" spans="2:12" ht="14.25">
      <c r="B15" s="46">
        <v>11</v>
      </c>
      <c r="C15" s="50" t="s">
        <v>69</v>
      </c>
      <c r="D15" s="48">
        <v>1816.045114394226</v>
      </c>
      <c r="E15" s="48">
        <v>2161.1286408467777</v>
      </c>
      <c r="F15" s="48">
        <v>13097.035978170548</v>
      </c>
      <c r="G15" s="48">
        <v>488.910393199484</v>
      </c>
      <c r="H15" s="48">
        <v>0</v>
      </c>
      <c r="I15" s="49">
        <v>244.1744</v>
      </c>
      <c r="J15" s="49">
        <v>1476.7463000000007</v>
      </c>
      <c r="K15" s="49">
        <f t="shared" si="0"/>
        <v>19284.04082661104</v>
      </c>
      <c r="L15" s="48">
        <v>142.59235844093544</v>
      </c>
    </row>
    <row r="16" spans="2:12" ht="14.25">
      <c r="B16" s="46">
        <v>12</v>
      </c>
      <c r="C16" s="50" t="s">
        <v>70</v>
      </c>
      <c r="D16" s="48">
        <v>1937.1806288439036</v>
      </c>
      <c r="E16" s="48">
        <v>6334.7547798362875</v>
      </c>
      <c r="F16" s="48">
        <v>3074.69736247932</v>
      </c>
      <c r="G16" s="48">
        <v>54.6629590907742</v>
      </c>
      <c r="H16" s="48">
        <v>0</v>
      </c>
      <c r="I16" s="49">
        <v>95.3389</v>
      </c>
      <c r="J16" s="49">
        <v>1441.2050000000002</v>
      </c>
      <c r="K16" s="49">
        <f t="shared" si="0"/>
        <v>12937.839630250286</v>
      </c>
      <c r="L16" s="48">
        <v>67.85251052999996</v>
      </c>
    </row>
    <row r="17" spans="2:12" ht="14.25">
      <c r="B17" s="46">
        <v>13</v>
      </c>
      <c r="C17" s="50" t="s">
        <v>71</v>
      </c>
      <c r="D17" s="48">
        <v>8.065609825774194</v>
      </c>
      <c r="E17" s="48">
        <v>71.43424945193547</v>
      </c>
      <c r="F17" s="48">
        <v>530.1459905365805</v>
      </c>
      <c r="G17" s="48">
        <v>20.16375115096774</v>
      </c>
      <c r="H17" s="48">
        <v>0</v>
      </c>
      <c r="I17" s="49">
        <v>3.8848</v>
      </c>
      <c r="J17" s="49">
        <v>29.7016</v>
      </c>
      <c r="K17" s="49">
        <f t="shared" si="0"/>
        <v>663.3960009652579</v>
      </c>
      <c r="L17" s="48">
        <v>9.043147063032258</v>
      </c>
    </row>
    <row r="18" spans="2:12" ht="14.25">
      <c r="B18" s="46">
        <v>14</v>
      </c>
      <c r="C18" s="50" t="s">
        <v>72</v>
      </c>
      <c r="D18" s="48">
        <v>2.5121343500967748</v>
      </c>
      <c r="E18" s="48">
        <v>25.112721687161294</v>
      </c>
      <c r="F18" s="48">
        <v>338.2404962258387</v>
      </c>
      <c r="G18" s="48">
        <v>5.217402861161291</v>
      </c>
      <c r="H18" s="48">
        <v>0</v>
      </c>
      <c r="I18" s="49">
        <v>6.009499999999999</v>
      </c>
      <c r="J18" s="49">
        <v>12.987400000000001</v>
      </c>
      <c r="K18" s="49">
        <f t="shared" si="0"/>
        <v>390.079655124258</v>
      </c>
      <c r="L18" s="48">
        <v>4.615613356387097</v>
      </c>
    </row>
    <row r="19" spans="2:12" ht="14.25">
      <c r="B19" s="46">
        <v>15</v>
      </c>
      <c r="C19" s="50" t="s">
        <v>73</v>
      </c>
      <c r="D19" s="48">
        <v>36.122211479032266</v>
      </c>
      <c r="E19" s="48">
        <v>194.616690211871</v>
      </c>
      <c r="F19" s="48">
        <v>1928.1620426620636</v>
      </c>
      <c r="G19" s="48">
        <v>69.42681931358064</v>
      </c>
      <c r="H19" s="48">
        <v>0</v>
      </c>
      <c r="I19" s="49">
        <v>2.0228</v>
      </c>
      <c r="J19" s="49">
        <v>54.138699999999986</v>
      </c>
      <c r="K19" s="49">
        <f t="shared" si="0"/>
        <v>2284.4892636665477</v>
      </c>
      <c r="L19" s="48">
        <v>21.893959272580638</v>
      </c>
    </row>
    <row r="20" spans="2:12" ht="14.25">
      <c r="B20" s="46">
        <v>16</v>
      </c>
      <c r="C20" s="50" t="s">
        <v>74</v>
      </c>
      <c r="D20" s="48">
        <v>2180.899477081613</v>
      </c>
      <c r="E20" s="48">
        <v>4420.419954266869</v>
      </c>
      <c r="F20" s="48">
        <v>7061.993981242573</v>
      </c>
      <c r="G20" s="48">
        <v>128.872066704</v>
      </c>
      <c r="H20" s="48">
        <v>0</v>
      </c>
      <c r="I20" s="49">
        <v>551.1325</v>
      </c>
      <c r="J20" s="49">
        <v>1757.2661999999998</v>
      </c>
      <c r="K20" s="49">
        <f t="shared" si="0"/>
        <v>16100.584179295054</v>
      </c>
      <c r="L20" s="48">
        <v>191.56706628538714</v>
      </c>
    </row>
    <row r="21" spans="2:12" ht="14.25">
      <c r="B21" s="46">
        <v>17</v>
      </c>
      <c r="C21" s="50" t="s">
        <v>75</v>
      </c>
      <c r="D21" s="48">
        <v>212.34902410325802</v>
      </c>
      <c r="E21" s="48">
        <v>314.3715034337096</v>
      </c>
      <c r="F21" s="48">
        <v>1954.57094428887</v>
      </c>
      <c r="G21" s="48">
        <v>42.09892833687096</v>
      </c>
      <c r="H21" s="48">
        <v>0</v>
      </c>
      <c r="I21" s="49">
        <v>76.6802</v>
      </c>
      <c r="J21" s="49">
        <v>354.31269999999995</v>
      </c>
      <c r="K21" s="49">
        <f t="shared" si="0"/>
        <v>2954.383300162708</v>
      </c>
      <c r="L21" s="48">
        <v>34.59268702345161</v>
      </c>
    </row>
    <row r="22" spans="2:12" ht="14.25">
      <c r="B22" s="46">
        <v>18</v>
      </c>
      <c r="C22" s="47" t="s">
        <v>96</v>
      </c>
      <c r="D22" s="48">
        <v>0.007748886387096777</v>
      </c>
      <c r="E22" s="48">
        <v>0.09307522322580644</v>
      </c>
      <c r="F22" s="48">
        <v>0.3485104894838709</v>
      </c>
      <c r="G22" s="48">
        <v>0.00029553029032258066</v>
      </c>
      <c r="H22" s="48">
        <v>0</v>
      </c>
      <c r="I22" s="49">
        <v>0</v>
      </c>
      <c r="J22" s="49">
        <v>0</v>
      </c>
      <c r="K22" s="49">
        <f t="shared" si="0"/>
        <v>0.44963012938709673</v>
      </c>
      <c r="L22" s="48">
        <v>0.0021116178709677416</v>
      </c>
    </row>
    <row r="23" spans="2:12" ht="14.25">
      <c r="B23" s="46">
        <v>19</v>
      </c>
      <c r="C23" s="50" t="s">
        <v>76</v>
      </c>
      <c r="D23" s="48">
        <v>186.19458126561287</v>
      </c>
      <c r="E23" s="48">
        <v>551.6918938499033</v>
      </c>
      <c r="F23" s="48">
        <v>3113.481858137196</v>
      </c>
      <c r="G23" s="48">
        <v>87.23622123080645</v>
      </c>
      <c r="H23" s="48">
        <v>0</v>
      </c>
      <c r="I23" s="49">
        <v>54.7362</v>
      </c>
      <c r="J23" s="49">
        <v>270.5804000000001</v>
      </c>
      <c r="K23" s="49">
        <f t="shared" si="0"/>
        <v>4263.921154483519</v>
      </c>
      <c r="L23" s="48">
        <v>45.60701149164516</v>
      </c>
    </row>
    <row r="24" spans="2:12" ht="14.25">
      <c r="B24" s="46">
        <v>20</v>
      </c>
      <c r="C24" s="50" t="s">
        <v>77</v>
      </c>
      <c r="D24" s="48">
        <v>18385.9532687061</v>
      </c>
      <c r="E24" s="48">
        <v>32345.651178290704</v>
      </c>
      <c r="F24" s="48">
        <v>30330.4267329219</v>
      </c>
      <c r="G24" s="48">
        <v>895.2759860801268</v>
      </c>
      <c r="H24" s="48">
        <v>0</v>
      </c>
      <c r="I24" s="49">
        <v>3784.844277904098</v>
      </c>
      <c r="J24" s="49">
        <v>37094.55964277478</v>
      </c>
      <c r="K24" s="49">
        <f t="shared" si="0"/>
        <v>122836.71108667771</v>
      </c>
      <c r="L24" s="48">
        <v>597.6120759400095</v>
      </c>
    </row>
    <row r="25" spans="2:12" ht="14.25">
      <c r="B25" s="46">
        <v>21</v>
      </c>
      <c r="C25" s="47" t="s">
        <v>78</v>
      </c>
      <c r="D25" s="48">
        <v>0.7607464455161289</v>
      </c>
      <c r="E25" s="48">
        <v>3.1831675952580643</v>
      </c>
      <c r="F25" s="48">
        <v>19.472727601225802</v>
      </c>
      <c r="G25" s="48">
        <v>0.3448982760645162</v>
      </c>
      <c r="H25" s="48">
        <v>0</v>
      </c>
      <c r="I25" s="49">
        <v>0.29309999999999997</v>
      </c>
      <c r="J25" s="49">
        <v>3.0166</v>
      </c>
      <c r="K25" s="49">
        <f t="shared" si="0"/>
        <v>27.07123991806451</v>
      </c>
      <c r="L25" s="48">
        <v>0.2617059193225807</v>
      </c>
    </row>
    <row r="26" spans="2:12" ht="14.25">
      <c r="B26" s="46">
        <v>22</v>
      </c>
      <c r="C26" s="50" t="s">
        <v>79</v>
      </c>
      <c r="D26" s="48">
        <v>2.172532665258065</v>
      </c>
      <c r="E26" s="48">
        <v>39.92449594361291</v>
      </c>
      <c r="F26" s="48">
        <v>145.28382882316137</v>
      </c>
      <c r="G26" s="48">
        <v>2.4783916305161293</v>
      </c>
      <c r="H26" s="48">
        <v>0</v>
      </c>
      <c r="I26" s="49">
        <v>0.47</v>
      </c>
      <c r="J26" s="49">
        <v>5.967000000000001</v>
      </c>
      <c r="K26" s="49">
        <f t="shared" si="0"/>
        <v>196.2962490625485</v>
      </c>
      <c r="L26" s="48">
        <v>1.216355814129032</v>
      </c>
    </row>
    <row r="27" spans="2:12" ht="14.25">
      <c r="B27" s="46">
        <v>23</v>
      </c>
      <c r="C27" s="47" t="s">
        <v>80</v>
      </c>
      <c r="D27" s="48">
        <v>0.022059389838709677</v>
      </c>
      <c r="E27" s="48">
        <v>1.3524443855161288</v>
      </c>
      <c r="F27" s="48">
        <v>5.94936870103226</v>
      </c>
      <c r="G27" s="48">
        <v>0.5975804082258064</v>
      </c>
      <c r="H27" s="48">
        <v>0</v>
      </c>
      <c r="I27" s="49">
        <v>0.0423</v>
      </c>
      <c r="J27" s="49">
        <v>0.2941000000000001</v>
      </c>
      <c r="K27" s="49">
        <f t="shared" si="0"/>
        <v>8.257852884612905</v>
      </c>
      <c r="L27" s="48">
        <v>0.4884761113548387</v>
      </c>
    </row>
    <row r="28" spans="2:12" ht="14.25">
      <c r="B28" s="46">
        <v>24</v>
      </c>
      <c r="C28" s="47" t="s">
        <v>81</v>
      </c>
      <c r="D28" s="48">
        <v>0.09782609645161293</v>
      </c>
      <c r="E28" s="48">
        <v>1.8819944632258068</v>
      </c>
      <c r="F28" s="48">
        <v>32.424525419064516</v>
      </c>
      <c r="G28" s="48">
        <v>1.7117630741290322</v>
      </c>
      <c r="H28" s="48">
        <v>0</v>
      </c>
      <c r="I28" s="49">
        <v>0.3186</v>
      </c>
      <c r="J28" s="49">
        <v>1.2844000000000002</v>
      </c>
      <c r="K28" s="49">
        <f t="shared" si="0"/>
        <v>37.71910905287097</v>
      </c>
      <c r="L28" s="48">
        <v>1.3370318626451618</v>
      </c>
    </row>
    <row r="29" spans="2:12" ht="14.25">
      <c r="B29" s="46">
        <v>25</v>
      </c>
      <c r="C29" s="50" t="s">
        <v>82</v>
      </c>
      <c r="D29" s="48">
        <v>2961.8395675541296</v>
      </c>
      <c r="E29" s="48">
        <v>5468.271596776551</v>
      </c>
      <c r="F29" s="48">
        <v>7958.737244550712</v>
      </c>
      <c r="G29" s="48">
        <v>129.78568577419355</v>
      </c>
      <c r="H29" s="48">
        <v>0</v>
      </c>
      <c r="I29" s="49">
        <v>318.88620000000003</v>
      </c>
      <c r="J29" s="49">
        <v>3676.0861999999997</v>
      </c>
      <c r="K29" s="49">
        <f t="shared" si="0"/>
        <v>20513.606494655585</v>
      </c>
      <c r="L29" s="48">
        <v>132.3243341960323</v>
      </c>
    </row>
    <row r="30" spans="2:12" ht="14.25">
      <c r="B30" s="46">
        <v>26</v>
      </c>
      <c r="C30" s="50" t="s">
        <v>83</v>
      </c>
      <c r="D30" s="48">
        <v>1209.1822022545482</v>
      </c>
      <c r="E30" s="48">
        <v>563.7006522566454</v>
      </c>
      <c r="F30" s="48">
        <v>1710.5227089560333</v>
      </c>
      <c r="G30" s="48">
        <v>51.75709731561292</v>
      </c>
      <c r="H30" s="48">
        <v>0</v>
      </c>
      <c r="I30" s="49">
        <v>14.2396</v>
      </c>
      <c r="J30" s="49">
        <v>113.9635</v>
      </c>
      <c r="K30" s="49">
        <f t="shared" si="0"/>
        <v>3663.3657607828395</v>
      </c>
      <c r="L30" s="48">
        <v>25.79316436870968</v>
      </c>
    </row>
    <row r="31" spans="2:12" ht="14.25">
      <c r="B31" s="46">
        <v>27</v>
      </c>
      <c r="C31" s="50" t="s">
        <v>22</v>
      </c>
      <c r="D31" s="48">
        <v>92.89678083751612</v>
      </c>
      <c r="E31" s="48">
        <v>360.88238124493546</v>
      </c>
      <c r="F31" s="48">
        <v>3432.1347266465496</v>
      </c>
      <c r="G31" s="48">
        <v>93.92101284587096</v>
      </c>
      <c r="H31" s="48">
        <v>0</v>
      </c>
      <c r="I31" s="49">
        <v>156.36159999999998</v>
      </c>
      <c r="J31" s="49">
        <v>709.9217000000003</v>
      </c>
      <c r="K31" s="49">
        <f t="shared" si="0"/>
        <v>4846.118201574873</v>
      </c>
      <c r="L31" s="48">
        <v>56.53101851741937</v>
      </c>
    </row>
    <row r="32" spans="2:12" ht="14.25">
      <c r="B32" s="46">
        <v>28</v>
      </c>
      <c r="C32" s="50" t="s">
        <v>84</v>
      </c>
      <c r="D32" s="48">
        <v>45.84692797796774</v>
      </c>
      <c r="E32" s="48">
        <v>14.593014902096773</v>
      </c>
      <c r="F32" s="48">
        <v>117.17331183574197</v>
      </c>
      <c r="G32" s="48">
        <v>2.7439227945806457</v>
      </c>
      <c r="H32" s="48">
        <v>0</v>
      </c>
      <c r="I32" s="49">
        <v>0</v>
      </c>
      <c r="J32" s="49">
        <v>0</v>
      </c>
      <c r="K32" s="49">
        <f t="shared" si="0"/>
        <v>180.35717751038712</v>
      </c>
      <c r="L32" s="48">
        <v>2.5327669853870964</v>
      </c>
    </row>
    <row r="33" spans="2:12" ht="14.25">
      <c r="B33" s="46">
        <v>29</v>
      </c>
      <c r="C33" s="50" t="s">
        <v>85</v>
      </c>
      <c r="D33" s="48">
        <v>73.11517211777418</v>
      </c>
      <c r="E33" s="48">
        <v>380.7862507369354</v>
      </c>
      <c r="F33" s="48">
        <v>2674.530600821451</v>
      </c>
      <c r="G33" s="48">
        <v>53.76599267799998</v>
      </c>
      <c r="H33" s="48">
        <v>0</v>
      </c>
      <c r="I33" s="49">
        <v>31.749900000000004</v>
      </c>
      <c r="J33" s="49">
        <v>332.38909999999987</v>
      </c>
      <c r="K33" s="49">
        <f t="shared" si="0"/>
        <v>3546.3370163541604</v>
      </c>
      <c r="L33" s="48">
        <v>32.14625608419356</v>
      </c>
    </row>
    <row r="34" spans="2:12" ht="14.25">
      <c r="B34" s="46">
        <v>30</v>
      </c>
      <c r="C34" s="50" t="s">
        <v>86</v>
      </c>
      <c r="D34" s="48">
        <v>758.5732003102581</v>
      </c>
      <c r="E34" s="48">
        <v>1789.2794865786138</v>
      </c>
      <c r="F34" s="48">
        <v>3227.7913421417757</v>
      </c>
      <c r="G34" s="48">
        <v>46.80242655012903</v>
      </c>
      <c r="H34" s="48">
        <v>0</v>
      </c>
      <c r="I34" s="49">
        <v>49.8006</v>
      </c>
      <c r="J34" s="49">
        <v>314.7677999999998</v>
      </c>
      <c r="K34" s="49">
        <f t="shared" si="0"/>
        <v>6187.0148555807755</v>
      </c>
      <c r="L34" s="48">
        <v>42.152763659645174</v>
      </c>
    </row>
    <row r="35" spans="2:12" ht="14.25">
      <c r="B35" s="46">
        <v>31</v>
      </c>
      <c r="C35" s="47" t="s">
        <v>87</v>
      </c>
      <c r="D35" s="48">
        <v>9.07651459651613</v>
      </c>
      <c r="E35" s="48">
        <v>10.355960643419353</v>
      </c>
      <c r="F35" s="48">
        <v>70.96765234422583</v>
      </c>
      <c r="G35" s="48">
        <v>2.342723247451613</v>
      </c>
      <c r="H35" s="48">
        <v>0</v>
      </c>
      <c r="I35" s="49">
        <v>0</v>
      </c>
      <c r="J35" s="49">
        <v>0</v>
      </c>
      <c r="K35" s="49">
        <f t="shared" si="0"/>
        <v>92.74285083161293</v>
      </c>
      <c r="L35" s="48">
        <v>2.033750578516129</v>
      </c>
    </row>
    <row r="36" spans="2:12" ht="14.25">
      <c r="B36" s="46">
        <v>32</v>
      </c>
      <c r="C36" s="50" t="s">
        <v>88</v>
      </c>
      <c r="D36" s="48">
        <v>2648.2795558774515</v>
      </c>
      <c r="E36" s="48">
        <v>2479.0076092483864</v>
      </c>
      <c r="F36" s="48">
        <v>5145.621301330062</v>
      </c>
      <c r="G36" s="48">
        <v>96.81232458396772</v>
      </c>
      <c r="H36" s="48">
        <v>0</v>
      </c>
      <c r="I36" s="49">
        <v>466.51619999999997</v>
      </c>
      <c r="J36" s="49">
        <v>1192.4863000000007</v>
      </c>
      <c r="K36" s="49">
        <f t="shared" si="0"/>
        <v>12028.723291039867</v>
      </c>
      <c r="L36" s="48">
        <v>136.01610105058066</v>
      </c>
    </row>
    <row r="37" spans="2:12" ht="14.25">
      <c r="B37" s="46">
        <v>33</v>
      </c>
      <c r="C37" s="50" t="s">
        <v>89</v>
      </c>
      <c r="D37" s="48">
        <v>442.60309276454836</v>
      </c>
      <c r="E37" s="48">
        <v>1268.5110631431294</v>
      </c>
      <c r="F37" s="48">
        <v>2833.779071545741</v>
      </c>
      <c r="G37" s="48">
        <v>64.24791540845162</v>
      </c>
      <c r="H37" s="48">
        <v>0</v>
      </c>
      <c r="I37" s="49">
        <v>239.86950000000002</v>
      </c>
      <c r="J37" s="49">
        <v>1038.7058000000004</v>
      </c>
      <c r="K37" s="49">
        <f t="shared" si="0"/>
        <v>5887.71644286187</v>
      </c>
      <c r="L37" s="48">
        <v>64.99655470796772</v>
      </c>
    </row>
    <row r="38" spans="2:12" ht="14.25">
      <c r="B38" s="46">
        <v>34</v>
      </c>
      <c r="C38" s="50" t="s">
        <v>90</v>
      </c>
      <c r="D38" s="48">
        <v>2.003288176032258</v>
      </c>
      <c r="E38" s="48">
        <v>11.37303532590323</v>
      </c>
      <c r="F38" s="48">
        <v>65.98981816012903</v>
      </c>
      <c r="G38" s="48">
        <v>2.2928288660322584</v>
      </c>
      <c r="H38" s="48">
        <v>0</v>
      </c>
      <c r="I38" s="49">
        <v>0.5641</v>
      </c>
      <c r="J38" s="49">
        <v>3.778300000000001</v>
      </c>
      <c r="K38" s="49">
        <f t="shared" si="0"/>
        <v>86.00137052809677</v>
      </c>
      <c r="L38" s="48">
        <v>1.3604124945161291</v>
      </c>
    </row>
    <row r="39" spans="2:12" ht="14.25">
      <c r="B39" s="46">
        <v>35</v>
      </c>
      <c r="C39" s="50" t="s">
        <v>91</v>
      </c>
      <c r="D39" s="48">
        <v>354.359753603129</v>
      </c>
      <c r="E39" s="48">
        <v>1321.3451499149683</v>
      </c>
      <c r="F39" s="48">
        <v>8782.48837675464</v>
      </c>
      <c r="G39" s="48">
        <v>169.1054984732903</v>
      </c>
      <c r="H39" s="48">
        <v>0</v>
      </c>
      <c r="I39" s="49">
        <v>151.8819</v>
      </c>
      <c r="J39" s="49">
        <v>899.2264</v>
      </c>
      <c r="K39" s="49">
        <f t="shared" si="0"/>
        <v>11678.407078746028</v>
      </c>
      <c r="L39" s="48">
        <v>115.00574914445163</v>
      </c>
    </row>
    <row r="40" spans="2:12" ht="14.25">
      <c r="B40" s="46">
        <v>36</v>
      </c>
      <c r="C40" s="50" t="s">
        <v>92</v>
      </c>
      <c r="D40" s="48">
        <v>46.82211063012903</v>
      </c>
      <c r="E40" s="48">
        <v>116.20428729667744</v>
      </c>
      <c r="F40" s="48">
        <v>827.1712340942258</v>
      </c>
      <c r="G40" s="48">
        <v>15.300724739935484</v>
      </c>
      <c r="H40" s="48">
        <v>0</v>
      </c>
      <c r="I40" s="49">
        <v>0.0002</v>
      </c>
      <c r="J40" s="49">
        <v>0.0043</v>
      </c>
      <c r="K40" s="49">
        <f t="shared" si="0"/>
        <v>1005.5028567609677</v>
      </c>
      <c r="L40" s="48">
        <v>10.720691697967744</v>
      </c>
    </row>
    <row r="41" spans="2:12" ht="14.25">
      <c r="B41" s="46">
        <v>37</v>
      </c>
      <c r="C41" s="50" t="s">
        <v>93</v>
      </c>
      <c r="D41" s="48">
        <v>1238.900518659194</v>
      </c>
      <c r="E41" s="48">
        <v>3723.5127748359328</v>
      </c>
      <c r="F41" s="48">
        <v>7132.105578816097</v>
      </c>
      <c r="G41" s="48">
        <v>206.40082431864516</v>
      </c>
      <c r="H41" s="48">
        <v>0</v>
      </c>
      <c r="I41" s="49">
        <v>201.1886</v>
      </c>
      <c r="J41" s="49">
        <v>1613.4266999999995</v>
      </c>
      <c r="K41" s="49">
        <f t="shared" si="0"/>
        <v>14115.534996629867</v>
      </c>
      <c r="L41" s="48">
        <v>136.76815664319352</v>
      </c>
    </row>
    <row r="42" spans="2:12" s="54" customFormat="1" ht="14.25">
      <c r="B42" s="51" t="s">
        <v>94</v>
      </c>
      <c r="C42" s="52"/>
      <c r="D42" s="53">
        <f aca="true" t="shared" si="1" ref="D42:L42">SUM(D5:D41)</f>
        <v>35055.98704536262</v>
      </c>
      <c r="E42" s="53">
        <f t="shared" si="1"/>
        <v>65141.91382436376</v>
      </c>
      <c r="F42" s="53">
        <f t="shared" si="1"/>
        <v>112609.6536356093</v>
      </c>
      <c r="G42" s="53">
        <f t="shared" si="1"/>
        <v>2938.3841556746756</v>
      </c>
      <c r="H42" s="53">
        <f t="shared" si="1"/>
        <v>0</v>
      </c>
      <c r="I42" s="53">
        <f t="shared" si="1"/>
        <v>6727.4299779040975</v>
      </c>
      <c r="J42" s="53">
        <f t="shared" si="1"/>
        <v>52998.78244277478</v>
      </c>
      <c r="K42" s="53">
        <f t="shared" si="1"/>
        <v>275472.1510816893</v>
      </c>
      <c r="L42" s="53">
        <f t="shared" si="1"/>
        <v>1996.9449536728162</v>
      </c>
    </row>
    <row r="43" spans="2:11" ht="14.25">
      <c r="B43" t="s">
        <v>95</v>
      </c>
      <c r="I43" s="55"/>
      <c r="J43" s="55"/>
      <c r="K43" s="55"/>
    </row>
    <row r="44" s="55" customFormat="1" ht="14.25"/>
    <row r="45" spans="4:12" ht="14.25">
      <c r="D45" s="55"/>
      <c r="E45" s="55"/>
      <c r="F45" s="55"/>
      <c r="G45" s="56"/>
      <c r="I45" s="55"/>
      <c r="J45" s="55"/>
      <c r="K45" s="55"/>
      <c r="L45" s="55"/>
    </row>
    <row r="46" spans="4:12" ht="14.25">
      <c r="D46" s="55"/>
      <c r="E46" s="55"/>
      <c r="F46" s="55"/>
      <c r="G46" s="55"/>
      <c r="I46" s="55"/>
      <c r="J46" s="55"/>
      <c r="K46" s="55"/>
      <c r="L46" s="55"/>
    </row>
    <row r="47" spans="4:12" ht="14.25">
      <c r="D47" s="55"/>
      <c r="E47" s="55"/>
      <c r="F47" s="55"/>
      <c r="G47" s="55"/>
      <c r="H47" s="57"/>
      <c r="I47" s="55"/>
      <c r="J47" s="55"/>
      <c r="K47" s="55"/>
      <c r="L47" s="55"/>
    </row>
    <row r="48" spans="4:12" ht="14.25">
      <c r="D48" s="56"/>
      <c r="E48" s="56"/>
      <c r="F48" s="56"/>
      <c r="G48" s="56"/>
      <c r="H48" s="56"/>
      <c r="I48" s="57"/>
      <c r="J48" s="57"/>
      <c r="K48" s="56"/>
      <c r="L48" s="56"/>
    </row>
    <row r="49" ht="14.25">
      <c r="K49" s="58"/>
    </row>
    <row r="50" ht="14.25">
      <c r="K50" s="58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admin</cp:lastModifiedBy>
  <dcterms:created xsi:type="dcterms:W3CDTF">2014-04-10T12:10:22Z</dcterms:created>
  <dcterms:modified xsi:type="dcterms:W3CDTF">2022-06-09T05:44:27Z</dcterms:modified>
  <cp:category/>
  <cp:version/>
  <cp:contentType/>
  <cp:contentStatus/>
</cp:coreProperties>
</file>