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30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<sst xmlns="http://schemas.openxmlformats.org/spreadsheetml/2006/main" count="244" uniqueCount="210">
  <si>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</si>
  <si>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</si>
  <si>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</si>
  <si>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</si>
  <si>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</si>
  <si>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</si>
  <si>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</si>
  <si>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</si>
  <si>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</si>
  <si>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</si>
  <si>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</si>
  <si>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</si>
  <si>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</si>
  <si>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</si>
  <si>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</si>
  <si>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</si>
  <si>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</si>
  <si>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</si>
  <si>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</si>
  <si>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</si>
  <si>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</si>
  <si>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</si>
  <si>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</si>
  <si>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</si>
  <si>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</si>
  <si>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</si>
  <si>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</si>
  <si>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</si>
  <si>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</si>
  <si>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</si>
  <si>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</si>
  <si>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</si>
  <si>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</si>
  <si>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</si>
  <si>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</si>
  <si>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</si>
  <si>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</si>
  <si>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</si>
  <si>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</si>
  <si>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</si>
  <si>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</si>
  <si>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</si>
  <si>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</si>
  <si>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</si>
  <si>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</si>
  <si>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</si>
  <si>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</si>
  <si>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</si>
  <si>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</si>
  <si>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</si>
  <si>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</si>
  <si>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</si>
  <si>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</si>
  <si>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</si>
  <si>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</si>
  <si>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</si>
  <si>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</si>
  <si>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</si>
  <si>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</si>
  <si>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</si>
  <si>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</si>
  <si>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</si>
  <si>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</si>
  <si>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</si>
  <si>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</si>
  <si>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</si>
  <si>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</si>
  <si>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</si>
  <si>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</si>
  <si>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</si>
  <si>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</si>
  <si>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</si>
  <si>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</si>
  <si>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</si>
  <si>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</si>
  <si>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</si>
  <si>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</si>
  <si>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</si>
  <si>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</si>
  <si>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</si>
  <si>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</si>
  <si>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</si>
  <si>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</si>
  <si>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</si>
  <si>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</si>
  <si>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</si>
  <si>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</si>
  <si>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</si>
  <si>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</si>
  <si>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</si>
  <si>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</si>
  <si>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</si>
  <si>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</si>
  <si>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</si>
  <si>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</si>
  <si>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</si>
  <si>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</si>
  <si>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</si>
  <si>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</si>
  <si>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</si>
  <si>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</si>
  <si>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</si>
  <si>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</si>
  <si>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</si>
  <si>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</si>
  <si>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</si>
  <si>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</si>
  <si>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</si>
  <si>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</si>
  <si>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</si>
  <si>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</si>
  <si>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</si>
  <si>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</si>
  <si>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</si>
  <si>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</si>
  <si>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</si>
  <si>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</si>
  <si>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</si>
  <si>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</si>
  <si>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</si>
  <si>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</si>
  <si>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</si>
  <si>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</si>
  <si>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</si>
  <si>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</si>
  <si>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</si>
  <si>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</si>
  <si>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</si>
  <si>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</si>
  <si>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</si>
  <si>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</si>
  <si>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</si>
  <si>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</si>
  <si>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</si>
  <si>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</si>
  <si>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</si>
  <si>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</si>
  <si>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</si>
  <si>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</si>
  <si>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</si>
  <si>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</si>
  <si>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</si>
  <si>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</si>
  <si>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</si>
  <si>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</si>
  <si>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</si>
  <si>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</si>
  <si>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</si>
  <si>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</si>
  <si>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</si>
  <si>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</si>
  <si>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</si>
  <si>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</si>
  <si>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</si>
  <si>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</si>
  <si>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</si>
  <si>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</si>
  <si>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</si>
  <si>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</si>
  <si>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NIFTY NEXT 50 JUNIOR BEES FOF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</si>
  <si>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</si>
  <si>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</si>
  <si>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</si>
  <si>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</si>
  <si>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</si>
  <si>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</si>
  <si>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</si>
  <si>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</si>
  <si>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</si>
  <si>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</si>
  <si>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</si>
  <si>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</si>
  <si>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</si>
  <si>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</si>
  <si>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</si>
  <si>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</si>
  <si>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</si>
  <si>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</si>
  <si>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</si>
  <si>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</si>
  <si>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</si>
  <si>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</si>
  <si>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</si>
  <si>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</si>
  <si>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</si>
  <si>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</si>
  <si>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</si>
  <si>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</si>
  <si>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</si>
  <si>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</si>
  <si>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</si>
  <si>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ELSS TAX SAVER FUND</t>
  </si>
  <si>
    <t>NIPPON INDIA NIFTY BANK INDEX FUND</t>
  </si>
  <si>
    <t>NIPPON INDIA NIFTY IT INDEX FUND</t>
  </si>
  <si>
    <t>Nippon India Mutual Fund: Average Net Assets Under Management (AAUM) as on MAY 2024 (All figures in Rs. Crore)</t>
  </si>
  <si>
    <t>NIPPON INDIA INDEX FUND - BSE SENSEX PLAN</t>
  </si>
  <si>
    <t>NIPPON INDIA ETF BSE SENSEX</t>
  </si>
  <si>
    <t>NIPPON INDIA ETF NIFTY 8-13 YR G-SEC LONG TERM GILT LT</t>
  </si>
  <si>
    <t>NIPPON INDIA ETF BSE SENSEX NEXT 50</t>
  </si>
  <si>
    <t>Table showing State wise /Union Territory wise contribution to AAUM of category of schemes as on May 2024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</si>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</sst>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64" fontId="8" fillId="0" borderId="11" xfId="42" applyFont="1" applyBorder="1" applyAlignment="1">
      <alignment horizontal="left"/>
    </xf>
    <xf numFmtId="164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64" fontId="0" fillId="0" borderId="0" xfId="42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164" fontId="0" fillId="0" borderId="0" xfId="42" applyFont="1" applyAlignment="1">
      <alignment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8" width="9.140625" style="17" bestFit="1" customWidth="1"/>
    <col min="19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2" t="s">
        <v>0</v>
      </c>
      <c r="B2" s="64" t="s">
        <v>1</v>
      </c>
      <c r="C2" s="67" t="s">
        <v>194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9"/>
    </row>
    <row r="3" spans="1:63" ht="15.75" thickBot="1">
      <c r="A3" s="63"/>
      <c r="B3" s="65"/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0" t="s">
        <v>3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2"/>
      <c r="AQ3" s="70" t="s">
        <v>4</v>
      </c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2"/>
      <c r="BK3" s="56" t="s">
        <v>30</v>
      </c>
    </row>
    <row r="4" spans="1:63" ht="15.75" thickBot="1">
      <c r="A4" s="63"/>
      <c r="B4" s="65"/>
      <c r="C4" s="59" t="s">
        <v>50</v>
      </c>
      <c r="D4" s="60"/>
      <c r="E4" s="60"/>
      <c r="F4" s="60"/>
      <c r="G4" s="60"/>
      <c r="H4" s="60"/>
      <c r="I4" s="60"/>
      <c r="J4" s="60"/>
      <c r="K4" s="60"/>
      <c r="L4" s="61"/>
      <c r="M4" s="59" t="s">
        <v>51</v>
      </c>
      <c r="N4" s="60"/>
      <c r="O4" s="60"/>
      <c r="P4" s="60"/>
      <c r="Q4" s="60"/>
      <c r="R4" s="60"/>
      <c r="S4" s="60"/>
      <c r="T4" s="60"/>
      <c r="U4" s="60"/>
      <c r="V4" s="61"/>
      <c r="W4" s="59" t="s">
        <v>50</v>
      </c>
      <c r="X4" s="60"/>
      <c r="Y4" s="60"/>
      <c r="Z4" s="60"/>
      <c r="AA4" s="60"/>
      <c r="AB4" s="60"/>
      <c r="AC4" s="60"/>
      <c r="AD4" s="60"/>
      <c r="AE4" s="60"/>
      <c r="AF4" s="61"/>
      <c r="AG4" s="59" t="s">
        <v>51</v>
      </c>
      <c r="AH4" s="60"/>
      <c r="AI4" s="60"/>
      <c r="AJ4" s="60"/>
      <c r="AK4" s="60"/>
      <c r="AL4" s="60"/>
      <c r="AM4" s="60"/>
      <c r="AN4" s="60"/>
      <c r="AO4" s="60"/>
      <c r="AP4" s="61"/>
      <c r="AQ4" s="59" t="s">
        <v>50</v>
      </c>
      <c r="AR4" s="60"/>
      <c r="AS4" s="60"/>
      <c r="AT4" s="60"/>
      <c r="AU4" s="60"/>
      <c r="AV4" s="60"/>
      <c r="AW4" s="60"/>
      <c r="AX4" s="60"/>
      <c r="AY4" s="60"/>
      <c r="AZ4" s="61"/>
      <c r="BA4" s="59" t="s">
        <v>51</v>
      </c>
      <c r="BB4" s="60"/>
      <c r="BC4" s="60"/>
      <c r="BD4" s="60"/>
      <c r="BE4" s="60"/>
      <c r="BF4" s="60"/>
      <c r="BG4" s="60"/>
      <c r="BH4" s="60"/>
      <c r="BI4" s="60"/>
      <c r="BJ4" s="61"/>
      <c r="BK4" s="57"/>
    </row>
    <row r="5" spans="1:63" ht="18" customHeight="1">
      <c r="A5" s="63"/>
      <c r="B5" s="65"/>
      <c r="C5" s="73" t="s">
        <v>5</v>
      </c>
      <c r="D5" s="74"/>
      <c r="E5" s="74"/>
      <c r="F5" s="74"/>
      <c r="G5" s="75"/>
      <c r="H5" s="76" t="s">
        <v>6</v>
      </c>
      <c r="I5" s="77"/>
      <c r="J5" s="77"/>
      <c r="K5" s="77"/>
      <c r="L5" s="78"/>
      <c r="M5" s="73" t="s">
        <v>5</v>
      </c>
      <c r="N5" s="74"/>
      <c r="O5" s="74"/>
      <c r="P5" s="74"/>
      <c r="Q5" s="75"/>
      <c r="R5" s="76" t="s">
        <v>6</v>
      </c>
      <c r="S5" s="77"/>
      <c r="T5" s="77"/>
      <c r="U5" s="77"/>
      <c r="V5" s="78"/>
      <c r="W5" s="73" t="s">
        <v>5</v>
      </c>
      <c r="X5" s="74"/>
      <c r="Y5" s="74"/>
      <c r="Z5" s="74"/>
      <c r="AA5" s="75"/>
      <c r="AB5" s="76" t="s">
        <v>6</v>
      </c>
      <c r="AC5" s="77"/>
      <c r="AD5" s="77"/>
      <c r="AE5" s="77"/>
      <c r="AF5" s="78"/>
      <c r="AG5" s="73" t="s">
        <v>5</v>
      </c>
      <c r="AH5" s="74"/>
      <c r="AI5" s="74"/>
      <c r="AJ5" s="74"/>
      <c r="AK5" s="75"/>
      <c r="AL5" s="76" t="s">
        <v>6</v>
      </c>
      <c r="AM5" s="77"/>
      <c r="AN5" s="77"/>
      <c r="AO5" s="77"/>
      <c r="AP5" s="78"/>
      <c r="AQ5" s="73" t="s">
        <v>5</v>
      </c>
      <c r="AR5" s="74"/>
      <c r="AS5" s="74"/>
      <c r="AT5" s="74"/>
      <c r="AU5" s="75"/>
      <c r="AV5" s="76" t="s">
        <v>6</v>
      </c>
      <c r="AW5" s="77"/>
      <c r="AX5" s="77"/>
      <c r="AY5" s="77"/>
      <c r="AZ5" s="78"/>
      <c r="BA5" s="73" t="s">
        <v>5</v>
      </c>
      <c r="BB5" s="74"/>
      <c r="BC5" s="74"/>
      <c r="BD5" s="74"/>
      <c r="BE5" s="75"/>
      <c r="BF5" s="76" t="s">
        <v>6</v>
      </c>
      <c r="BG5" s="77"/>
      <c r="BH5" s="77"/>
      <c r="BI5" s="77"/>
      <c r="BJ5" s="78"/>
      <c r="BK5" s="57"/>
    </row>
    <row r="6" spans="1:63" ht="14.25">
      <c r="A6" s="63"/>
      <c r="B6" s="66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8"/>
    </row>
    <row r="7" spans="1:63" ht="1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4.2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4.25">
      <c r="A9" s="19"/>
      <c r="B9" s="7" t="s">
        <v>97</v>
      </c>
      <c r="C9" s="20">
        <v>0</v>
      </c>
      <c r="D9" s="21">
        <v>159.43886945406445</v>
      </c>
      <c r="E9" s="21">
        <v>0</v>
      </c>
      <c r="F9" s="21">
        <v>0</v>
      </c>
      <c r="G9" s="22">
        <v>0</v>
      </c>
      <c r="H9" s="20">
        <v>237.76121177051607</v>
      </c>
      <c r="I9" s="21">
        <v>19114.704500253258</v>
      </c>
      <c r="J9" s="21">
        <v>2754.229501554742</v>
      </c>
      <c r="K9" s="21">
        <v>0</v>
      </c>
      <c r="L9" s="22">
        <v>1280.035696388484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143.36040380964516</v>
      </c>
      <c r="S9" s="21">
        <v>1038.5000890805482</v>
      </c>
      <c r="T9" s="21">
        <v>194.50385770425802</v>
      </c>
      <c r="U9" s="21">
        <v>0</v>
      </c>
      <c r="V9" s="22">
        <v>190.58282684012903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232.7035207872903</v>
      </c>
      <c r="AW9" s="21">
        <v>4438.081512412188</v>
      </c>
      <c r="AX9" s="21">
        <v>13.226962118870969</v>
      </c>
      <c r="AY9" s="21">
        <v>0</v>
      </c>
      <c r="AZ9" s="22">
        <v>1418.3426860824518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127.85072802509674</v>
      </c>
      <c r="BG9" s="21">
        <v>260.04565980125807</v>
      </c>
      <c r="BH9" s="21">
        <v>8.876447018903226</v>
      </c>
      <c r="BI9" s="21">
        <v>0</v>
      </c>
      <c r="BJ9" s="22">
        <v>213.80202814051614</v>
      </c>
      <c r="BK9" s="23">
        <f>SUM(C9:BJ9)</f>
        <v>31826.046501242214</v>
      </c>
    </row>
    <row r="10" spans="1:63" ht="14.25">
      <c r="A10" s="19"/>
      <c r="B10" s="7" t="s">
        <v>98</v>
      </c>
      <c r="C10" s="20">
        <v>0</v>
      </c>
      <c r="D10" s="21">
        <v>3.734865876096775</v>
      </c>
      <c r="E10" s="21">
        <v>0</v>
      </c>
      <c r="F10" s="21">
        <v>0</v>
      </c>
      <c r="G10" s="22">
        <v>0</v>
      </c>
      <c r="H10" s="20">
        <v>7.466285919419356</v>
      </c>
      <c r="I10" s="21">
        <v>4927.164136337969</v>
      </c>
      <c r="J10" s="21">
        <v>14.21954011796774</v>
      </c>
      <c r="K10" s="21">
        <v>0</v>
      </c>
      <c r="L10" s="22">
        <v>141.3430744234839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3.7519656818064524</v>
      </c>
      <c r="S10" s="21">
        <v>454.6945111719032</v>
      </c>
      <c r="T10" s="21">
        <v>36.06958263132258</v>
      </c>
      <c r="U10" s="21">
        <v>0</v>
      </c>
      <c r="V10" s="22">
        <v>12.81260595719355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24.880382397741936</v>
      </c>
      <c r="AW10" s="21">
        <v>1410.8401397742543</v>
      </c>
      <c r="AX10" s="21">
        <v>4.503513349032257</v>
      </c>
      <c r="AY10" s="21">
        <v>0</v>
      </c>
      <c r="AZ10" s="22">
        <v>224.99127298338715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19.330644579032256</v>
      </c>
      <c r="BG10" s="21">
        <v>54.60702135790322</v>
      </c>
      <c r="BH10" s="21">
        <v>39.2344389036129</v>
      </c>
      <c r="BI10" s="21">
        <v>0</v>
      </c>
      <c r="BJ10" s="22">
        <v>28.83192708696774</v>
      </c>
      <c r="BK10" s="23">
        <f>SUM(C10:BJ10)</f>
        <v>7408.475908549093</v>
      </c>
    </row>
    <row r="11" spans="1:63" s="28" customFormat="1" ht="14.2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163.1737353301612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245.22749768993543</v>
      </c>
      <c r="I11" s="25">
        <f t="shared" si="0"/>
        <v>24041.868636591225</v>
      </c>
      <c r="J11" s="25">
        <f t="shared" si="0"/>
        <v>2768.44904167271</v>
      </c>
      <c r="K11" s="25">
        <f t="shared" si="0"/>
        <v>0</v>
      </c>
      <c r="L11" s="26">
        <f t="shared" si="0"/>
        <v>1421.3787708119678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147.1123694914516</v>
      </c>
      <c r="S11" s="25">
        <f t="shared" si="0"/>
        <v>1493.1946002524514</v>
      </c>
      <c r="T11" s="25">
        <f t="shared" si="0"/>
        <v>230.5734403355806</v>
      </c>
      <c r="U11" s="25">
        <f t="shared" si="0"/>
        <v>0</v>
      </c>
      <c r="V11" s="26">
        <f t="shared" si="0"/>
        <v>203.39543279732257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257.5839031850322</v>
      </c>
      <c r="AW11" s="25">
        <f t="shared" si="1"/>
        <v>5848.921652186443</v>
      </c>
      <c r="AX11" s="25">
        <f t="shared" si="1"/>
        <v>17.730475467903226</v>
      </c>
      <c r="AY11" s="25">
        <f t="shared" si="1"/>
        <v>0</v>
      </c>
      <c r="AZ11" s="26">
        <f t="shared" si="1"/>
        <v>1643.3339590658388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147.181372604129</v>
      </c>
      <c r="BG11" s="25">
        <f t="shared" si="1"/>
        <v>314.65268115916126</v>
      </c>
      <c r="BH11" s="25">
        <f t="shared" si="1"/>
        <v>48.110885922516125</v>
      </c>
      <c r="BI11" s="25">
        <f t="shared" si="1"/>
        <v>0</v>
      </c>
      <c r="BJ11" s="26">
        <f t="shared" si="1"/>
        <v>242.63395522748388</v>
      </c>
      <c r="BK11" s="27">
        <f t="shared" si="1"/>
        <v>39234.52240979131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4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4.25">
      <c r="A14" s="19"/>
      <c r="B14" s="7" t="s">
        <v>99</v>
      </c>
      <c r="C14" s="20">
        <v>0</v>
      </c>
      <c r="D14" s="21">
        <v>52.80601134264517</v>
      </c>
      <c r="E14" s="21">
        <v>0</v>
      </c>
      <c r="F14" s="21">
        <v>0</v>
      </c>
      <c r="G14" s="22">
        <v>0</v>
      </c>
      <c r="H14" s="20">
        <v>65.36242318767742</v>
      </c>
      <c r="I14" s="21">
        <v>509.6476912996128</v>
      </c>
      <c r="J14" s="21">
        <v>230.26118293358064</v>
      </c>
      <c r="K14" s="21">
        <v>0</v>
      </c>
      <c r="L14" s="22">
        <v>270.43731330083864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28.967424993903215</v>
      </c>
      <c r="S14" s="21">
        <v>81.68244629787098</v>
      </c>
      <c r="T14" s="21">
        <v>1.0087185759354838</v>
      </c>
      <c r="U14" s="21">
        <v>0</v>
      </c>
      <c r="V14" s="22">
        <v>36.2010216373871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32.74998383712903</v>
      </c>
      <c r="AW14" s="21">
        <v>257.70521100318194</v>
      </c>
      <c r="AX14" s="21">
        <v>7.652854047870966</v>
      </c>
      <c r="AY14" s="21">
        <v>0</v>
      </c>
      <c r="AZ14" s="22">
        <v>203.1645986360968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11.171456791677421</v>
      </c>
      <c r="BG14" s="21">
        <v>21.32686280235484</v>
      </c>
      <c r="BH14" s="21">
        <v>1.0073981967096775</v>
      </c>
      <c r="BI14" s="21">
        <v>0</v>
      </c>
      <c r="BJ14" s="22">
        <v>35.45490891022581</v>
      </c>
      <c r="BK14" s="23">
        <f>SUM(C14:BJ14)</f>
        <v>1846.6075077946978</v>
      </c>
    </row>
    <row r="15" spans="1:63" s="28" customFormat="1" ht="14.25">
      <c r="A15" s="19"/>
      <c r="B15" s="8" t="s">
        <v>12</v>
      </c>
      <c r="C15" s="24">
        <f>SUM(C14)</f>
        <v>0</v>
      </c>
      <c r="D15" s="25">
        <f>SUM(D14)</f>
        <v>52.80601134264517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65.36242318767742</v>
      </c>
      <c r="I15" s="25">
        <f t="shared" si="2"/>
        <v>509.6476912996128</v>
      </c>
      <c r="J15" s="25">
        <f t="shared" si="2"/>
        <v>230.26118293358064</v>
      </c>
      <c r="K15" s="25">
        <f t="shared" si="2"/>
        <v>0</v>
      </c>
      <c r="L15" s="26">
        <f t="shared" si="2"/>
        <v>270.43731330083864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28.967424993903215</v>
      </c>
      <c r="S15" s="25">
        <f t="shared" si="2"/>
        <v>81.68244629787098</v>
      </c>
      <c r="T15" s="25">
        <f t="shared" si="2"/>
        <v>1.0087185759354838</v>
      </c>
      <c r="U15" s="25">
        <f t="shared" si="2"/>
        <v>0</v>
      </c>
      <c r="V15" s="26">
        <f t="shared" si="2"/>
        <v>36.2010216373871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32.74998383712903</v>
      </c>
      <c r="AW15" s="25">
        <f t="shared" si="2"/>
        <v>257.70521100318194</v>
      </c>
      <c r="AX15" s="25">
        <f t="shared" si="2"/>
        <v>7.652854047870966</v>
      </c>
      <c r="AY15" s="25">
        <f t="shared" si="2"/>
        <v>0</v>
      </c>
      <c r="AZ15" s="26">
        <f t="shared" si="2"/>
        <v>203.1645986360968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11.171456791677421</v>
      </c>
      <c r="BG15" s="25">
        <f t="shared" si="2"/>
        <v>21.32686280235484</v>
      </c>
      <c r="BH15" s="25">
        <f t="shared" si="2"/>
        <v>1.0073981967096775</v>
      </c>
      <c r="BI15" s="25">
        <f t="shared" si="2"/>
        <v>0</v>
      </c>
      <c r="BJ15" s="26">
        <f t="shared" si="2"/>
        <v>35.45490891022581</v>
      </c>
      <c r="BK15" s="26">
        <f t="shared" si="2"/>
        <v>1846.6075077946978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4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4.25">
      <c r="A18" s="19"/>
      <c r="B18" s="7" t="s">
        <v>100</v>
      </c>
      <c r="C18" s="20">
        <v>0</v>
      </c>
      <c r="D18" s="21">
        <v>0.6076562748387097</v>
      </c>
      <c r="E18" s="21">
        <v>0</v>
      </c>
      <c r="F18" s="21">
        <v>0</v>
      </c>
      <c r="G18" s="22">
        <v>0</v>
      </c>
      <c r="H18" s="20">
        <v>0.04429235445161291</v>
      </c>
      <c r="I18" s="21">
        <v>2.2396486470627424</v>
      </c>
      <c r="J18" s="21">
        <v>0</v>
      </c>
      <c r="K18" s="21">
        <v>0</v>
      </c>
      <c r="L18" s="22">
        <v>0.6587649376774193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0.019671589193548382</v>
      </c>
      <c r="S18" s="21">
        <v>0</v>
      </c>
      <c r="T18" s="21">
        <v>0</v>
      </c>
      <c r="U18" s="21">
        <v>0</v>
      </c>
      <c r="V18" s="22">
        <v>0.09851226512903227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0.2676133350322581</v>
      </c>
      <c r="AW18" s="21">
        <v>2.258129032258063E-06</v>
      </c>
      <c r="AX18" s="21">
        <v>0</v>
      </c>
      <c r="AY18" s="21">
        <v>0</v>
      </c>
      <c r="AZ18" s="22">
        <v>0.48474371699999985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0.2556436231935484</v>
      </c>
      <c r="BG18" s="21">
        <v>0.028685877096774184</v>
      </c>
      <c r="BH18" s="21">
        <v>0</v>
      </c>
      <c r="BI18" s="21">
        <v>0</v>
      </c>
      <c r="BJ18" s="22">
        <v>0.25350653645161286</v>
      </c>
      <c r="BK18" s="23">
        <f aca="true" t="shared" si="3" ref="BK18:BK30">SUM(C18:BJ18)</f>
        <v>4.9587414152562905</v>
      </c>
    </row>
    <row r="19" spans="1:63" ht="14.25">
      <c r="A19" s="19"/>
      <c r="B19" s="7" t="s">
        <v>101</v>
      </c>
      <c r="C19" s="20">
        <v>0</v>
      </c>
      <c r="D19" s="21">
        <v>1.017622844193549</v>
      </c>
      <c r="E19" s="21">
        <v>0</v>
      </c>
      <c r="F19" s="21">
        <v>0</v>
      </c>
      <c r="G19" s="22">
        <v>0</v>
      </c>
      <c r="H19" s="20">
        <v>0</v>
      </c>
      <c r="I19" s="21">
        <v>0.06500260277419354</v>
      </c>
      <c r="J19" s="21">
        <v>0</v>
      </c>
      <c r="K19" s="21">
        <v>0</v>
      </c>
      <c r="L19" s="22">
        <v>0.15411753748387097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0.032120385870967744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0.2689946891612903</v>
      </c>
      <c r="AW19" s="21">
        <v>0.21206693433094437</v>
      </c>
      <c r="AX19" s="21">
        <v>0</v>
      </c>
      <c r="AY19" s="21">
        <v>0</v>
      </c>
      <c r="AZ19" s="22">
        <v>1.050567185903226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0.05133131851612902</v>
      </c>
      <c r="BG19" s="21">
        <v>0</v>
      </c>
      <c r="BH19" s="21">
        <v>0</v>
      </c>
      <c r="BI19" s="21">
        <v>0</v>
      </c>
      <c r="BJ19" s="22">
        <v>0.033200524870967744</v>
      </c>
      <c r="BK19" s="23">
        <f>SUM(C19:BJ19)</f>
        <v>2.8850240231051383</v>
      </c>
    </row>
    <row r="20" spans="1:63" ht="14.2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0.056177963064516126</v>
      </c>
      <c r="I20" s="21">
        <v>11.235592741935484</v>
      </c>
      <c r="J20" s="21">
        <v>0</v>
      </c>
      <c r="K20" s="21">
        <v>0</v>
      </c>
      <c r="L20" s="22">
        <v>17.105387310225808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0.022483372387096773</v>
      </c>
      <c r="S20" s="21">
        <v>0</v>
      </c>
      <c r="T20" s="21">
        <v>0</v>
      </c>
      <c r="U20" s="21">
        <v>0</v>
      </c>
      <c r="V20" s="22">
        <v>0.01348271129032258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15.457441411387094</v>
      </c>
      <c r="AW20" s="21">
        <v>3.826301281812894</v>
      </c>
      <c r="AX20" s="21">
        <v>0</v>
      </c>
      <c r="AY20" s="21">
        <v>0</v>
      </c>
      <c r="AZ20" s="22">
        <v>10.537349260548385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0.012542410806451612</v>
      </c>
      <c r="BG20" s="21">
        <v>0</v>
      </c>
      <c r="BH20" s="21">
        <v>0</v>
      </c>
      <c r="BI20" s="21">
        <v>0</v>
      </c>
      <c r="BJ20" s="22">
        <v>1.0624012182580644</v>
      </c>
      <c r="BK20" s="23">
        <f t="shared" si="3"/>
        <v>59.32915968171612</v>
      </c>
    </row>
    <row r="21" spans="1:63" ht="14.25">
      <c r="A21" s="19"/>
      <c r="B21" s="7" t="s">
        <v>149</v>
      </c>
      <c r="C21" s="20">
        <v>0</v>
      </c>
      <c r="D21" s="21">
        <v>4.627856348903226</v>
      </c>
      <c r="E21" s="21">
        <v>0</v>
      </c>
      <c r="F21" s="21">
        <v>0</v>
      </c>
      <c r="G21" s="22">
        <v>0</v>
      </c>
      <c r="H21" s="20">
        <v>0.09718498335483873</v>
      </c>
      <c r="I21" s="21">
        <v>187.28095845532258</v>
      </c>
      <c r="J21" s="21">
        <v>0</v>
      </c>
      <c r="K21" s="21">
        <v>0</v>
      </c>
      <c r="L21" s="22">
        <v>8.632109050935483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0.04755122399999999</v>
      </c>
      <c r="S21" s="21">
        <v>0</v>
      </c>
      <c r="T21" s="21">
        <v>0</v>
      </c>
      <c r="U21" s="21">
        <v>0</v>
      </c>
      <c r="V21" s="22">
        <v>0.007635962903225806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0.19661938432258064</v>
      </c>
      <c r="AW21" s="21">
        <v>6.550149282433228</v>
      </c>
      <c r="AX21" s="21">
        <v>0</v>
      </c>
      <c r="AY21" s="21">
        <v>0</v>
      </c>
      <c r="AZ21" s="22">
        <v>1.9707790314516132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0.09837875432258066</v>
      </c>
      <c r="BG21" s="21">
        <v>0.22982979819354848</v>
      </c>
      <c r="BH21" s="21">
        <v>0</v>
      </c>
      <c r="BI21" s="21">
        <v>0</v>
      </c>
      <c r="BJ21" s="22">
        <v>0.0017237236774193545</v>
      </c>
      <c r="BK21" s="23">
        <f t="shared" si="3"/>
        <v>209.74077599982033</v>
      </c>
    </row>
    <row r="22" spans="1:63" ht="14.25">
      <c r="A22" s="19"/>
      <c r="B22" s="7" t="s">
        <v>156</v>
      </c>
      <c r="C22" s="20">
        <v>0</v>
      </c>
      <c r="D22" s="21">
        <v>0.5712120967741936</v>
      </c>
      <c r="E22" s="21">
        <v>0</v>
      </c>
      <c r="F22" s="21">
        <v>0</v>
      </c>
      <c r="G22" s="22">
        <v>0</v>
      </c>
      <c r="H22" s="20">
        <v>0.029701543612903232</v>
      </c>
      <c r="I22" s="21">
        <v>52.814600038870964</v>
      </c>
      <c r="J22" s="21">
        <v>0</v>
      </c>
      <c r="K22" s="21">
        <v>0</v>
      </c>
      <c r="L22" s="22">
        <v>4.7466494341935475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0.0302727274516129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0.06980345467741936</v>
      </c>
      <c r="AW22" s="21">
        <v>47.427006873626894</v>
      </c>
      <c r="AX22" s="21">
        <v>0</v>
      </c>
      <c r="AY22" s="21">
        <v>0</v>
      </c>
      <c r="AZ22" s="22">
        <v>54.865199315387095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0.00966737590322581</v>
      </c>
      <c r="BG22" s="21">
        <v>0</v>
      </c>
      <c r="BH22" s="21">
        <v>0</v>
      </c>
      <c r="BI22" s="21">
        <v>0</v>
      </c>
      <c r="BJ22" s="22">
        <v>0.22746765832258067</v>
      </c>
      <c r="BK22" s="23">
        <f t="shared" si="3"/>
        <v>160.79158051882044</v>
      </c>
    </row>
    <row r="23" spans="1:63" ht="14.25">
      <c r="A23" s="19"/>
      <c r="B23" s="7" t="s">
        <v>103</v>
      </c>
      <c r="C23" s="20">
        <v>0</v>
      </c>
      <c r="D23" s="21">
        <v>0.5981039043225806</v>
      </c>
      <c r="E23" s="21">
        <v>0</v>
      </c>
      <c r="F23" s="21">
        <v>0</v>
      </c>
      <c r="G23" s="22">
        <v>0</v>
      </c>
      <c r="H23" s="20">
        <v>0.04027098367741935</v>
      </c>
      <c r="I23" s="21">
        <v>1.0000000000000003E-09</v>
      </c>
      <c r="J23" s="21">
        <v>0</v>
      </c>
      <c r="K23" s="21">
        <v>0</v>
      </c>
      <c r="L23" s="22">
        <v>0.04759571058064516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0.00376446770967742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1.353678576064516</v>
      </c>
      <c r="AW23" s="21">
        <v>0.08411406616768931</v>
      </c>
      <c r="AX23" s="21">
        <v>0</v>
      </c>
      <c r="AY23" s="21">
        <v>0</v>
      </c>
      <c r="AZ23" s="22">
        <v>0.830565878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0.2600350611935484</v>
      </c>
      <c r="BG23" s="21">
        <v>0.2852973761290323</v>
      </c>
      <c r="BH23" s="21">
        <v>0</v>
      </c>
      <c r="BI23" s="21">
        <v>0</v>
      </c>
      <c r="BJ23" s="22">
        <v>0.43381688851612904</v>
      </c>
      <c r="BK23" s="23">
        <f t="shared" si="3"/>
        <v>3.9372429133612368</v>
      </c>
    </row>
    <row r="24" spans="1:63" ht="14.25">
      <c r="A24" s="19"/>
      <c r="B24" s="7" t="s">
        <v>104</v>
      </c>
      <c r="C24" s="20">
        <v>0</v>
      </c>
      <c r="D24" s="21">
        <v>0.601095020612903</v>
      </c>
      <c r="E24" s="21">
        <v>0</v>
      </c>
      <c r="F24" s="21">
        <v>0</v>
      </c>
      <c r="G24" s="22">
        <v>0</v>
      </c>
      <c r="H24" s="20">
        <v>0.0028011379677419365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0.0017077270645161294</v>
      </c>
      <c r="S24" s="21">
        <v>0</v>
      </c>
      <c r="T24" s="21">
        <v>0</v>
      </c>
      <c r="U24" s="21">
        <v>0</v>
      </c>
      <c r="V24" s="22">
        <v>5.879541935483868E-05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0.42710748845161284</v>
      </c>
      <c r="AW24" s="21">
        <v>0.07095425033906916</v>
      </c>
      <c r="AX24" s="21">
        <v>0</v>
      </c>
      <c r="AY24" s="21">
        <v>0</v>
      </c>
      <c r="AZ24" s="22">
        <v>0.7306654965161291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0.28137507838709686</v>
      </c>
      <c r="BG24" s="21">
        <v>0.8785449044838711</v>
      </c>
      <c r="BH24" s="21">
        <v>0</v>
      </c>
      <c r="BI24" s="21">
        <v>0</v>
      </c>
      <c r="BJ24" s="22">
        <v>0.19136930358064513</v>
      </c>
      <c r="BK24" s="23">
        <f t="shared" si="3"/>
        <v>3.18567920282294</v>
      </c>
    </row>
    <row r="25" spans="1:63" ht="14.25">
      <c r="A25" s="19"/>
      <c r="B25" s="7" t="s">
        <v>105</v>
      </c>
      <c r="C25" s="20">
        <v>0</v>
      </c>
      <c r="D25" s="21">
        <v>0.6073727713548389</v>
      </c>
      <c r="E25" s="21">
        <v>0</v>
      </c>
      <c r="F25" s="21">
        <v>0</v>
      </c>
      <c r="G25" s="22">
        <v>0</v>
      </c>
      <c r="H25" s="20">
        <v>0.06325311248387096</v>
      </c>
      <c r="I25" s="21">
        <v>32.22249560454838</v>
      </c>
      <c r="J25" s="21">
        <v>0</v>
      </c>
      <c r="K25" s="21">
        <v>0</v>
      </c>
      <c r="L25" s="22">
        <v>0.6355063455806452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0.0076948352580645165</v>
      </c>
      <c r="S25" s="21">
        <v>20.97355190580645</v>
      </c>
      <c r="T25" s="21">
        <v>0</v>
      </c>
      <c r="U25" s="21">
        <v>0</v>
      </c>
      <c r="V25" s="22">
        <v>0.07848666229032258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0.7334480957419354</v>
      </c>
      <c r="AW25" s="21">
        <v>3.301837048319439</v>
      </c>
      <c r="AX25" s="21">
        <v>0</v>
      </c>
      <c r="AY25" s="21">
        <v>0</v>
      </c>
      <c r="AZ25" s="22">
        <v>4.364430159774194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0.4086456614516129</v>
      </c>
      <c r="BG25" s="21">
        <v>0</v>
      </c>
      <c r="BH25" s="21">
        <v>0.1416337057096774</v>
      </c>
      <c r="BI25" s="21">
        <v>0</v>
      </c>
      <c r="BJ25" s="22">
        <v>0.19589761500000002</v>
      </c>
      <c r="BK25" s="23">
        <f t="shared" si="3"/>
        <v>63.73425352331943</v>
      </c>
    </row>
    <row r="26" spans="1:63" ht="14.25">
      <c r="A26" s="19"/>
      <c r="B26" s="7" t="s">
        <v>187</v>
      </c>
      <c r="C26" s="20">
        <v>0</v>
      </c>
      <c r="D26" s="21">
        <v>0.10827616674193546</v>
      </c>
      <c r="E26" s="21">
        <v>0</v>
      </c>
      <c r="F26" s="21">
        <v>0</v>
      </c>
      <c r="G26" s="22">
        <v>0</v>
      </c>
      <c r="H26" s="20">
        <v>0.4187587263870968</v>
      </c>
      <c r="I26" s="21">
        <v>39.79314675867743</v>
      </c>
      <c r="J26" s="21">
        <v>0</v>
      </c>
      <c r="K26" s="21">
        <v>0</v>
      </c>
      <c r="L26" s="22">
        <v>16.895054680870974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0.07828366893548389</v>
      </c>
      <c r="S26" s="21">
        <v>15.16082804603226</v>
      </c>
      <c r="T26" s="21">
        <v>0</v>
      </c>
      <c r="U26" s="21">
        <v>0</v>
      </c>
      <c r="V26" s="22">
        <v>0.7295596807419353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0.29341630280645165</v>
      </c>
      <c r="AW26" s="21">
        <v>14.986214920559918</v>
      </c>
      <c r="AX26" s="21">
        <v>0</v>
      </c>
      <c r="AY26" s="21">
        <v>0</v>
      </c>
      <c r="AZ26" s="22">
        <v>14.452047645838709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0.044822525064516144</v>
      </c>
      <c r="BG26" s="21">
        <v>2.160642290064516</v>
      </c>
      <c r="BH26" s="21">
        <v>0</v>
      </c>
      <c r="BI26" s="21">
        <v>0</v>
      </c>
      <c r="BJ26" s="22">
        <v>1.2099596798387098</v>
      </c>
      <c r="BK26" s="23">
        <f t="shared" si="3"/>
        <v>106.33101109255992</v>
      </c>
    </row>
    <row r="27" spans="1:63" ht="14.25">
      <c r="A27" s="19"/>
      <c r="B27" s="7" t="s">
        <v>188</v>
      </c>
      <c r="C27" s="20">
        <v>0</v>
      </c>
      <c r="D27" s="21">
        <v>22.265900574451607</v>
      </c>
      <c r="E27" s="21">
        <v>0</v>
      </c>
      <c r="F27" s="21">
        <v>0</v>
      </c>
      <c r="G27" s="22">
        <v>0</v>
      </c>
      <c r="H27" s="20">
        <v>0.3007170958709678</v>
      </c>
      <c r="I27" s="21">
        <v>55.77222298945162</v>
      </c>
      <c r="J27" s="21">
        <v>0</v>
      </c>
      <c r="K27" s="21">
        <v>0</v>
      </c>
      <c r="L27" s="22">
        <v>21.101247082677418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0.4637813223870969</v>
      </c>
      <c r="S27" s="21">
        <v>7.79681864219355</v>
      </c>
      <c r="T27" s="21">
        <v>0.5511361526451611</v>
      </c>
      <c r="U27" s="21">
        <v>0</v>
      </c>
      <c r="V27" s="22">
        <v>8.671490985774193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0.6863487089032259</v>
      </c>
      <c r="AW27" s="21">
        <v>19.9610676858885</v>
      </c>
      <c r="AX27" s="21">
        <v>0</v>
      </c>
      <c r="AY27" s="21">
        <v>0</v>
      </c>
      <c r="AZ27" s="22">
        <v>55.81383287470968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0.9574555272580648</v>
      </c>
      <c r="BG27" s="21">
        <v>0.4010092162903225</v>
      </c>
      <c r="BH27" s="21">
        <v>0.3845293865806452</v>
      </c>
      <c r="BI27" s="21">
        <v>0</v>
      </c>
      <c r="BJ27" s="22">
        <v>11.939945504032254</v>
      </c>
      <c r="BK27" s="23">
        <f t="shared" si="3"/>
        <v>207.06750374911434</v>
      </c>
    </row>
    <row r="28" spans="1:63" ht="14.25">
      <c r="A28" s="19"/>
      <c r="B28" s="7" t="s">
        <v>106</v>
      </c>
      <c r="C28" s="20">
        <v>0</v>
      </c>
      <c r="D28" s="21">
        <v>0.6108592343548389</v>
      </c>
      <c r="E28" s="21">
        <v>0</v>
      </c>
      <c r="F28" s="21">
        <v>0</v>
      </c>
      <c r="G28" s="22">
        <v>0</v>
      </c>
      <c r="H28" s="20">
        <v>0</v>
      </c>
      <c r="I28" s="21">
        <v>0</v>
      </c>
      <c r="J28" s="21">
        <v>0</v>
      </c>
      <c r="K28" s="21">
        <v>0</v>
      </c>
      <c r="L28" s="22">
        <v>6.170746460032258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0.6983114362903227</v>
      </c>
      <c r="AW28" s="21">
        <v>0.6688061394170461</v>
      </c>
      <c r="AX28" s="21">
        <v>0</v>
      </c>
      <c r="AY28" s="21">
        <v>0</v>
      </c>
      <c r="AZ28" s="22">
        <v>8.095991820709681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0.22602246664516135</v>
      </c>
      <c r="BG28" s="21">
        <v>0</v>
      </c>
      <c r="BH28" s="21">
        <v>0</v>
      </c>
      <c r="BI28" s="21">
        <v>0</v>
      </c>
      <c r="BJ28" s="22">
        <v>0.029319967322580652</v>
      </c>
      <c r="BK28" s="23">
        <f t="shared" si="3"/>
        <v>16.500057524771893</v>
      </c>
    </row>
    <row r="29" spans="1:63" ht="14.25">
      <c r="A29" s="19"/>
      <c r="B29" s="7" t="s">
        <v>174</v>
      </c>
      <c r="C29" s="20">
        <v>0</v>
      </c>
      <c r="D29" s="21">
        <v>4.607088419258064</v>
      </c>
      <c r="E29" s="21">
        <v>0</v>
      </c>
      <c r="F29" s="21">
        <v>0</v>
      </c>
      <c r="G29" s="22">
        <v>0</v>
      </c>
      <c r="H29" s="20">
        <v>0.08885907780645161</v>
      </c>
      <c r="I29" s="21">
        <v>6.3503110640000004</v>
      </c>
      <c r="J29" s="21">
        <v>0</v>
      </c>
      <c r="K29" s="21">
        <v>0</v>
      </c>
      <c r="L29" s="22">
        <v>4.7882024597096775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0.024903180903225807</v>
      </c>
      <c r="S29" s="21">
        <v>0</v>
      </c>
      <c r="T29" s="21">
        <v>0</v>
      </c>
      <c r="U29" s="21">
        <v>0</v>
      </c>
      <c r="V29" s="22">
        <v>0.4527851016129031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0.31025197832258067</v>
      </c>
      <c r="AW29" s="21">
        <v>41.746839543801606</v>
      </c>
      <c r="AX29" s="21">
        <v>0</v>
      </c>
      <c r="AY29" s="21">
        <v>0</v>
      </c>
      <c r="AZ29" s="22">
        <v>9.440889771580647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0.05031914993548387</v>
      </c>
      <c r="BG29" s="21">
        <v>0</v>
      </c>
      <c r="BH29" s="21">
        <v>0</v>
      </c>
      <c r="BI29" s="21">
        <v>0</v>
      </c>
      <c r="BJ29" s="22">
        <v>0.7107861438064516</v>
      </c>
      <c r="BK29" s="23">
        <f t="shared" si="3"/>
        <v>68.57123589073709</v>
      </c>
    </row>
    <row r="30" spans="1:63" ht="14.25">
      <c r="A30" s="19"/>
      <c r="B30" s="7" t="s">
        <v>183</v>
      </c>
      <c r="C30" s="20">
        <v>0</v>
      </c>
      <c r="D30" s="21">
        <v>0.07711236667741934</v>
      </c>
      <c r="E30" s="21">
        <v>0</v>
      </c>
      <c r="F30" s="21">
        <v>0</v>
      </c>
      <c r="G30" s="22">
        <v>0</v>
      </c>
      <c r="H30" s="20">
        <v>0.014871670612903232</v>
      </c>
      <c r="I30" s="21">
        <v>44.83533336187097</v>
      </c>
      <c r="J30" s="21">
        <v>0</v>
      </c>
      <c r="K30" s="21">
        <v>0</v>
      </c>
      <c r="L30" s="22">
        <v>2.7070964702258067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0.0033048157419354835</v>
      </c>
      <c r="S30" s="21">
        <v>0</v>
      </c>
      <c r="T30" s="21">
        <v>0</v>
      </c>
      <c r="U30" s="21">
        <v>0</v>
      </c>
      <c r="V30" s="22">
        <v>0.055080262032258055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0.15461880219354843</v>
      </c>
      <c r="AW30" s="21">
        <v>0.05711322058070954</v>
      </c>
      <c r="AX30" s="21">
        <v>0</v>
      </c>
      <c r="AY30" s="21">
        <v>0</v>
      </c>
      <c r="AZ30" s="22">
        <v>1.0582421202258065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0.06864569812903229</v>
      </c>
      <c r="BG30" s="21">
        <v>0</v>
      </c>
      <c r="BH30" s="21">
        <v>0</v>
      </c>
      <c r="BI30" s="21">
        <v>0</v>
      </c>
      <c r="BJ30" s="22">
        <v>0.3899075797419356</v>
      </c>
      <c r="BK30" s="23">
        <f t="shared" si="3"/>
        <v>49.421326368032325</v>
      </c>
    </row>
    <row r="31" spans="1:63" s="28" customFormat="1" ht="14.25">
      <c r="A31" s="19"/>
      <c r="B31" s="8" t="s">
        <v>15</v>
      </c>
      <c r="C31" s="24">
        <f aca="true" t="shared" si="4" ref="C31:AH31">SUM(C18:C30)</f>
        <v>0</v>
      </c>
      <c r="D31" s="24">
        <f t="shared" si="4"/>
        <v>36.30015602248386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1.1568886492903228</v>
      </c>
      <c r="I31" s="24">
        <f t="shared" si="4"/>
        <v>432.60931226551435</v>
      </c>
      <c r="J31" s="24">
        <f t="shared" si="4"/>
        <v>0</v>
      </c>
      <c r="K31" s="24">
        <f t="shared" si="4"/>
        <v>0</v>
      </c>
      <c r="L31" s="24">
        <f t="shared" si="4"/>
        <v>83.64247748019356</v>
      </c>
      <c r="M31" s="24">
        <f t="shared" si="4"/>
        <v>0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0.735539316903226</v>
      </c>
      <c r="S31" s="24">
        <f t="shared" si="4"/>
        <v>43.93119859403226</v>
      </c>
      <c r="T31" s="24">
        <f t="shared" si="4"/>
        <v>0.5511361526451611</v>
      </c>
      <c r="U31" s="24">
        <f t="shared" si="4"/>
        <v>0</v>
      </c>
      <c r="V31" s="24">
        <f t="shared" si="4"/>
        <v>10.107092427193548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0</v>
      </c>
      <c r="AA31" s="24">
        <f t="shared" si="4"/>
        <v>0</v>
      </c>
      <c r="AB31" s="24">
        <f t="shared" si="4"/>
        <v>0</v>
      </c>
      <c r="AC31" s="24">
        <f t="shared" si="4"/>
        <v>0</v>
      </c>
      <c r="AD31" s="24">
        <f t="shared" si="4"/>
        <v>0</v>
      </c>
      <c r="AE31" s="24">
        <f t="shared" si="4"/>
        <v>0</v>
      </c>
      <c r="AF31" s="24">
        <f t="shared" si="4"/>
        <v>0</v>
      </c>
      <c r="AG31" s="24">
        <f t="shared" si="4"/>
        <v>0</v>
      </c>
      <c r="AH31" s="24">
        <f t="shared" si="4"/>
        <v>0</v>
      </c>
      <c r="AI31" s="24">
        <f aca="true" t="shared" si="5" ref="AI31:BK31">SUM(AI18:AI30)</f>
        <v>0</v>
      </c>
      <c r="AJ31" s="24">
        <f t="shared" si="5"/>
        <v>0</v>
      </c>
      <c r="AK31" s="24">
        <f t="shared" si="5"/>
        <v>0</v>
      </c>
      <c r="AL31" s="24">
        <f t="shared" si="5"/>
        <v>0</v>
      </c>
      <c r="AM31" s="24">
        <f t="shared" si="5"/>
        <v>0</v>
      </c>
      <c r="AN31" s="24">
        <f t="shared" si="5"/>
        <v>0</v>
      </c>
      <c r="AO31" s="24">
        <f t="shared" si="5"/>
        <v>0</v>
      </c>
      <c r="AP31" s="24">
        <f t="shared" si="5"/>
        <v>0</v>
      </c>
      <c r="AQ31" s="24">
        <f t="shared" si="5"/>
        <v>0</v>
      </c>
      <c r="AR31" s="24">
        <f t="shared" si="5"/>
        <v>0</v>
      </c>
      <c r="AS31" s="24">
        <f t="shared" si="5"/>
        <v>0</v>
      </c>
      <c r="AT31" s="24">
        <f t="shared" si="5"/>
        <v>0</v>
      </c>
      <c r="AU31" s="24">
        <f t="shared" si="5"/>
        <v>0</v>
      </c>
      <c r="AV31" s="24">
        <f t="shared" si="5"/>
        <v>20.917653663354834</v>
      </c>
      <c r="AW31" s="24">
        <f t="shared" si="5"/>
        <v>138.89247350540697</v>
      </c>
      <c r="AX31" s="24">
        <f t="shared" si="5"/>
        <v>0</v>
      </c>
      <c r="AY31" s="24">
        <f t="shared" si="5"/>
        <v>0</v>
      </c>
      <c r="AZ31" s="24">
        <f t="shared" si="5"/>
        <v>163.69530427764516</v>
      </c>
      <c r="BA31" s="24">
        <f t="shared" si="5"/>
        <v>0</v>
      </c>
      <c r="BB31" s="24">
        <f t="shared" si="5"/>
        <v>0</v>
      </c>
      <c r="BC31" s="24">
        <f t="shared" si="5"/>
        <v>0</v>
      </c>
      <c r="BD31" s="24">
        <f t="shared" si="5"/>
        <v>0</v>
      </c>
      <c r="BE31" s="24">
        <f t="shared" si="5"/>
        <v>0</v>
      </c>
      <c r="BF31" s="24">
        <f t="shared" si="5"/>
        <v>2.7248846508064526</v>
      </c>
      <c r="BG31" s="24">
        <f t="shared" si="5"/>
        <v>3.984009462258065</v>
      </c>
      <c r="BH31" s="24">
        <f t="shared" si="5"/>
        <v>0.5261630922903227</v>
      </c>
      <c r="BI31" s="24">
        <f t="shared" si="5"/>
        <v>0</v>
      </c>
      <c r="BJ31" s="24">
        <f t="shared" si="5"/>
        <v>16.67930234341935</v>
      </c>
      <c r="BK31" s="24">
        <f t="shared" si="5"/>
        <v>956.4535919034375</v>
      </c>
    </row>
    <row r="32" spans="3:63" ht="1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ht="14.25">
      <c r="A33" s="19" t="s">
        <v>31</v>
      </c>
      <c r="B33" s="5" t="s">
        <v>32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2"/>
    </row>
    <row r="34" spans="1:63" ht="14.25">
      <c r="A34" s="19"/>
      <c r="B34" s="7" t="s">
        <v>33</v>
      </c>
      <c r="C34" s="20">
        <v>0</v>
      </c>
      <c r="D34" s="21">
        <v>0</v>
      </c>
      <c r="E34" s="21">
        <v>0</v>
      </c>
      <c r="F34" s="21">
        <v>0</v>
      </c>
      <c r="G34" s="22">
        <v>0</v>
      </c>
      <c r="H34" s="20">
        <v>0</v>
      </c>
      <c r="I34" s="21">
        <v>0</v>
      </c>
      <c r="J34" s="21">
        <v>0</v>
      </c>
      <c r="K34" s="21">
        <v>0</v>
      </c>
      <c r="L34" s="22">
        <v>0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0</v>
      </c>
      <c r="S34" s="21">
        <v>0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</v>
      </c>
      <c r="AM34" s="21">
        <v>0</v>
      </c>
      <c r="AN34" s="21">
        <v>0</v>
      </c>
      <c r="AO34" s="21">
        <v>0</v>
      </c>
      <c r="AP34" s="22">
        <v>0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0</v>
      </c>
      <c r="AW34" s="21">
        <v>0</v>
      </c>
      <c r="AX34" s="21">
        <v>0</v>
      </c>
      <c r="AY34" s="21">
        <v>0</v>
      </c>
      <c r="AZ34" s="22">
        <v>0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0</v>
      </c>
      <c r="BG34" s="21">
        <v>0</v>
      </c>
      <c r="BH34" s="21">
        <v>0</v>
      </c>
      <c r="BI34" s="21">
        <v>0</v>
      </c>
      <c r="BJ34" s="22">
        <v>0</v>
      </c>
      <c r="BK34" s="23">
        <v>0</v>
      </c>
    </row>
    <row r="35" spans="1:63" s="28" customFormat="1" ht="14.25">
      <c r="A35" s="19"/>
      <c r="B35" s="8" t="s">
        <v>34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4">
        <v>0</v>
      </c>
      <c r="I35" s="25">
        <v>0</v>
      </c>
      <c r="J35" s="25">
        <v>0</v>
      </c>
      <c r="K35" s="25">
        <v>0</v>
      </c>
      <c r="L35" s="26">
        <v>0</v>
      </c>
      <c r="M35" s="24">
        <v>0</v>
      </c>
      <c r="N35" s="25">
        <v>0</v>
      </c>
      <c r="O35" s="25">
        <v>0</v>
      </c>
      <c r="P35" s="25">
        <v>0</v>
      </c>
      <c r="Q35" s="26">
        <v>0</v>
      </c>
      <c r="R35" s="24">
        <v>0</v>
      </c>
      <c r="S35" s="25">
        <v>0</v>
      </c>
      <c r="T35" s="25">
        <v>0</v>
      </c>
      <c r="U35" s="25">
        <v>0</v>
      </c>
      <c r="V35" s="26">
        <v>0</v>
      </c>
      <c r="W35" s="24">
        <v>0</v>
      </c>
      <c r="X35" s="25">
        <v>0</v>
      </c>
      <c r="Y35" s="25">
        <v>0</v>
      </c>
      <c r="Z35" s="25">
        <v>0</v>
      </c>
      <c r="AA35" s="26">
        <v>0</v>
      </c>
      <c r="AB35" s="24">
        <v>0</v>
      </c>
      <c r="AC35" s="25">
        <v>0</v>
      </c>
      <c r="AD35" s="25">
        <v>0</v>
      </c>
      <c r="AE35" s="25">
        <v>0</v>
      </c>
      <c r="AF35" s="26">
        <v>0</v>
      </c>
      <c r="AG35" s="24">
        <v>0</v>
      </c>
      <c r="AH35" s="25">
        <v>0</v>
      </c>
      <c r="AI35" s="25">
        <v>0</v>
      </c>
      <c r="AJ35" s="25">
        <v>0</v>
      </c>
      <c r="AK35" s="26">
        <v>0</v>
      </c>
      <c r="AL35" s="24">
        <v>0</v>
      </c>
      <c r="AM35" s="25">
        <v>0</v>
      </c>
      <c r="AN35" s="25">
        <v>0</v>
      </c>
      <c r="AO35" s="25">
        <v>0</v>
      </c>
      <c r="AP35" s="26">
        <v>0</v>
      </c>
      <c r="AQ35" s="24">
        <v>0</v>
      </c>
      <c r="AR35" s="25">
        <v>0</v>
      </c>
      <c r="AS35" s="25">
        <v>0</v>
      </c>
      <c r="AT35" s="25">
        <v>0</v>
      </c>
      <c r="AU35" s="26">
        <v>0</v>
      </c>
      <c r="AV35" s="24">
        <v>0</v>
      </c>
      <c r="AW35" s="25">
        <v>0</v>
      </c>
      <c r="AX35" s="25">
        <v>0</v>
      </c>
      <c r="AY35" s="25">
        <v>0</v>
      </c>
      <c r="AZ35" s="26">
        <v>0</v>
      </c>
      <c r="BA35" s="24">
        <v>0</v>
      </c>
      <c r="BB35" s="25">
        <v>0</v>
      </c>
      <c r="BC35" s="25">
        <v>0</v>
      </c>
      <c r="BD35" s="25">
        <v>0</v>
      </c>
      <c r="BE35" s="26">
        <v>0</v>
      </c>
      <c r="BF35" s="24">
        <v>0</v>
      </c>
      <c r="BG35" s="25">
        <v>0</v>
      </c>
      <c r="BH35" s="25">
        <v>0</v>
      </c>
      <c r="BI35" s="25">
        <v>0</v>
      </c>
      <c r="BJ35" s="26">
        <v>0</v>
      </c>
      <c r="BK35" s="27">
        <v>0</v>
      </c>
    </row>
    <row r="36" spans="1:63" ht="14.25">
      <c r="A36" s="19" t="s">
        <v>35</v>
      </c>
      <c r="B36" s="5" t="s">
        <v>36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</row>
    <row r="37" spans="1:63" ht="14.25">
      <c r="A37" s="19"/>
      <c r="B37" s="7" t="s">
        <v>33</v>
      </c>
      <c r="C37" s="20">
        <v>0</v>
      </c>
      <c r="D37" s="21">
        <v>0</v>
      </c>
      <c r="E37" s="21">
        <v>0</v>
      </c>
      <c r="F37" s="21">
        <v>0</v>
      </c>
      <c r="G37" s="22">
        <v>0</v>
      </c>
      <c r="H37" s="20">
        <v>0</v>
      </c>
      <c r="I37" s="21">
        <v>0</v>
      </c>
      <c r="J37" s="21">
        <v>0</v>
      </c>
      <c r="K37" s="21">
        <v>0</v>
      </c>
      <c r="L37" s="22">
        <v>0</v>
      </c>
      <c r="M37" s="20">
        <v>0</v>
      </c>
      <c r="N37" s="21">
        <v>0</v>
      </c>
      <c r="O37" s="21">
        <v>0</v>
      </c>
      <c r="P37" s="21">
        <v>0</v>
      </c>
      <c r="Q37" s="22">
        <v>0</v>
      </c>
      <c r="R37" s="20">
        <v>0</v>
      </c>
      <c r="S37" s="21">
        <v>0</v>
      </c>
      <c r="T37" s="21">
        <v>0</v>
      </c>
      <c r="U37" s="21">
        <v>0</v>
      </c>
      <c r="V37" s="22">
        <v>0</v>
      </c>
      <c r="W37" s="20">
        <v>0</v>
      </c>
      <c r="X37" s="21">
        <v>0</v>
      </c>
      <c r="Y37" s="21">
        <v>0</v>
      </c>
      <c r="Z37" s="21">
        <v>0</v>
      </c>
      <c r="AA37" s="22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0">
        <v>0</v>
      </c>
      <c r="AH37" s="21">
        <v>0</v>
      </c>
      <c r="AI37" s="21">
        <v>0</v>
      </c>
      <c r="AJ37" s="21">
        <v>0</v>
      </c>
      <c r="AK37" s="22">
        <v>0</v>
      </c>
      <c r="AL37" s="20">
        <v>0</v>
      </c>
      <c r="AM37" s="21">
        <v>0</v>
      </c>
      <c r="AN37" s="21">
        <v>0</v>
      </c>
      <c r="AO37" s="21">
        <v>0</v>
      </c>
      <c r="AP37" s="22">
        <v>0</v>
      </c>
      <c r="AQ37" s="20">
        <v>0</v>
      </c>
      <c r="AR37" s="21">
        <v>0</v>
      </c>
      <c r="AS37" s="21">
        <v>0</v>
      </c>
      <c r="AT37" s="21">
        <v>0</v>
      </c>
      <c r="AU37" s="22">
        <v>0</v>
      </c>
      <c r="AV37" s="20">
        <v>0</v>
      </c>
      <c r="AW37" s="21">
        <v>0</v>
      </c>
      <c r="AX37" s="21">
        <v>0</v>
      </c>
      <c r="AY37" s="21">
        <v>0</v>
      </c>
      <c r="AZ37" s="22">
        <v>0</v>
      </c>
      <c r="BA37" s="20">
        <v>0</v>
      </c>
      <c r="BB37" s="21">
        <v>0</v>
      </c>
      <c r="BC37" s="21">
        <v>0</v>
      </c>
      <c r="BD37" s="21">
        <v>0</v>
      </c>
      <c r="BE37" s="22">
        <v>0</v>
      </c>
      <c r="BF37" s="20">
        <v>0</v>
      </c>
      <c r="BG37" s="21">
        <v>0</v>
      </c>
      <c r="BH37" s="21">
        <v>0</v>
      </c>
      <c r="BI37" s="21">
        <v>0</v>
      </c>
      <c r="BJ37" s="22">
        <v>0</v>
      </c>
      <c r="BK37" s="23">
        <v>0</v>
      </c>
    </row>
    <row r="38" spans="1:63" s="28" customFormat="1" ht="14.25">
      <c r="A38" s="19"/>
      <c r="B38" s="8" t="s">
        <v>37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4">
        <v>0</v>
      </c>
      <c r="I38" s="25">
        <v>0</v>
      </c>
      <c r="J38" s="25">
        <v>0</v>
      </c>
      <c r="K38" s="25">
        <v>0</v>
      </c>
      <c r="L38" s="26">
        <v>0</v>
      </c>
      <c r="M38" s="24">
        <v>0</v>
      </c>
      <c r="N38" s="25">
        <v>0</v>
      </c>
      <c r="O38" s="25">
        <v>0</v>
      </c>
      <c r="P38" s="25">
        <v>0</v>
      </c>
      <c r="Q38" s="26">
        <v>0</v>
      </c>
      <c r="R38" s="24">
        <v>0</v>
      </c>
      <c r="S38" s="25">
        <v>0</v>
      </c>
      <c r="T38" s="25">
        <v>0</v>
      </c>
      <c r="U38" s="25">
        <v>0</v>
      </c>
      <c r="V38" s="26">
        <v>0</v>
      </c>
      <c r="W38" s="24">
        <v>0</v>
      </c>
      <c r="X38" s="25">
        <v>0</v>
      </c>
      <c r="Y38" s="25">
        <v>0</v>
      </c>
      <c r="Z38" s="25">
        <v>0</v>
      </c>
      <c r="AA38" s="26">
        <v>0</v>
      </c>
      <c r="AB38" s="24">
        <v>0</v>
      </c>
      <c r="AC38" s="25">
        <v>0</v>
      </c>
      <c r="AD38" s="25">
        <v>0</v>
      </c>
      <c r="AE38" s="25">
        <v>0</v>
      </c>
      <c r="AF38" s="26">
        <v>0</v>
      </c>
      <c r="AG38" s="24">
        <v>0</v>
      </c>
      <c r="AH38" s="25">
        <v>0</v>
      </c>
      <c r="AI38" s="25">
        <v>0</v>
      </c>
      <c r="AJ38" s="25">
        <v>0</v>
      </c>
      <c r="AK38" s="26">
        <v>0</v>
      </c>
      <c r="AL38" s="24">
        <v>0</v>
      </c>
      <c r="AM38" s="25">
        <v>0</v>
      </c>
      <c r="AN38" s="25">
        <v>0</v>
      </c>
      <c r="AO38" s="25">
        <v>0</v>
      </c>
      <c r="AP38" s="26">
        <v>0</v>
      </c>
      <c r="AQ38" s="24">
        <v>0</v>
      </c>
      <c r="AR38" s="25">
        <v>0</v>
      </c>
      <c r="AS38" s="25">
        <v>0</v>
      </c>
      <c r="AT38" s="25">
        <v>0</v>
      </c>
      <c r="AU38" s="26">
        <v>0</v>
      </c>
      <c r="AV38" s="24">
        <v>0</v>
      </c>
      <c r="AW38" s="25">
        <v>0</v>
      </c>
      <c r="AX38" s="25">
        <v>0</v>
      </c>
      <c r="AY38" s="25">
        <v>0</v>
      </c>
      <c r="AZ38" s="26">
        <v>0</v>
      </c>
      <c r="BA38" s="24">
        <v>0</v>
      </c>
      <c r="BB38" s="25">
        <v>0</v>
      </c>
      <c r="BC38" s="25">
        <v>0</v>
      </c>
      <c r="BD38" s="25">
        <v>0</v>
      </c>
      <c r="BE38" s="26">
        <v>0</v>
      </c>
      <c r="BF38" s="24">
        <v>0</v>
      </c>
      <c r="BG38" s="25">
        <v>0</v>
      </c>
      <c r="BH38" s="25">
        <v>0</v>
      </c>
      <c r="BI38" s="25">
        <v>0</v>
      </c>
      <c r="BJ38" s="26">
        <v>0</v>
      </c>
      <c r="BK38" s="27">
        <v>0</v>
      </c>
    </row>
    <row r="39" spans="1:63" s="28" customFormat="1" ht="14.25">
      <c r="A39" s="19" t="s">
        <v>16</v>
      </c>
      <c r="B39" s="12" t="s">
        <v>17</v>
      </c>
      <c r="C39" s="24"/>
      <c r="D39" s="25"/>
      <c r="E39" s="25"/>
      <c r="F39" s="25"/>
      <c r="G39" s="26"/>
      <c r="H39" s="24"/>
      <c r="I39" s="25"/>
      <c r="J39" s="25"/>
      <c r="K39" s="25"/>
      <c r="L39" s="26"/>
      <c r="M39" s="24"/>
      <c r="N39" s="25"/>
      <c r="O39" s="25"/>
      <c r="P39" s="25"/>
      <c r="Q39" s="26"/>
      <c r="R39" s="24"/>
      <c r="S39" s="25"/>
      <c r="T39" s="25"/>
      <c r="U39" s="25"/>
      <c r="V39" s="26"/>
      <c r="W39" s="24"/>
      <c r="X39" s="25"/>
      <c r="Y39" s="25"/>
      <c r="Z39" s="25"/>
      <c r="AA39" s="26"/>
      <c r="AB39" s="24"/>
      <c r="AC39" s="25"/>
      <c r="AD39" s="25"/>
      <c r="AE39" s="25"/>
      <c r="AF39" s="26"/>
      <c r="AG39" s="24"/>
      <c r="AH39" s="25"/>
      <c r="AI39" s="25"/>
      <c r="AJ39" s="25"/>
      <c r="AK39" s="26"/>
      <c r="AL39" s="24"/>
      <c r="AM39" s="25"/>
      <c r="AN39" s="25"/>
      <c r="AO39" s="25"/>
      <c r="AP39" s="26"/>
      <c r="AQ39" s="24"/>
      <c r="AR39" s="25"/>
      <c r="AS39" s="25"/>
      <c r="AT39" s="25"/>
      <c r="AU39" s="26"/>
      <c r="AV39" s="24"/>
      <c r="AW39" s="25"/>
      <c r="AX39" s="25"/>
      <c r="AY39" s="25"/>
      <c r="AZ39" s="26"/>
      <c r="BA39" s="24"/>
      <c r="BB39" s="25"/>
      <c r="BC39" s="25"/>
      <c r="BD39" s="25"/>
      <c r="BE39" s="26"/>
      <c r="BF39" s="24"/>
      <c r="BG39" s="25"/>
      <c r="BH39" s="25"/>
      <c r="BI39" s="25"/>
      <c r="BJ39" s="26"/>
      <c r="BK39" s="27"/>
    </row>
    <row r="40" spans="1:63" ht="14.25">
      <c r="A40" s="19"/>
      <c r="B40" s="52" t="s">
        <v>107</v>
      </c>
      <c r="C40" s="20">
        <v>0</v>
      </c>
      <c r="D40" s="21">
        <v>6.698293059709677</v>
      </c>
      <c r="E40" s="21">
        <v>0</v>
      </c>
      <c r="F40" s="21">
        <v>0</v>
      </c>
      <c r="G40" s="22">
        <v>0</v>
      </c>
      <c r="H40" s="20">
        <v>28.233194027161282</v>
      </c>
      <c r="I40" s="21">
        <v>3481.6538418981945</v>
      </c>
      <c r="J40" s="21">
        <v>0.576317304967742</v>
      </c>
      <c r="K40" s="21">
        <v>0</v>
      </c>
      <c r="L40" s="22">
        <v>506.82513499799995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13.106711650193548</v>
      </c>
      <c r="S40" s="21">
        <v>31.769115728548392</v>
      </c>
      <c r="T40" s="21">
        <v>135.33894538077422</v>
      </c>
      <c r="U40" s="21">
        <v>0</v>
      </c>
      <c r="V40" s="22">
        <v>42.686141189000004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58.65352277090323</v>
      </c>
      <c r="AW40" s="21">
        <v>602.0612052264903</v>
      </c>
      <c r="AX40" s="21">
        <v>1.1507673091935484</v>
      </c>
      <c r="AY40" s="21">
        <v>0</v>
      </c>
      <c r="AZ40" s="22">
        <v>589.5679400183227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12.26738892174194</v>
      </c>
      <c r="BG40" s="21">
        <v>16.894364915322583</v>
      </c>
      <c r="BH40" s="21">
        <v>0.5051199106774193</v>
      </c>
      <c r="BI40" s="21">
        <v>0</v>
      </c>
      <c r="BJ40" s="22">
        <v>51.39090526803226</v>
      </c>
      <c r="BK40" s="23">
        <f aca="true" t="shared" si="6" ref="BK40:BK46">SUM(C40:BJ40)</f>
        <v>5579.378909577234</v>
      </c>
    </row>
    <row r="41" spans="1:63" ht="14.25">
      <c r="A41" s="19"/>
      <c r="B41" s="52" t="s">
        <v>176</v>
      </c>
      <c r="C41" s="20">
        <v>0</v>
      </c>
      <c r="D41" s="21">
        <v>22.468961296387096</v>
      </c>
      <c r="E41" s="21">
        <v>0</v>
      </c>
      <c r="F41" s="21">
        <v>0</v>
      </c>
      <c r="G41" s="22">
        <v>0</v>
      </c>
      <c r="H41" s="20">
        <v>2.6316992731612903</v>
      </c>
      <c r="I41" s="21">
        <v>6.898553617580647</v>
      </c>
      <c r="J41" s="21">
        <v>0</v>
      </c>
      <c r="K41" s="21">
        <v>0</v>
      </c>
      <c r="L41" s="22">
        <v>8.890403241548386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1.481119552870968</v>
      </c>
      <c r="S41" s="21">
        <v>0.18832333719354843</v>
      </c>
      <c r="T41" s="21">
        <v>0</v>
      </c>
      <c r="U41" s="21">
        <v>0</v>
      </c>
      <c r="V41" s="22">
        <v>1.283995853032258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9.6260387116129</v>
      </c>
      <c r="AW41" s="21">
        <v>17.175559821346774</v>
      </c>
      <c r="AX41" s="21">
        <v>0</v>
      </c>
      <c r="AY41" s="21">
        <v>0</v>
      </c>
      <c r="AZ41" s="22">
        <v>40.0956801375484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2.7719956849677416</v>
      </c>
      <c r="BG41" s="21">
        <v>1.332282544709677</v>
      </c>
      <c r="BH41" s="21">
        <v>0</v>
      </c>
      <c r="BI41" s="21">
        <v>0</v>
      </c>
      <c r="BJ41" s="22">
        <v>3.9826525736451615</v>
      </c>
      <c r="BK41" s="23">
        <f>SUM(C41:BJ41)</f>
        <v>118.82726564560485</v>
      </c>
    </row>
    <row r="42" spans="1:63" ht="14.25">
      <c r="A42" s="19"/>
      <c r="B42" s="52" t="s">
        <v>157</v>
      </c>
      <c r="C42" s="20">
        <v>0</v>
      </c>
      <c r="D42" s="21">
        <v>1.1204354159677419</v>
      </c>
      <c r="E42" s="21">
        <v>0</v>
      </c>
      <c r="F42" s="21">
        <v>0</v>
      </c>
      <c r="G42" s="22">
        <v>0</v>
      </c>
      <c r="H42" s="20">
        <v>59.56465952158067</v>
      </c>
      <c r="I42" s="21">
        <v>2340.6041417936776</v>
      </c>
      <c r="J42" s="21">
        <v>0</v>
      </c>
      <c r="K42" s="21">
        <v>0</v>
      </c>
      <c r="L42" s="22">
        <v>470.56197213996774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0.5342470760322581</v>
      </c>
      <c r="S42" s="21">
        <v>16.44033052648387</v>
      </c>
      <c r="T42" s="21">
        <v>4.693306668129033</v>
      </c>
      <c r="U42" s="21">
        <v>0</v>
      </c>
      <c r="V42" s="22">
        <v>23.969090870870964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1.0483997986129032</v>
      </c>
      <c r="AW42" s="21">
        <v>225.08527786592646</v>
      </c>
      <c r="AX42" s="21">
        <v>0</v>
      </c>
      <c r="AY42" s="21">
        <v>0</v>
      </c>
      <c r="AZ42" s="22">
        <v>266.7481655005806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0.8667340281935485</v>
      </c>
      <c r="BG42" s="21">
        <v>1.4874700677096773</v>
      </c>
      <c r="BH42" s="21">
        <v>0</v>
      </c>
      <c r="BI42" s="21">
        <v>0</v>
      </c>
      <c r="BJ42" s="22">
        <v>31.68868019638709</v>
      </c>
      <c r="BK42" s="23">
        <f t="shared" si="6"/>
        <v>3444.41291147012</v>
      </c>
    </row>
    <row r="43" spans="1:63" ht="14.25">
      <c r="A43" s="19"/>
      <c r="B43" s="52" t="s">
        <v>177</v>
      </c>
      <c r="C43" s="20">
        <v>0</v>
      </c>
      <c r="D43" s="21">
        <v>10.870861364645162</v>
      </c>
      <c r="E43" s="21">
        <v>0</v>
      </c>
      <c r="F43" s="21">
        <v>0</v>
      </c>
      <c r="G43" s="22">
        <v>0</v>
      </c>
      <c r="H43" s="20">
        <v>40.97390278074194</v>
      </c>
      <c r="I43" s="21">
        <v>1896.9732168639998</v>
      </c>
      <c r="J43" s="21">
        <v>271.908937198</v>
      </c>
      <c r="K43" s="21">
        <v>0</v>
      </c>
      <c r="L43" s="22">
        <v>275.71991950658065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27.937966900161292</v>
      </c>
      <c r="S43" s="21">
        <v>29.374175713677417</v>
      </c>
      <c r="T43" s="21">
        <v>86.89663814525805</v>
      </c>
      <c r="U43" s="21">
        <v>0</v>
      </c>
      <c r="V43" s="22">
        <v>99.9635613789032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129.06659100919356</v>
      </c>
      <c r="AW43" s="21">
        <v>1393.6055400280793</v>
      </c>
      <c r="AX43" s="21">
        <v>18.222478022709677</v>
      </c>
      <c r="AY43" s="21">
        <v>0</v>
      </c>
      <c r="AZ43" s="22">
        <v>889.2223661349358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108.8238142536452</v>
      </c>
      <c r="BG43" s="21">
        <v>279.3719865345161</v>
      </c>
      <c r="BH43" s="21">
        <v>64.90740683548387</v>
      </c>
      <c r="BI43" s="21">
        <v>0</v>
      </c>
      <c r="BJ43" s="22">
        <v>337.283904323871</v>
      </c>
      <c r="BK43" s="23">
        <f t="shared" si="6"/>
        <v>5961.123266994401</v>
      </c>
    </row>
    <row r="44" spans="1:63" ht="14.25">
      <c r="A44" s="19"/>
      <c r="B44" s="52" t="s">
        <v>108</v>
      </c>
      <c r="C44" s="20">
        <v>0</v>
      </c>
      <c r="D44" s="21">
        <v>198.1343703262258</v>
      </c>
      <c r="E44" s="21">
        <v>0</v>
      </c>
      <c r="F44" s="21">
        <v>0</v>
      </c>
      <c r="G44" s="22">
        <v>0</v>
      </c>
      <c r="H44" s="20">
        <v>57.64292911864513</v>
      </c>
      <c r="I44" s="21">
        <v>5743.6896636367765</v>
      </c>
      <c r="J44" s="21">
        <v>28.765057767677426</v>
      </c>
      <c r="K44" s="21">
        <v>0</v>
      </c>
      <c r="L44" s="22">
        <v>688.024105322645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5.85065364835484</v>
      </c>
      <c r="S44" s="21">
        <v>361.2387934594516</v>
      </c>
      <c r="T44" s="21">
        <v>0.06584769509677418</v>
      </c>
      <c r="U44" s="21">
        <v>0</v>
      </c>
      <c r="V44" s="22">
        <v>61.722237652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32.563281605258055</v>
      </c>
      <c r="AW44" s="21">
        <v>296.90238350384385</v>
      </c>
      <c r="AX44" s="21">
        <v>0</v>
      </c>
      <c r="AY44" s="21">
        <v>0</v>
      </c>
      <c r="AZ44" s="22">
        <v>412.8191461669677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13.010087638032257</v>
      </c>
      <c r="BG44" s="21">
        <v>16.789605564741933</v>
      </c>
      <c r="BH44" s="21">
        <v>0.2517560341290322</v>
      </c>
      <c r="BI44" s="21">
        <v>0</v>
      </c>
      <c r="BJ44" s="22">
        <v>38.88220246490322</v>
      </c>
      <c r="BK44" s="23">
        <f t="shared" si="6"/>
        <v>7956.352121604749</v>
      </c>
    </row>
    <row r="45" spans="1:63" ht="14.25">
      <c r="A45" s="19"/>
      <c r="B45" s="7" t="s">
        <v>109</v>
      </c>
      <c r="C45" s="20">
        <v>0</v>
      </c>
      <c r="D45" s="21">
        <v>0.9797147277096776</v>
      </c>
      <c r="E45" s="21">
        <v>0</v>
      </c>
      <c r="F45" s="21">
        <v>0</v>
      </c>
      <c r="G45" s="22">
        <v>0</v>
      </c>
      <c r="H45" s="20">
        <v>13.205970702870966</v>
      </c>
      <c r="I45" s="21">
        <v>13.533742964612903</v>
      </c>
      <c r="J45" s="21">
        <v>0</v>
      </c>
      <c r="K45" s="21">
        <v>0</v>
      </c>
      <c r="L45" s="22">
        <v>30.657637477806457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5.400443507677418</v>
      </c>
      <c r="S45" s="21">
        <v>42.669166965451616</v>
      </c>
      <c r="T45" s="21">
        <v>0</v>
      </c>
      <c r="U45" s="21">
        <v>0</v>
      </c>
      <c r="V45" s="22">
        <v>5.788355338064517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21.241547570935484</v>
      </c>
      <c r="AW45" s="21">
        <v>62.56397670175544</v>
      </c>
      <c r="AX45" s="21">
        <v>1.137780539935484</v>
      </c>
      <c r="AY45" s="21">
        <v>0</v>
      </c>
      <c r="AZ45" s="22">
        <v>87.9388045722903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8.278702609709676</v>
      </c>
      <c r="BG45" s="21">
        <v>5.85770932532258</v>
      </c>
      <c r="BH45" s="21">
        <v>0</v>
      </c>
      <c r="BI45" s="21">
        <v>0</v>
      </c>
      <c r="BJ45" s="22">
        <v>23.268871714322582</v>
      </c>
      <c r="BK45" s="23">
        <f t="shared" si="6"/>
        <v>322.5224247184651</v>
      </c>
    </row>
    <row r="46" spans="1:63" ht="14.25">
      <c r="A46" s="19"/>
      <c r="B46" s="7" t="s">
        <v>139</v>
      </c>
      <c r="C46" s="20">
        <v>0</v>
      </c>
      <c r="D46" s="21">
        <v>290.0925878649999</v>
      </c>
      <c r="E46" s="21">
        <v>0</v>
      </c>
      <c r="F46" s="21">
        <v>0</v>
      </c>
      <c r="G46" s="22">
        <v>0</v>
      </c>
      <c r="H46" s="20">
        <v>26.529040786806455</v>
      </c>
      <c r="I46" s="21">
        <v>1652.1407244719355</v>
      </c>
      <c r="J46" s="21">
        <v>42.72749336809676</v>
      </c>
      <c r="K46" s="21">
        <v>0</v>
      </c>
      <c r="L46" s="22">
        <v>107.9017831041613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12.187106344129035</v>
      </c>
      <c r="S46" s="21">
        <v>106.12909904219357</v>
      </c>
      <c r="T46" s="21">
        <v>21.974825657</v>
      </c>
      <c r="U46" s="21">
        <v>0</v>
      </c>
      <c r="V46" s="22">
        <v>31.070456550999992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32.67919178903225</v>
      </c>
      <c r="AW46" s="21">
        <v>331.05023502326225</v>
      </c>
      <c r="AX46" s="21">
        <v>10.030844540935487</v>
      </c>
      <c r="AY46" s="21">
        <v>0</v>
      </c>
      <c r="AZ46" s="22">
        <v>209.33539613070965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18.635835738741935</v>
      </c>
      <c r="BG46" s="21">
        <v>17.204584620741937</v>
      </c>
      <c r="BH46" s="21">
        <v>6.059193202709678</v>
      </c>
      <c r="BI46" s="21">
        <v>0</v>
      </c>
      <c r="BJ46" s="22">
        <v>121.22906849519354</v>
      </c>
      <c r="BK46" s="23">
        <f t="shared" si="6"/>
        <v>3036.9774667316497</v>
      </c>
    </row>
    <row r="47" spans="1:63" ht="14.25">
      <c r="A47" s="19"/>
      <c r="B47" s="7" t="s">
        <v>110</v>
      </c>
      <c r="C47" s="20">
        <v>0</v>
      </c>
      <c r="D47" s="21">
        <v>251.74180450680643</v>
      </c>
      <c r="E47" s="21">
        <v>0</v>
      </c>
      <c r="F47" s="21">
        <v>0</v>
      </c>
      <c r="G47" s="22">
        <v>0</v>
      </c>
      <c r="H47" s="20">
        <v>51.901169031806454</v>
      </c>
      <c r="I47" s="21">
        <v>2349.127948477161</v>
      </c>
      <c r="J47" s="21">
        <v>507.684691627387</v>
      </c>
      <c r="K47" s="21">
        <v>0</v>
      </c>
      <c r="L47" s="22">
        <v>187.1819420644194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33.83202521306452</v>
      </c>
      <c r="S47" s="21">
        <v>78.57457392709681</v>
      </c>
      <c r="T47" s="21">
        <v>14.214383568612902</v>
      </c>
      <c r="U47" s="21">
        <v>0</v>
      </c>
      <c r="V47" s="22">
        <v>72.97817136164515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242.15585886735474</v>
      </c>
      <c r="AW47" s="21">
        <v>752.0122614457416</v>
      </c>
      <c r="AX47" s="21">
        <v>0.9017115476451614</v>
      </c>
      <c r="AY47" s="21">
        <v>0</v>
      </c>
      <c r="AZ47" s="22">
        <v>748.1701544970965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215.52491569445172</v>
      </c>
      <c r="BG47" s="21">
        <v>153.22543606219355</v>
      </c>
      <c r="BH47" s="21">
        <v>12.245180701741935</v>
      </c>
      <c r="BI47" s="21">
        <v>0</v>
      </c>
      <c r="BJ47" s="22">
        <v>270.5385380812258</v>
      </c>
      <c r="BK47" s="23">
        <f>SUM(C47:BJ47)</f>
        <v>5942.010766675452</v>
      </c>
    </row>
    <row r="48" spans="1:63" ht="14.25">
      <c r="A48" s="19"/>
      <c r="B48" s="7" t="s">
        <v>111</v>
      </c>
      <c r="C48" s="20">
        <v>0</v>
      </c>
      <c r="D48" s="21">
        <v>597.0448151997742</v>
      </c>
      <c r="E48" s="21">
        <v>0</v>
      </c>
      <c r="F48" s="21">
        <v>0</v>
      </c>
      <c r="G48" s="22">
        <v>0</v>
      </c>
      <c r="H48" s="20">
        <v>36.927099269645154</v>
      </c>
      <c r="I48" s="21">
        <v>9097.443558552612</v>
      </c>
      <c r="J48" s="21">
        <v>1529.6000252997744</v>
      </c>
      <c r="K48" s="21">
        <v>0</v>
      </c>
      <c r="L48" s="22">
        <v>838.3824702097419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19.939013980516123</v>
      </c>
      <c r="S48" s="21">
        <v>361.3922025925484</v>
      </c>
      <c r="T48" s="21">
        <v>141.72894859403223</v>
      </c>
      <c r="U48" s="21">
        <v>0</v>
      </c>
      <c r="V48" s="22">
        <v>59.88795833645162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43.35394498341935</v>
      </c>
      <c r="AW48" s="21">
        <v>2272.8342825159625</v>
      </c>
      <c r="AX48" s="21">
        <v>5.435850510129033</v>
      </c>
      <c r="AY48" s="21">
        <v>0</v>
      </c>
      <c r="AZ48" s="22">
        <v>695.8376533450322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24.740573002064515</v>
      </c>
      <c r="BG48" s="21">
        <v>188.51162509880643</v>
      </c>
      <c r="BH48" s="21">
        <v>6.123069684032258</v>
      </c>
      <c r="BI48" s="21">
        <v>0</v>
      </c>
      <c r="BJ48" s="22">
        <v>155.02126470535487</v>
      </c>
      <c r="BK48" s="23">
        <f>SUM(C48:BJ48)</f>
        <v>16074.204355879896</v>
      </c>
    </row>
    <row r="49" spans="1:63" ht="14.25">
      <c r="A49" s="19"/>
      <c r="B49" s="7" t="s">
        <v>178</v>
      </c>
      <c r="C49" s="20">
        <v>0</v>
      </c>
      <c r="D49" s="21">
        <v>135.8149915524839</v>
      </c>
      <c r="E49" s="21">
        <v>0</v>
      </c>
      <c r="F49" s="21">
        <v>0</v>
      </c>
      <c r="G49" s="22">
        <v>0</v>
      </c>
      <c r="H49" s="20">
        <v>10.32730269612903</v>
      </c>
      <c r="I49" s="21">
        <v>6.182379901516129</v>
      </c>
      <c r="J49" s="21">
        <v>0</v>
      </c>
      <c r="K49" s="21">
        <v>0</v>
      </c>
      <c r="L49" s="22">
        <v>14.262685806354837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7.306591494032257</v>
      </c>
      <c r="S49" s="21">
        <v>3.2193608929032256</v>
      </c>
      <c r="T49" s="21">
        <v>0</v>
      </c>
      <c r="U49" s="21">
        <v>0</v>
      </c>
      <c r="V49" s="22">
        <v>7.112962163741934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130.37005689380646</v>
      </c>
      <c r="AW49" s="21">
        <v>175.29166825554128</v>
      </c>
      <c r="AX49" s="21">
        <v>0</v>
      </c>
      <c r="AY49" s="21">
        <v>0</v>
      </c>
      <c r="AZ49" s="22">
        <v>184.99990569429033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62.069540449354825</v>
      </c>
      <c r="BG49" s="21">
        <v>17.480194558645156</v>
      </c>
      <c r="BH49" s="21">
        <v>0</v>
      </c>
      <c r="BI49" s="21">
        <v>0</v>
      </c>
      <c r="BJ49" s="22">
        <v>45.69483463064516</v>
      </c>
      <c r="BK49" s="23">
        <f>SUM(C49:BJ49)</f>
        <v>800.1324749894444</v>
      </c>
    </row>
    <row r="50" spans="1:63" ht="28.5">
      <c r="A50" s="19"/>
      <c r="B50" s="7" t="s">
        <v>175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3.989489298387097</v>
      </c>
      <c r="I50" s="21">
        <v>162.5939091643871</v>
      </c>
      <c r="J50" s="21">
        <v>0.2791972500967742</v>
      </c>
      <c r="K50" s="21">
        <v>0</v>
      </c>
      <c r="L50" s="22">
        <v>70.03505442054836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0.5683793447741936</v>
      </c>
      <c r="S50" s="21">
        <v>1.334055811</v>
      </c>
      <c r="T50" s="21">
        <v>0</v>
      </c>
      <c r="U50" s="21">
        <v>0</v>
      </c>
      <c r="V50" s="22">
        <v>0.6701405306774192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1.7660260161290322</v>
      </c>
      <c r="AW50" s="21">
        <v>61.63904814637294</v>
      </c>
      <c r="AX50" s="21">
        <v>0</v>
      </c>
      <c r="AY50" s="21">
        <v>0</v>
      </c>
      <c r="AZ50" s="22">
        <v>127.2546472283871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0.7480616900322579</v>
      </c>
      <c r="BG50" s="21">
        <v>9.681516425999998</v>
      </c>
      <c r="BH50" s="21">
        <v>0</v>
      </c>
      <c r="BI50" s="21">
        <v>0</v>
      </c>
      <c r="BJ50" s="22">
        <v>7.21947438916129</v>
      </c>
      <c r="BK50" s="23">
        <f>SUM(C50:BJ50)</f>
        <v>447.7789997159536</v>
      </c>
    </row>
    <row r="51" spans="1:63" ht="14.25">
      <c r="A51" s="19"/>
      <c r="B51" s="7" t="s">
        <v>112</v>
      </c>
      <c r="C51" s="20">
        <v>0</v>
      </c>
      <c r="D51" s="21">
        <v>409.33138604687105</v>
      </c>
      <c r="E51" s="21">
        <v>0</v>
      </c>
      <c r="F51" s="21">
        <v>0</v>
      </c>
      <c r="G51" s="22">
        <v>0</v>
      </c>
      <c r="H51" s="20">
        <v>36.289228923032276</v>
      </c>
      <c r="I51" s="21">
        <v>2188.302794214097</v>
      </c>
      <c r="J51" s="21">
        <v>0</v>
      </c>
      <c r="K51" s="21">
        <v>0</v>
      </c>
      <c r="L51" s="22">
        <v>499.6487295469032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3.332343753548388</v>
      </c>
      <c r="S51" s="21">
        <v>68.30636963287097</v>
      </c>
      <c r="T51" s="21">
        <v>5.038539350999998</v>
      </c>
      <c r="U51" s="21">
        <v>0</v>
      </c>
      <c r="V51" s="22">
        <v>55.17792469674193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42.187958769451605</v>
      </c>
      <c r="AW51" s="21">
        <v>517.0993442482791</v>
      </c>
      <c r="AX51" s="21">
        <v>5.804435844838709</v>
      </c>
      <c r="AY51" s="21">
        <v>0</v>
      </c>
      <c r="AZ51" s="22">
        <v>686.2884898735484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10.519979738129031</v>
      </c>
      <c r="BG51" s="21">
        <v>24.715824045806453</v>
      </c>
      <c r="BH51" s="21">
        <v>0</v>
      </c>
      <c r="BI51" s="21">
        <v>0</v>
      </c>
      <c r="BJ51" s="22">
        <v>53.658336230870965</v>
      </c>
      <c r="BK51" s="23">
        <f>SUM(C51:BJ51)</f>
        <v>4605.70168491599</v>
      </c>
    </row>
    <row r="52" spans="1:63" ht="28.5">
      <c r="A52" s="19"/>
      <c r="B52" s="7" t="s">
        <v>181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6.712119087774195</v>
      </c>
      <c r="I52" s="21">
        <v>180.40754520190325</v>
      </c>
      <c r="J52" s="21">
        <v>0</v>
      </c>
      <c r="K52" s="21">
        <v>0</v>
      </c>
      <c r="L52" s="22">
        <v>71.09282371545162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0.8029693330322581</v>
      </c>
      <c r="S52" s="21">
        <v>6.33843104067742</v>
      </c>
      <c r="T52" s="21">
        <v>0</v>
      </c>
      <c r="U52" s="21">
        <v>0</v>
      </c>
      <c r="V52" s="22">
        <v>2.8551623242903226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1.2563181578387093</v>
      </c>
      <c r="AW52" s="21">
        <v>32.42977545279751</v>
      </c>
      <c r="AX52" s="21">
        <v>0</v>
      </c>
      <c r="AY52" s="21">
        <v>0</v>
      </c>
      <c r="AZ52" s="22">
        <v>64.74053848196773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0.3646624503548386</v>
      </c>
      <c r="BG52" s="21">
        <v>0.6365153339032259</v>
      </c>
      <c r="BH52" s="21">
        <v>0</v>
      </c>
      <c r="BI52" s="21">
        <v>0</v>
      </c>
      <c r="BJ52" s="22">
        <v>1.5543972732258065</v>
      </c>
      <c r="BK52" s="23">
        <f aca="true" t="shared" si="7" ref="BK52:BK60">SUM(C52:BJ52)</f>
        <v>369.1912578532169</v>
      </c>
    </row>
    <row r="53" spans="1:63" ht="14.25">
      <c r="A53" s="19"/>
      <c r="B53" s="7" t="s">
        <v>184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0.9679660829677417</v>
      </c>
      <c r="I53" s="21">
        <v>126.46828380996774</v>
      </c>
      <c r="J53" s="21">
        <v>0</v>
      </c>
      <c r="K53" s="21">
        <v>0</v>
      </c>
      <c r="L53" s="22">
        <v>49.67655421541936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0.5316353134516129</v>
      </c>
      <c r="S53" s="21">
        <v>10.153985627806453</v>
      </c>
      <c r="T53" s="21">
        <v>0</v>
      </c>
      <c r="U53" s="21">
        <v>0</v>
      </c>
      <c r="V53" s="22">
        <v>1.5842508101290325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3.9685660231935485</v>
      </c>
      <c r="AW53" s="21">
        <v>48.03349962209343</v>
      </c>
      <c r="AX53" s="21">
        <v>0</v>
      </c>
      <c r="AY53" s="21">
        <v>0</v>
      </c>
      <c r="AZ53" s="22">
        <v>143.20747444190323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0.5926276056129032</v>
      </c>
      <c r="BG53" s="21">
        <v>8.900555461129034</v>
      </c>
      <c r="BH53" s="21">
        <v>0</v>
      </c>
      <c r="BI53" s="21">
        <v>0</v>
      </c>
      <c r="BJ53" s="22">
        <v>10.856398799645165</v>
      </c>
      <c r="BK53" s="23">
        <f t="shared" si="7"/>
        <v>404.9417978133192</v>
      </c>
    </row>
    <row r="54" spans="1:63" ht="14.25">
      <c r="A54" s="19"/>
      <c r="B54" s="7" t="s">
        <v>113</v>
      </c>
      <c r="C54" s="20">
        <v>0</v>
      </c>
      <c r="D54" s="21">
        <v>6.417436734000001</v>
      </c>
      <c r="E54" s="21">
        <v>0</v>
      </c>
      <c r="F54" s="21">
        <v>0</v>
      </c>
      <c r="G54" s="22">
        <v>0</v>
      </c>
      <c r="H54" s="20">
        <v>80.4936380401613</v>
      </c>
      <c r="I54" s="21">
        <v>2095.3853281242905</v>
      </c>
      <c r="J54" s="21">
        <v>9.01996638932258</v>
      </c>
      <c r="K54" s="21">
        <v>0</v>
      </c>
      <c r="L54" s="22">
        <v>2305.4686128938715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12.263587820870965</v>
      </c>
      <c r="S54" s="21">
        <v>265.72283752306447</v>
      </c>
      <c r="T54" s="21">
        <v>0.6155219719677419</v>
      </c>
      <c r="U54" s="21">
        <v>0</v>
      </c>
      <c r="V54" s="22">
        <v>259.32991865816126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39.178875021129016</v>
      </c>
      <c r="AW54" s="21">
        <v>674.4014750903326</v>
      </c>
      <c r="AX54" s="21">
        <v>0.16127633477419356</v>
      </c>
      <c r="AY54" s="21">
        <v>0</v>
      </c>
      <c r="AZ54" s="22">
        <v>1540.1342186135487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13.504131039451611</v>
      </c>
      <c r="BG54" s="21">
        <v>64.26581037816129</v>
      </c>
      <c r="BH54" s="21">
        <v>1.2794079836451613</v>
      </c>
      <c r="BI54" s="21">
        <v>0</v>
      </c>
      <c r="BJ54" s="22">
        <v>222.0147289545161</v>
      </c>
      <c r="BK54" s="23">
        <f t="shared" si="7"/>
        <v>7589.656771571268</v>
      </c>
    </row>
    <row r="55" spans="1:63" ht="14.25">
      <c r="A55" s="19"/>
      <c r="B55" s="7" t="s">
        <v>185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2.6497323149677423</v>
      </c>
      <c r="I55" s="21">
        <v>137.45771990848385</v>
      </c>
      <c r="J55" s="21">
        <v>0</v>
      </c>
      <c r="K55" s="21">
        <v>0</v>
      </c>
      <c r="L55" s="22">
        <v>200.35725876999993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0.9688367522903225</v>
      </c>
      <c r="S55" s="21">
        <v>47.441577316548376</v>
      </c>
      <c r="T55" s="21">
        <v>0</v>
      </c>
      <c r="U55" s="21">
        <v>0</v>
      </c>
      <c r="V55" s="22">
        <v>14.448187118709676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3.1030762285806452</v>
      </c>
      <c r="AW55" s="21">
        <v>35.25287986300795</v>
      </c>
      <c r="AX55" s="21">
        <v>0</v>
      </c>
      <c r="AY55" s="21">
        <v>0</v>
      </c>
      <c r="AZ55" s="22">
        <v>122.50673180158066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1.2942861425806456</v>
      </c>
      <c r="BG55" s="21">
        <v>7.7688269440322575</v>
      </c>
      <c r="BH55" s="21">
        <v>0</v>
      </c>
      <c r="BI55" s="21">
        <v>0</v>
      </c>
      <c r="BJ55" s="22">
        <v>7.788576440580646</v>
      </c>
      <c r="BK55" s="23">
        <f t="shared" si="7"/>
        <v>581.0376896013626</v>
      </c>
    </row>
    <row r="56" spans="1:63" ht="28.5">
      <c r="A56" s="19"/>
      <c r="B56" s="7" t="s">
        <v>186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7.286831441580644</v>
      </c>
      <c r="I56" s="21">
        <v>109.76440778622582</v>
      </c>
      <c r="J56" s="21">
        <v>0</v>
      </c>
      <c r="K56" s="21">
        <v>0</v>
      </c>
      <c r="L56" s="22">
        <v>68.35731915525808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0.3516502258387097</v>
      </c>
      <c r="S56" s="21">
        <v>3.2877405180967743</v>
      </c>
      <c r="T56" s="21">
        <v>0</v>
      </c>
      <c r="U56" s="21">
        <v>0</v>
      </c>
      <c r="V56" s="22">
        <v>3.1284295884838706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0.9573486877096774</v>
      </c>
      <c r="AW56" s="21">
        <v>14.944081133833725</v>
      </c>
      <c r="AX56" s="21">
        <v>0</v>
      </c>
      <c r="AY56" s="21">
        <v>0</v>
      </c>
      <c r="AZ56" s="22">
        <v>48.58421110651612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0.3773964973870967</v>
      </c>
      <c r="BG56" s="21">
        <v>0.5693329521612904</v>
      </c>
      <c r="BH56" s="21">
        <v>0</v>
      </c>
      <c r="BI56" s="21">
        <v>0</v>
      </c>
      <c r="BJ56" s="22">
        <v>1.5520458697096773</v>
      </c>
      <c r="BK56" s="23">
        <f t="shared" si="7"/>
        <v>259.16079496280145</v>
      </c>
    </row>
    <row r="57" spans="1:63" ht="14.25">
      <c r="A57" s="19"/>
      <c r="B57" s="7" t="s">
        <v>189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0.5593158401290322</v>
      </c>
      <c r="I57" s="21">
        <v>52.84195627980646</v>
      </c>
      <c r="J57" s="21">
        <v>0</v>
      </c>
      <c r="K57" s="21">
        <v>0</v>
      </c>
      <c r="L57" s="22">
        <v>24.268940316709678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0.44273120316129033</v>
      </c>
      <c r="S57" s="21">
        <v>0</v>
      </c>
      <c r="T57" s="21">
        <v>0</v>
      </c>
      <c r="U57" s="21">
        <v>0</v>
      </c>
      <c r="V57" s="22">
        <v>1.704188649064516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0.47154974209677425</v>
      </c>
      <c r="AW57" s="21">
        <v>6.3440053993856695</v>
      </c>
      <c r="AX57" s="21">
        <v>0</v>
      </c>
      <c r="AY57" s="21">
        <v>0</v>
      </c>
      <c r="AZ57" s="22">
        <v>22.713916091258056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0.1907721558709677</v>
      </c>
      <c r="BG57" s="21">
        <v>0.0027079586129032246</v>
      </c>
      <c r="BH57" s="21">
        <v>0</v>
      </c>
      <c r="BI57" s="21">
        <v>0</v>
      </c>
      <c r="BJ57" s="22">
        <v>0.6075512168709677</v>
      </c>
      <c r="BK57" s="23">
        <f t="shared" si="7"/>
        <v>110.14763485296632</v>
      </c>
    </row>
    <row r="58" spans="1:63" ht="14.25">
      <c r="A58" s="19"/>
      <c r="B58" s="7" t="s">
        <v>114</v>
      </c>
      <c r="C58" s="20">
        <v>0</v>
      </c>
      <c r="D58" s="21">
        <v>9.335617258064516</v>
      </c>
      <c r="E58" s="21">
        <v>0</v>
      </c>
      <c r="F58" s="21">
        <v>0</v>
      </c>
      <c r="G58" s="22">
        <v>0</v>
      </c>
      <c r="H58" s="20">
        <v>4.099650269258065</v>
      </c>
      <c r="I58" s="21">
        <v>0.06334653448273096</v>
      </c>
      <c r="J58" s="21">
        <v>0</v>
      </c>
      <c r="K58" s="21">
        <v>0</v>
      </c>
      <c r="L58" s="22">
        <v>3.677303588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3.172634453741936</v>
      </c>
      <c r="S58" s="21">
        <v>0</v>
      </c>
      <c r="T58" s="21">
        <v>0</v>
      </c>
      <c r="U58" s="21">
        <v>0</v>
      </c>
      <c r="V58" s="22">
        <v>0.4731242069354839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53.4668132320645</v>
      </c>
      <c r="AW58" s="21">
        <v>0.0019670500322580644</v>
      </c>
      <c r="AX58" s="21">
        <v>0</v>
      </c>
      <c r="AY58" s="21">
        <v>0</v>
      </c>
      <c r="AZ58" s="22">
        <v>54.21641448945161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19.632614044</v>
      </c>
      <c r="BG58" s="21">
        <v>0</v>
      </c>
      <c r="BH58" s="21">
        <v>0</v>
      </c>
      <c r="BI58" s="21">
        <v>0</v>
      </c>
      <c r="BJ58" s="22">
        <v>14.630694715774188</v>
      </c>
      <c r="BK58" s="23">
        <f t="shared" si="7"/>
        <v>162.77017984180532</v>
      </c>
    </row>
    <row r="59" spans="1:63" ht="14.25">
      <c r="A59" s="19"/>
      <c r="B59" s="7" t="s">
        <v>179</v>
      </c>
      <c r="C59" s="20">
        <v>0</v>
      </c>
      <c r="D59" s="21">
        <v>215.92308550183867</v>
      </c>
      <c r="E59" s="21">
        <v>0</v>
      </c>
      <c r="F59" s="21">
        <v>0</v>
      </c>
      <c r="G59" s="22">
        <v>0</v>
      </c>
      <c r="H59" s="20">
        <v>7.358891972806452</v>
      </c>
      <c r="I59" s="21">
        <v>153.55713604148386</v>
      </c>
      <c r="J59" s="21">
        <v>0</v>
      </c>
      <c r="K59" s="21">
        <v>0</v>
      </c>
      <c r="L59" s="22">
        <v>20.4445698723871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3.2953582863870965</v>
      </c>
      <c r="S59" s="21">
        <v>2.234581296419356</v>
      </c>
      <c r="T59" s="21">
        <v>9.852789604225807</v>
      </c>
      <c r="U59" s="21">
        <v>0</v>
      </c>
      <c r="V59" s="22">
        <v>4.69717651667742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73.5601846003871</v>
      </c>
      <c r="AW59" s="21">
        <v>65.08638246905802</v>
      </c>
      <c r="AX59" s="21">
        <v>14.8551690496129</v>
      </c>
      <c r="AY59" s="21">
        <v>0</v>
      </c>
      <c r="AZ59" s="22">
        <v>168.001130780871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41.54223653829034</v>
      </c>
      <c r="BG59" s="21">
        <v>78.27067706680644</v>
      </c>
      <c r="BH59" s="21">
        <v>47.8378602803871</v>
      </c>
      <c r="BI59" s="21">
        <v>0</v>
      </c>
      <c r="BJ59" s="22">
        <v>120.61286555883869</v>
      </c>
      <c r="BK59" s="23">
        <f t="shared" si="7"/>
        <v>1027.1300954364774</v>
      </c>
    </row>
    <row r="60" spans="1:63" ht="14.25">
      <c r="A60" s="19"/>
      <c r="B60" s="7" t="s">
        <v>115</v>
      </c>
      <c r="C60" s="20">
        <v>0</v>
      </c>
      <c r="D60" s="21">
        <v>409.3921839716773</v>
      </c>
      <c r="E60" s="21">
        <v>0</v>
      </c>
      <c r="F60" s="21">
        <v>0</v>
      </c>
      <c r="G60" s="22">
        <v>0</v>
      </c>
      <c r="H60" s="20">
        <v>56.95221897174195</v>
      </c>
      <c r="I60" s="21">
        <v>1940.2518191535155</v>
      </c>
      <c r="J60" s="21">
        <v>52.942086619516125</v>
      </c>
      <c r="K60" s="21">
        <v>0</v>
      </c>
      <c r="L60" s="22">
        <v>608.6894965313871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32.014134007548385</v>
      </c>
      <c r="S60" s="21">
        <v>94.107390858</v>
      </c>
      <c r="T60" s="21">
        <v>8.218436178129032</v>
      </c>
      <c r="U60" s="21">
        <v>0</v>
      </c>
      <c r="V60" s="22">
        <v>59.43853503545162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106.91251310467744</v>
      </c>
      <c r="AW60" s="21">
        <v>1009.9973739406096</v>
      </c>
      <c r="AX60" s="21">
        <v>13.517556895838712</v>
      </c>
      <c r="AY60" s="21">
        <v>0</v>
      </c>
      <c r="AZ60" s="22">
        <v>854.4013385643547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42.46658133793547</v>
      </c>
      <c r="BG60" s="21">
        <v>85.43821688974194</v>
      </c>
      <c r="BH60" s="21">
        <v>2.837220832419354</v>
      </c>
      <c r="BI60" s="21">
        <v>0</v>
      </c>
      <c r="BJ60" s="22">
        <v>121.3904986118387</v>
      </c>
      <c r="BK60" s="23">
        <f t="shared" si="7"/>
        <v>5498.967601504382</v>
      </c>
    </row>
    <row r="61" spans="1:63" s="28" customFormat="1" ht="14.25">
      <c r="A61" s="19"/>
      <c r="B61" s="8" t="s">
        <v>18</v>
      </c>
      <c r="C61" s="24">
        <f aca="true" t="shared" si="8" ref="C61:AH61">SUM(C40:C60)</f>
        <v>0</v>
      </c>
      <c r="D61" s="25">
        <f t="shared" si="8"/>
        <v>2565.3665448271613</v>
      </c>
      <c r="E61" s="25">
        <f t="shared" si="8"/>
        <v>0</v>
      </c>
      <c r="F61" s="25">
        <f t="shared" si="8"/>
        <v>0</v>
      </c>
      <c r="G61" s="26">
        <f t="shared" si="8"/>
        <v>0</v>
      </c>
      <c r="H61" s="24">
        <f t="shared" si="8"/>
        <v>535.2960494513549</v>
      </c>
      <c r="I61" s="25">
        <f t="shared" si="8"/>
        <v>33735.34201839672</v>
      </c>
      <c r="J61" s="25">
        <f t="shared" si="8"/>
        <v>2443.5037728248385</v>
      </c>
      <c r="K61" s="25">
        <f t="shared" si="8"/>
        <v>0</v>
      </c>
      <c r="L61" s="26">
        <f t="shared" si="8"/>
        <v>7050.124716897161</v>
      </c>
      <c r="M61" s="24">
        <f t="shared" si="8"/>
        <v>0</v>
      </c>
      <c r="N61" s="25">
        <f t="shared" si="8"/>
        <v>0</v>
      </c>
      <c r="O61" s="25">
        <f t="shared" si="8"/>
        <v>0</v>
      </c>
      <c r="P61" s="25">
        <f t="shared" si="8"/>
        <v>0</v>
      </c>
      <c r="Q61" s="26">
        <f t="shared" si="8"/>
        <v>0</v>
      </c>
      <c r="R61" s="24">
        <f t="shared" si="8"/>
        <v>185.3201398616774</v>
      </c>
      <c r="S61" s="25">
        <f t="shared" si="8"/>
        <v>1529.9221118100322</v>
      </c>
      <c r="T61" s="25">
        <f t="shared" si="8"/>
        <v>428.63818281422573</v>
      </c>
      <c r="U61" s="25">
        <f t="shared" si="8"/>
        <v>0</v>
      </c>
      <c r="V61" s="26">
        <f t="shared" si="8"/>
        <v>809.9699688300323</v>
      </c>
      <c r="W61" s="24">
        <f t="shared" si="8"/>
        <v>0</v>
      </c>
      <c r="X61" s="25">
        <f t="shared" si="8"/>
        <v>0</v>
      </c>
      <c r="Y61" s="25">
        <f t="shared" si="8"/>
        <v>0</v>
      </c>
      <c r="Z61" s="25">
        <f t="shared" si="8"/>
        <v>0</v>
      </c>
      <c r="AA61" s="26">
        <f t="shared" si="8"/>
        <v>0</v>
      </c>
      <c r="AB61" s="24">
        <f t="shared" si="8"/>
        <v>0</v>
      </c>
      <c r="AC61" s="25">
        <f t="shared" si="8"/>
        <v>0</v>
      </c>
      <c r="AD61" s="25">
        <f t="shared" si="8"/>
        <v>0</v>
      </c>
      <c r="AE61" s="25">
        <f t="shared" si="8"/>
        <v>0</v>
      </c>
      <c r="AF61" s="26">
        <f t="shared" si="8"/>
        <v>0</v>
      </c>
      <c r="AG61" s="24">
        <f t="shared" si="8"/>
        <v>0</v>
      </c>
      <c r="AH61" s="25">
        <f t="shared" si="8"/>
        <v>0</v>
      </c>
      <c r="AI61" s="25">
        <f aca="true" t="shared" si="9" ref="AI61:BK61">SUM(AI40:AI60)</f>
        <v>0</v>
      </c>
      <c r="AJ61" s="25">
        <f t="shared" si="9"/>
        <v>0</v>
      </c>
      <c r="AK61" s="26">
        <f t="shared" si="9"/>
        <v>0</v>
      </c>
      <c r="AL61" s="24">
        <f t="shared" si="9"/>
        <v>0</v>
      </c>
      <c r="AM61" s="25">
        <f t="shared" si="9"/>
        <v>0</v>
      </c>
      <c r="AN61" s="25">
        <f t="shared" si="9"/>
        <v>0</v>
      </c>
      <c r="AO61" s="25">
        <f t="shared" si="9"/>
        <v>0</v>
      </c>
      <c r="AP61" s="26">
        <f t="shared" si="9"/>
        <v>0</v>
      </c>
      <c r="AQ61" s="24">
        <f t="shared" si="9"/>
        <v>0</v>
      </c>
      <c r="AR61" s="25">
        <f t="shared" si="9"/>
        <v>0</v>
      </c>
      <c r="AS61" s="25">
        <f t="shared" si="9"/>
        <v>0</v>
      </c>
      <c r="AT61" s="25">
        <f t="shared" si="9"/>
        <v>0</v>
      </c>
      <c r="AU61" s="26">
        <f t="shared" si="9"/>
        <v>0</v>
      </c>
      <c r="AV61" s="24">
        <f t="shared" si="9"/>
        <v>1027.5876635833868</v>
      </c>
      <c r="AW61" s="25">
        <f t="shared" si="9"/>
        <v>8593.812222803754</v>
      </c>
      <c r="AX61" s="25">
        <f t="shared" si="9"/>
        <v>71.2178705956129</v>
      </c>
      <c r="AY61" s="25">
        <f t="shared" si="9"/>
        <v>0</v>
      </c>
      <c r="AZ61" s="26">
        <f t="shared" si="9"/>
        <v>7956.784323671162</v>
      </c>
      <c r="BA61" s="24">
        <f t="shared" si="9"/>
        <v>0</v>
      </c>
      <c r="BB61" s="25">
        <f t="shared" si="9"/>
        <v>0</v>
      </c>
      <c r="BC61" s="25">
        <f t="shared" si="9"/>
        <v>0</v>
      </c>
      <c r="BD61" s="25">
        <f t="shared" si="9"/>
        <v>0</v>
      </c>
      <c r="BE61" s="26">
        <f t="shared" si="9"/>
        <v>0</v>
      </c>
      <c r="BF61" s="24">
        <f t="shared" si="9"/>
        <v>598.2229372605486</v>
      </c>
      <c r="BG61" s="25">
        <f t="shared" si="9"/>
        <v>978.4052427490645</v>
      </c>
      <c r="BH61" s="25">
        <f t="shared" si="9"/>
        <v>142.0462154652258</v>
      </c>
      <c r="BI61" s="25">
        <f t="shared" si="9"/>
        <v>0</v>
      </c>
      <c r="BJ61" s="26">
        <f t="shared" si="9"/>
        <v>1640.8664905146127</v>
      </c>
      <c r="BK61" s="27">
        <f t="shared" si="9"/>
        <v>70292.42647235656</v>
      </c>
    </row>
    <row r="62" spans="1:63" s="28" customFormat="1" ht="14.25">
      <c r="A62" s="19"/>
      <c r="B62" s="8" t="s">
        <v>19</v>
      </c>
      <c r="C62" s="24">
        <f aca="true" t="shared" si="10" ref="C62:AH62">C61+C38+C35+C31+C15+C11</f>
        <v>0</v>
      </c>
      <c r="D62" s="25">
        <f t="shared" si="10"/>
        <v>2817.646447522451</v>
      </c>
      <c r="E62" s="25">
        <f t="shared" si="10"/>
        <v>0</v>
      </c>
      <c r="F62" s="25">
        <f t="shared" si="10"/>
        <v>0</v>
      </c>
      <c r="G62" s="26">
        <f t="shared" si="10"/>
        <v>0</v>
      </c>
      <c r="H62" s="24">
        <f t="shared" si="10"/>
        <v>847.042858978258</v>
      </c>
      <c r="I62" s="25">
        <f t="shared" si="10"/>
        <v>58719.46765855307</v>
      </c>
      <c r="J62" s="25">
        <f t="shared" si="10"/>
        <v>5442.2139974311285</v>
      </c>
      <c r="K62" s="25">
        <f t="shared" si="10"/>
        <v>0</v>
      </c>
      <c r="L62" s="26">
        <f t="shared" si="10"/>
        <v>8825.583278490161</v>
      </c>
      <c r="M62" s="24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6">
        <f t="shared" si="10"/>
        <v>0</v>
      </c>
      <c r="R62" s="24">
        <f t="shared" si="10"/>
        <v>362.13547366393544</v>
      </c>
      <c r="S62" s="25">
        <f t="shared" si="10"/>
        <v>3148.730356954387</v>
      </c>
      <c r="T62" s="25">
        <f t="shared" si="10"/>
        <v>660.7714778783869</v>
      </c>
      <c r="U62" s="25">
        <f t="shared" si="10"/>
        <v>0</v>
      </c>
      <c r="V62" s="26">
        <f t="shared" si="10"/>
        <v>1059.6735156919356</v>
      </c>
      <c r="W62" s="24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6">
        <f t="shared" si="10"/>
        <v>0</v>
      </c>
      <c r="AB62" s="24">
        <f t="shared" si="10"/>
        <v>0</v>
      </c>
      <c r="AC62" s="25">
        <f t="shared" si="10"/>
        <v>0</v>
      </c>
      <c r="AD62" s="25">
        <f t="shared" si="10"/>
        <v>0</v>
      </c>
      <c r="AE62" s="25">
        <f t="shared" si="10"/>
        <v>0</v>
      </c>
      <c r="AF62" s="26">
        <f t="shared" si="10"/>
        <v>0</v>
      </c>
      <c r="AG62" s="24">
        <f t="shared" si="10"/>
        <v>0</v>
      </c>
      <c r="AH62" s="25">
        <f t="shared" si="10"/>
        <v>0</v>
      </c>
      <c r="AI62" s="25">
        <f aca="true" t="shared" si="11" ref="AI62:BK62">AI61+AI38+AI35+AI31+AI15+AI11</f>
        <v>0</v>
      </c>
      <c r="AJ62" s="25">
        <f t="shared" si="11"/>
        <v>0</v>
      </c>
      <c r="AK62" s="26">
        <f t="shared" si="11"/>
        <v>0</v>
      </c>
      <c r="AL62" s="24">
        <f t="shared" si="11"/>
        <v>0</v>
      </c>
      <c r="AM62" s="25">
        <f t="shared" si="11"/>
        <v>0</v>
      </c>
      <c r="AN62" s="25">
        <f t="shared" si="11"/>
        <v>0</v>
      </c>
      <c r="AO62" s="25">
        <f t="shared" si="11"/>
        <v>0</v>
      </c>
      <c r="AP62" s="26">
        <f t="shared" si="11"/>
        <v>0</v>
      </c>
      <c r="AQ62" s="24">
        <f t="shared" si="11"/>
        <v>0</v>
      </c>
      <c r="AR62" s="25">
        <f t="shared" si="11"/>
        <v>0</v>
      </c>
      <c r="AS62" s="25">
        <f t="shared" si="11"/>
        <v>0</v>
      </c>
      <c r="AT62" s="25">
        <f t="shared" si="11"/>
        <v>0</v>
      </c>
      <c r="AU62" s="26">
        <f t="shared" si="11"/>
        <v>0</v>
      </c>
      <c r="AV62" s="24">
        <f t="shared" si="11"/>
        <v>1338.839204268903</v>
      </c>
      <c r="AW62" s="25">
        <f t="shared" si="11"/>
        <v>14839.331559498783</v>
      </c>
      <c r="AX62" s="25">
        <f t="shared" si="11"/>
        <v>96.60120011138707</v>
      </c>
      <c r="AY62" s="25">
        <f t="shared" si="11"/>
        <v>0</v>
      </c>
      <c r="AZ62" s="26">
        <f t="shared" si="11"/>
        <v>9966.978185650743</v>
      </c>
      <c r="BA62" s="24">
        <f t="shared" si="11"/>
        <v>0</v>
      </c>
      <c r="BB62" s="25">
        <f t="shared" si="11"/>
        <v>0</v>
      </c>
      <c r="BC62" s="25">
        <f t="shared" si="11"/>
        <v>0</v>
      </c>
      <c r="BD62" s="25">
        <f t="shared" si="11"/>
        <v>0</v>
      </c>
      <c r="BE62" s="26">
        <f t="shared" si="11"/>
        <v>0</v>
      </c>
      <c r="BF62" s="24">
        <f t="shared" si="11"/>
        <v>759.3006513071615</v>
      </c>
      <c r="BG62" s="25">
        <f t="shared" si="11"/>
        <v>1318.3687961728388</v>
      </c>
      <c r="BH62" s="25">
        <f t="shared" si="11"/>
        <v>191.69066267674194</v>
      </c>
      <c r="BI62" s="25">
        <f t="shared" si="11"/>
        <v>0</v>
      </c>
      <c r="BJ62" s="26">
        <f t="shared" si="11"/>
        <v>1935.6346569957418</v>
      </c>
      <c r="BK62" s="26">
        <f t="shared" si="11"/>
        <v>112330.009981846</v>
      </c>
    </row>
    <row r="63" spans="3:63" ht="1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1:62" ht="15" customHeight="1">
      <c r="A64" s="19" t="s">
        <v>20</v>
      </c>
      <c r="B64" s="11" t="s">
        <v>21</v>
      </c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2"/>
    </row>
    <row r="65" spans="1:63" ht="14.25">
      <c r="A65" s="19" t="s">
        <v>7</v>
      </c>
      <c r="B65" s="33" t="s">
        <v>48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</row>
    <row r="66" spans="1:63" ht="14.25">
      <c r="A66" s="19"/>
      <c r="B66" s="7" t="s">
        <v>191</v>
      </c>
      <c r="C66" s="20">
        <v>0</v>
      </c>
      <c r="D66" s="21">
        <v>27.497733309354825</v>
      </c>
      <c r="E66" s="21">
        <v>0</v>
      </c>
      <c r="F66" s="21">
        <v>0</v>
      </c>
      <c r="G66" s="22">
        <v>0</v>
      </c>
      <c r="H66" s="20">
        <v>629.7065090780322</v>
      </c>
      <c r="I66" s="21">
        <v>24.573677308161294</v>
      </c>
      <c r="J66" s="21">
        <v>0</v>
      </c>
      <c r="K66" s="21">
        <v>0</v>
      </c>
      <c r="L66" s="22">
        <v>63.36257569796775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456.0725924890646</v>
      </c>
      <c r="S66" s="21">
        <v>12.687184304064514</v>
      </c>
      <c r="T66" s="21">
        <v>0</v>
      </c>
      <c r="U66" s="21">
        <v>0</v>
      </c>
      <c r="V66" s="22">
        <v>26.379615915709675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6500.119004472671</v>
      </c>
      <c r="AW66" s="21">
        <v>368.87579339015053</v>
      </c>
      <c r="AX66" s="21">
        <v>0</v>
      </c>
      <c r="AY66" s="21">
        <v>0</v>
      </c>
      <c r="AZ66" s="22">
        <v>560.343417229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5707.489195663325</v>
      </c>
      <c r="BG66" s="21">
        <v>249.7814109056451</v>
      </c>
      <c r="BH66" s="21">
        <v>0</v>
      </c>
      <c r="BI66" s="21">
        <v>0</v>
      </c>
      <c r="BJ66" s="22">
        <v>296.5696922661614</v>
      </c>
      <c r="BK66" s="23">
        <f>SUM(C66:BJ66)</f>
        <v>14923.458402029306</v>
      </c>
    </row>
    <row r="67" spans="1:63" s="28" customFormat="1" ht="14.25">
      <c r="A67" s="19"/>
      <c r="B67" s="8" t="s">
        <v>9</v>
      </c>
      <c r="C67" s="24">
        <f aca="true" t="shared" si="12" ref="C67:AH67">SUM(C66:C66)</f>
        <v>0</v>
      </c>
      <c r="D67" s="25">
        <f t="shared" si="12"/>
        <v>27.497733309354825</v>
      </c>
      <c r="E67" s="25">
        <f t="shared" si="12"/>
        <v>0</v>
      </c>
      <c r="F67" s="25">
        <f t="shared" si="12"/>
        <v>0</v>
      </c>
      <c r="G67" s="26">
        <f t="shared" si="12"/>
        <v>0</v>
      </c>
      <c r="H67" s="24">
        <f t="shared" si="12"/>
        <v>629.7065090780322</v>
      </c>
      <c r="I67" s="25">
        <f t="shared" si="12"/>
        <v>24.573677308161294</v>
      </c>
      <c r="J67" s="25">
        <f t="shared" si="12"/>
        <v>0</v>
      </c>
      <c r="K67" s="25">
        <f t="shared" si="12"/>
        <v>0</v>
      </c>
      <c r="L67" s="26">
        <f t="shared" si="12"/>
        <v>63.36257569796775</v>
      </c>
      <c r="M67" s="24">
        <f t="shared" si="12"/>
        <v>0</v>
      </c>
      <c r="N67" s="25">
        <f t="shared" si="12"/>
        <v>0</v>
      </c>
      <c r="O67" s="25">
        <f t="shared" si="12"/>
        <v>0</v>
      </c>
      <c r="P67" s="25">
        <f t="shared" si="12"/>
        <v>0</v>
      </c>
      <c r="Q67" s="26">
        <f t="shared" si="12"/>
        <v>0</v>
      </c>
      <c r="R67" s="24">
        <f t="shared" si="12"/>
        <v>456.0725924890646</v>
      </c>
      <c r="S67" s="25">
        <f t="shared" si="12"/>
        <v>12.687184304064514</v>
      </c>
      <c r="T67" s="25">
        <f t="shared" si="12"/>
        <v>0</v>
      </c>
      <c r="U67" s="25">
        <f t="shared" si="12"/>
        <v>0</v>
      </c>
      <c r="V67" s="26">
        <f t="shared" si="12"/>
        <v>26.379615915709675</v>
      </c>
      <c r="W67" s="24">
        <f t="shared" si="12"/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6">
        <f t="shared" si="12"/>
        <v>0</v>
      </c>
      <c r="AB67" s="24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6">
        <f t="shared" si="12"/>
        <v>0</v>
      </c>
      <c r="AG67" s="24">
        <f t="shared" si="12"/>
        <v>0</v>
      </c>
      <c r="AH67" s="25">
        <f t="shared" si="12"/>
        <v>0</v>
      </c>
      <c r="AI67" s="25">
        <f aca="true" t="shared" si="13" ref="AI67:BK67">SUM(AI66:AI66)</f>
        <v>0</v>
      </c>
      <c r="AJ67" s="25">
        <f t="shared" si="13"/>
        <v>0</v>
      </c>
      <c r="AK67" s="26">
        <f t="shared" si="13"/>
        <v>0</v>
      </c>
      <c r="AL67" s="24">
        <f t="shared" si="13"/>
        <v>0</v>
      </c>
      <c r="AM67" s="25">
        <f t="shared" si="13"/>
        <v>0</v>
      </c>
      <c r="AN67" s="25">
        <f t="shared" si="13"/>
        <v>0</v>
      </c>
      <c r="AO67" s="25">
        <f t="shared" si="13"/>
        <v>0</v>
      </c>
      <c r="AP67" s="26">
        <f t="shared" si="13"/>
        <v>0</v>
      </c>
      <c r="AQ67" s="24">
        <f t="shared" si="13"/>
        <v>0</v>
      </c>
      <c r="AR67" s="25">
        <f t="shared" si="13"/>
        <v>0</v>
      </c>
      <c r="AS67" s="25">
        <f t="shared" si="13"/>
        <v>0</v>
      </c>
      <c r="AT67" s="25">
        <f t="shared" si="13"/>
        <v>0</v>
      </c>
      <c r="AU67" s="26">
        <f t="shared" si="13"/>
        <v>0</v>
      </c>
      <c r="AV67" s="24">
        <f t="shared" si="13"/>
        <v>6500.119004472671</v>
      </c>
      <c r="AW67" s="25">
        <f t="shared" si="13"/>
        <v>368.87579339015053</v>
      </c>
      <c r="AX67" s="25">
        <f t="shared" si="13"/>
        <v>0</v>
      </c>
      <c r="AY67" s="25">
        <f t="shared" si="13"/>
        <v>0</v>
      </c>
      <c r="AZ67" s="26">
        <f t="shared" si="13"/>
        <v>560.343417229</v>
      </c>
      <c r="BA67" s="24">
        <f t="shared" si="13"/>
        <v>0</v>
      </c>
      <c r="BB67" s="25">
        <f t="shared" si="13"/>
        <v>0</v>
      </c>
      <c r="BC67" s="25">
        <f t="shared" si="13"/>
        <v>0</v>
      </c>
      <c r="BD67" s="25">
        <f t="shared" si="13"/>
        <v>0</v>
      </c>
      <c r="BE67" s="26">
        <f t="shared" si="13"/>
        <v>0</v>
      </c>
      <c r="BF67" s="24">
        <f t="shared" si="13"/>
        <v>5707.489195663325</v>
      </c>
      <c r="BG67" s="25">
        <f t="shared" si="13"/>
        <v>249.7814109056451</v>
      </c>
      <c r="BH67" s="25">
        <f t="shared" si="13"/>
        <v>0</v>
      </c>
      <c r="BI67" s="25">
        <f t="shared" si="13"/>
        <v>0</v>
      </c>
      <c r="BJ67" s="26">
        <f t="shared" si="13"/>
        <v>296.5696922661614</v>
      </c>
      <c r="BK67" s="27">
        <f t="shared" si="13"/>
        <v>14923.458402029306</v>
      </c>
    </row>
    <row r="68" spans="3:63" ht="1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1:63" ht="14.25">
      <c r="A69" s="19" t="s">
        <v>10</v>
      </c>
      <c r="B69" s="12" t="s">
        <v>22</v>
      </c>
      <c r="C69" s="20"/>
      <c r="D69" s="21"/>
      <c r="E69" s="21"/>
      <c r="F69" s="21"/>
      <c r="G69" s="22"/>
      <c r="H69" s="20"/>
      <c r="I69" s="21"/>
      <c r="J69" s="21"/>
      <c r="K69" s="21"/>
      <c r="L69" s="22"/>
      <c r="M69" s="20"/>
      <c r="N69" s="21"/>
      <c r="O69" s="21"/>
      <c r="P69" s="21"/>
      <c r="Q69" s="22"/>
      <c r="R69" s="20"/>
      <c r="S69" s="21"/>
      <c r="T69" s="21"/>
      <c r="U69" s="21"/>
      <c r="V69" s="22"/>
      <c r="W69" s="20"/>
      <c r="X69" s="21"/>
      <c r="Y69" s="21"/>
      <c r="Z69" s="21"/>
      <c r="AA69" s="22"/>
      <c r="AB69" s="20"/>
      <c r="AC69" s="21"/>
      <c r="AD69" s="21"/>
      <c r="AE69" s="21"/>
      <c r="AF69" s="22"/>
      <c r="AG69" s="20"/>
      <c r="AH69" s="21"/>
      <c r="AI69" s="21"/>
      <c r="AJ69" s="21"/>
      <c r="AK69" s="22"/>
      <c r="AL69" s="20"/>
      <c r="AM69" s="21"/>
      <c r="AN69" s="21"/>
      <c r="AO69" s="21"/>
      <c r="AP69" s="22"/>
      <c r="AQ69" s="20"/>
      <c r="AR69" s="21"/>
      <c r="AS69" s="21"/>
      <c r="AT69" s="21"/>
      <c r="AU69" s="22"/>
      <c r="AV69" s="20"/>
      <c r="AW69" s="21"/>
      <c r="AX69" s="21"/>
      <c r="AY69" s="21"/>
      <c r="AZ69" s="22"/>
      <c r="BA69" s="20"/>
      <c r="BB69" s="21"/>
      <c r="BC69" s="21"/>
      <c r="BD69" s="21"/>
      <c r="BE69" s="22"/>
      <c r="BF69" s="20"/>
      <c r="BG69" s="21"/>
      <c r="BH69" s="21"/>
      <c r="BI69" s="21"/>
      <c r="BJ69" s="22"/>
      <c r="BK69" s="23"/>
    </row>
    <row r="70" spans="1:63" ht="14.25">
      <c r="A70" s="19"/>
      <c r="B70" s="7" t="s">
        <v>116</v>
      </c>
      <c r="C70" s="20">
        <v>0</v>
      </c>
      <c r="D70" s="21">
        <v>0.015105</v>
      </c>
      <c r="E70" s="21">
        <v>0</v>
      </c>
      <c r="F70" s="21">
        <v>0</v>
      </c>
      <c r="G70" s="22">
        <v>0</v>
      </c>
      <c r="H70" s="20">
        <v>0.137027008</v>
      </c>
      <c r="I70" s="21">
        <v>0.08368417099999999</v>
      </c>
      <c r="J70" s="21">
        <v>0</v>
      </c>
      <c r="K70" s="21">
        <v>0</v>
      </c>
      <c r="L70" s="22">
        <v>0.7563026369999998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0.083981631</v>
      </c>
      <c r="S70" s="21">
        <v>0.19776870899999996</v>
      </c>
      <c r="T70" s="21">
        <v>0</v>
      </c>
      <c r="U70" s="21">
        <v>0</v>
      </c>
      <c r="V70" s="22">
        <v>0.168718575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3.0450008766451613</v>
      </c>
      <c r="AW70" s="21">
        <v>2.650316455501407</v>
      </c>
      <c r="AX70" s="21">
        <v>0</v>
      </c>
      <c r="AY70" s="21">
        <v>0</v>
      </c>
      <c r="AZ70" s="22">
        <v>12.832635140709675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1.5418943452580642</v>
      </c>
      <c r="BG70" s="21">
        <v>1.240550479</v>
      </c>
      <c r="BH70" s="21">
        <v>0.059922103999999955</v>
      </c>
      <c r="BI70" s="21">
        <v>0</v>
      </c>
      <c r="BJ70" s="22">
        <v>2.999964675870968</v>
      </c>
      <c r="BK70" s="23">
        <f aca="true" t="shared" si="14" ref="BK70:BK78">SUM(C70:BJ70)</f>
        <v>25.812871807985275</v>
      </c>
    </row>
    <row r="71" spans="1:63" ht="14.25">
      <c r="A71" s="19"/>
      <c r="B71" s="7" t="s">
        <v>117</v>
      </c>
      <c r="C71" s="20">
        <v>0</v>
      </c>
      <c r="D71" s="21">
        <v>6.78203895151613</v>
      </c>
      <c r="E71" s="21">
        <v>0</v>
      </c>
      <c r="F71" s="21">
        <v>0</v>
      </c>
      <c r="G71" s="22">
        <v>0</v>
      </c>
      <c r="H71" s="20">
        <v>110.54120815696774</v>
      </c>
      <c r="I71" s="21">
        <v>4939.5458872791605</v>
      </c>
      <c r="J71" s="21">
        <v>0.2270162618064517</v>
      </c>
      <c r="K71" s="21">
        <v>0</v>
      </c>
      <c r="L71" s="22">
        <v>3732.0331904895493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21.813955037354834</v>
      </c>
      <c r="S71" s="21">
        <v>386.04838614106444</v>
      </c>
      <c r="T71" s="21">
        <v>0</v>
      </c>
      <c r="U71" s="21">
        <v>0</v>
      </c>
      <c r="V71" s="22">
        <v>249.8799288122258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215.39887087387095</v>
      </c>
      <c r="AW71" s="21">
        <v>1691.4276205723752</v>
      </c>
      <c r="AX71" s="21">
        <v>0.20627357906451607</v>
      </c>
      <c r="AY71" s="21">
        <v>0</v>
      </c>
      <c r="AZ71" s="22">
        <v>3133.4725480281586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101.67502749474194</v>
      </c>
      <c r="BG71" s="21">
        <v>257.90657397164523</v>
      </c>
      <c r="BH71" s="21">
        <v>0</v>
      </c>
      <c r="BI71" s="21">
        <v>0</v>
      </c>
      <c r="BJ71" s="22">
        <v>335.30596376148395</v>
      </c>
      <c r="BK71" s="23">
        <f t="shared" si="14"/>
        <v>15182.264489410985</v>
      </c>
    </row>
    <row r="72" spans="1:63" ht="14.25">
      <c r="A72" s="19"/>
      <c r="B72" s="7" t="s">
        <v>150</v>
      </c>
      <c r="C72" s="20">
        <v>0</v>
      </c>
      <c r="D72" s="21">
        <v>8.021977710419353</v>
      </c>
      <c r="E72" s="21">
        <v>0</v>
      </c>
      <c r="F72" s="21">
        <v>0</v>
      </c>
      <c r="G72" s="22">
        <v>0</v>
      </c>
      <c r="H72" s="20">
        <v>251.9122672308065</v>
      </c>
      <c r="I72" s="21">
        <v>68.84240185280646</v>
      </c>
      <c r="J72" s="21">
        <v>0.02528902283870968</v>
      </c>
      <c r="K72" s="21">
        <v>0</v>
      </c>
      <c r="L72" s="22">
        <v>354.0135292476452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115.93227175832257</v>
      </c>
      <c r="S72" s="21">
        <v>20.42791620441935</v>
      </c>
      <c r="T72" s="21">
        <v>0</v>
      </c>
      <c r="U72" s="21">
        <v>0</v>
      </c>
      <c r="V72" s="22">
        <v>57.6912143518387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1589.526014387385</v>
      </c>
      <c r="AW72" s="21">
        <v>324.8600817487935</v>
      </c>
      <c r="AX72" s="21">
        <v>0</v>
      </c>
      <c r="AY72" s="21">
        <v>0</v>
      </c>
      <c r="AZ72" s="22">
        <v>1561.4252149373235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770.0324702917101</v>
      </c>
      <c r="BG72" s="21">
        <v>89.37609710354837</v>
      </c>
      <c r="BH72" s="21">
        <v>0</v>
      </c>
      <c r="BI72" s="21">
        <v>0</v>
      </c>
      <c r="BJ72" s="22">
        <v>255.82619120916127</v>
      </c>
      <c r="BK72" s="23">
        <f>SUM(C72:BJ72)</f>
        <v>5467.912937057018</v>
      </c>
    </row>
    <row r="73" spans="1:63" ht="14.25">
      <c r="A73" s="19"/>
      <c r="B73" s="7" t="s">
        <v>192</v>
      </c>
      <c r="C73" s="20">
        <v>0</v>
      </c>
      <c r="D73" s="21">
        <v>0</v>
      </c>
      <c r="E73" s="21">
        <v>0</v>
      </c>
      <c r="F73" s="21">
        <v>0</v>
      </c>
      <c r="G73" s="22">
        <v>0</v>
      </c>
      <c r="H73" s="20">
        <v>9.297389225451614</v>
      </c>
      <c r="I73" s="21">
        <v>4.397773374000001</v>
      </c>
      <c r="J73" s="21">
        <v>0</v>
      </c>
      <c r="K73" s="21">
        <v>0</v>
      </c>
      <c r="L73" s="22">
        <v>17.122025317451612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8.495712091</v>
      </c>
      <c r="S73" s="21">
        <v>2.1238473700645173</v>
      </c>
      <c r="T73" s="21">
        <v>0</v>
      </c>
      <c r="U73" s="21">
        <v>0</v>
      </c>
      <c r="V73" s="22">
        <v>2.8428075278387097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10.81550706080645</v>
      </c>
      <c r="AW73" s="21">
        <v>6.564424930403568</v>
      </c>
      <c r="AX73" s="21">
        <v>0</v>
      </c>
      <c r="AY73" s="21">
        <v>0</v>
      </c>
      <c r="AZ73" s="22">
        <v>17.81379370277419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12.004845855935482</v>
      </c>
      <c r="BG73" s="21">
        <v>2.413082983</v>
      </c>
      <c r="BH73" s="21">
        <v>0</v>
      </c>
      <c r="BI73" s="21">
        <v>0</v>
      </c>
      <c r="BJ73" s="22">
        <v>9.458399811225807</v>
      </c>
      <c r="BK73" s="23">
        <f>SUM(C73:BJ73)</f>
        <v>103.34960924995194</v>
      </c>
    </row>
    <row r="74" spans="1:63" ht="14.25">
      <c r="A74" s="19"/>
      <c r="B74" s="7" t="s">
        <v>118</v>
      </c>
      <c r="C74" s="20">
        <v>0</v>
      </c>
      <c r="D74" s="21">
        <v>34.27137346503224</v>
      </c>
      <c r="E74" s="21">
        <v>0</v>
      </c>
      <c r="F74" s="21">
        <v>0</v>
      </c>
      <c r="G74" s="22">
        <v>0</v>
      </c>
      <c r="H74" s="20">
        <v>1059.751550379871</v>
      </c>
      <c r="I74" s="21">
        <v>1584.3927246980325</v>
      </c>
      <c r="J74" s="21">
        <v>7.858055390645161</v>
      </c>
      <c r="K74" s="21">
        <v>0</v>
      </c>
      <c r="L74" s="22">
        <v>1992.5113109350002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703.0547632032902</v>
      </c>
      <c r="S74" s="21">
        <v>384.9571657720645</v>
      </c>
      <c r="T74" s="21">
        <v>0</v>
      </c>
      <c r="U74" s="21">
        <v>0</v>
      </c>
      <c r="V74" s="22">
        <v>251.58373053032253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5551.919016861258</v>
      </c>
      <c r="AW74" s="21">
        <v>1350.837113293108</v>
      </c>
      <c r="AX74" s="21">
        <v>0</v>
      </c>
      <c r="AY74" s="21">
        <v>0.18808640051612902</v>
      </c>
      <c r="AZ74" s="22">
        <v>7942.220892074681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3758.1663517281613</v>
      </c>
      <c r="BG74" s="21">
        <v>327.4421996010646</v>
      </c>
      <c r="BH74" s="21">
        <v>1.087961999645161</v>
      </c>
      <c r="BI74" s="21">
        <v>0</v>
      </c>
      <c r="BJ74" s="22">
        <v>1670.8466737533868</v>
      </c>
      <c r="BK74" s="23">
        <f>SUM(C74:BJ74)</f>
        <v>26621.08897008608</v>
      </c>
    </row>
    <row r="75" spans="1:63" ht="14.25">
      <c r="A75" s="19"/>
      <c r="B75" s="7" t="s">
        <v>119</v>
      </c>
      <c r="C75" s="20">
        <v>0</v>
      </c>
      <c r="D75" s="21">
        <v>42.61240649464516</v>
      </c>
      <c r="E75" s="21">
        <v>0</v>
      </c>
      <c r="F75" s="21">
        <v>0</v>
      </c>
      <c r="G75" s="22">
        <v>0</v>
      </c>
      <c r="H75" s="20">
        <v>956.6685830151608</v>
      </c>
      <c r="I75" s="21">
        <v>538.7079238296451</v>
      </c>
      <c r="J75" s="21">
        <v>2.688122481580644</v>
      </c>
      <c r="K75" s="21">
        <v>0</v>
      </c>
      <c r="L75" s="22">
        <v>1186.9408232148064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580.9169875293226</v>
      </c>
      <c r="S75" s="21">
        <v>133.25770051835482</v>
      </c>
      <c r="T75" s="21">
        <v>0</v>
      </c>
      <c r="U75" s="21">
        <v>0</v>
      </c>
      <c r="V75" s="22">
        <v>224.26370745754843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9375.56518706304</v>
      </c>
      <c r="AW75" s="21">
        <v>1363.3588169800332</v>
      </c>
      <c r="AX75" s="21">
        <v>0</v>
      </c>
      <c r="AY75" s="21">
        <v>839.3094527931287</v>
      </c>
      <c r="AZ75" s="22">
        <v>7811.399756592904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5864.629375573584</v>
      </c>
      <c r="BG75" s="21">
        <v>321.0069177689355</v>
      </c>
      <c r="BH75" s="21">
        <v>0.12541521596774197</v>
      </c>
      <c r="BI75" s="21">
        <v>0</v>
      </c>
      <c r="BJ75" s="22">
        <v>1879.8221784839359</v>
      </c>
      <c r="BK75" s="23">
        <f t="shared" si="14"/>
        <v>31121.273355012596</v>
      </c>
    </row>
    <row r="76" spans="1:63" ht="14.25">
      <c r="A76" s="19"/>
      <c r="B76" s="7" t="s">
        <v>180</v>
      </c>
      <c r="C76" s="20">
        <v>0</v>
      </c>
      <c r="D76" s="21">
        <v>0.8096982258064516</v>
      </c>
      <c r="E76" s="21">
        <v>0</v>
      </c>
      <c r="F76" s="21">
        <v>0</v>
      </c>
      <c r="G76" s="22">
        <v>0</v>
      </c>
      <c r="H76" s="20">
        <v>3.0772226719677414</v>
      </c>
      <c r="I76" s="21">
        <v>18.996310232516127</v>
      </c>
      <c r="J76" s="21">
        <v>0</v>
      </c>
      <c r="K76" s="21">
        <v>0</v>
      </c>
      <c r="L76" s="22">
        <v>36.03963624122579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1.8650718503870969</v>
      </c>
      <c r="S76" s="21">
        <v>12.470639255870967</v>
      </c>
      <c r="T76" s="21">
        <v>0</v>
      </c>
      <c r="U76" s="21">
        <v>0</v>
      </c>
      <c r="V76" s="22">
        <v>2.3485155463548386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39.911179588806455</v>
      </c>
      <c r="AW76" s="21">
        <v>62.995156548207554</v>
      </c>
      <c r="AX76" s="21">
        <v>0</v>
      </c>
      <c r="AY76" s="21">
        <v>0</v>
      </c>
      <c r="AZ76" s="22">
        <v>171.15689673103225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22.678945948064516</v>
      </c>
      <c r="BG76" s="21">
        <v>20.420846666064516</v>
      </c>
      <c r="BH76" s="21">
        <v>0</v>
      </c>
      <c r="BI76" s="21">
        <v>0</v>
      </c>
      <c r="BJ76" s="22">
        <v>48.39834165080645</v>
      </c>
      <c r="BK76" s="23">
        <f t="shared" si="14"/>
        <v>441.1684611571107</v>
      </c>
    </row>
    <row r="77" spans="1:63" ht="14.25">
      <c r="A77" s="19"/>
      <c r="B77" s="7" t="s">
        <v>152</v>
      </c>
      <c r="C77" s="20">
        <v>0</v>
      </c>
      <c r="D77" s="21">
        <v>1.177285170612903</v>
      </c>
      <c r="E77" s="21">
        <v>0</v>
      </c>
      <c r="F77" s="21">
        <v>0</v>
      </c>
      <c r="G77" s="22">
        <v>0</v>
      </c>
      <c r="H77" s="20">
        <v>22.00486900532258</v>
      </c>
      <c r="I77" s="21">
        <v>9.761710650548386</v>
      </c>
      <c r="J77" s="21">
        <v>0</v>
      </c>
      <c r="K77" s="21">
        <v>0</v>
      </c>
      <c r="L77" s="22">
        <v>37.21298529906453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16.680851629290327</v>
      </c>
      <c r="S77" s="21">
        <v>1.1459729134516128</v>
      </c>
      <c r="T77" s="21">
        <v>0</v>
      </c>
      <c r="U77" s="21">
        <v>0</v>
      </c>
      <c r="V77" s="22">
        <v>4.604510219225806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81.49704970116127</v>
      </c>
      <c r="AW77" s="21">
        <v>16.838442480389112</v>
      </c>
      <c r="AX77" s="21">
        <v>0</v>
      </c>
      <c r="AY77" s="21">
        <v>0</v>
      </c>
      <c r="AZ77" s="22">
        <v>92.560375810129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85.32918036377419</v>
      </c>
      <c r="BG77" s="21">
        <v>13.81636793429032</v>
      </c>
      <c r="BH77" s="21">
        <v>0</v>
      </c>
      <c r="BI77" s="21">
        <v>0</v>
      </c>
      <c r="BJ77" s="22">
        <v>34.221577009064504</v>
      </c>
      <c r="BK77" s="23">
        <f t="shared" si="14"/>
        <v>416.85117818632455</v>
      </c>
    </row>
    <row r="78" spans="1:63" ht="14.25">
      <c r="A78" s="19"/>
      <c r="B78" s="7" t="s">
        <v>120</v>
      </c>
      <c r="C78" s="20">
        <v>0</v>
      </c>
      <c r="D78" s="21">
        <v>39.251776647645165</v>
      </c>
      <c r="E78" s="21">
        <v>0</v>
      </c>
      <c r="F78" s="21">
        <v>0</v>
      </c>
      <c r="G78" s="22">
        <v>0</v>
      </c>
      <c r="H78" s="20">
        <v>1109.5541212077744</v>
      </c>
      <c r="I78" s="21">
        <v>499.39907187229034</v>
      </c>
      <c r="J78" s="21">
        <v>0</v>
      </c>
      <c r="K78" s="21">
        <v>0</v>
      </c>
      <c r="L78" s="22">
        <v>1103.2309664970971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652.3835911343871</v>
      </c>
      <c r="S78" s="21">
        <v>74.82128692841935</v>
      </c>
      <c r="T78" s="21">
        <v>0</v>
      </c>
      <c r="U78" s="21">
        <v>0</v>
      </c>
      <c r="V78" s="22">
        <v>262.33334429287095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10086.964335243752</v>
      </c>
      <c r="AW78" s="21">
        <v>1013.6415362053335</v>
      </c>
      <c r="AX78" s="21">
        <v>0</v>
      </c>
      <c r="AY78" s="21">
        <v>0</v>
      </c>
      <c r="AZ78" s="22">
        <v>5359.601778055774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5422.40538942129</v>
      </c>
      <c r="BG78" s="21">
        <v>331.4162716843549</v>
      </c>
      <c r="BH78" s="21">
        <v>0.03904552522580645</v>
      </c>
      <c r="BI78" s="21">
        <v>0</v>
      </c>
      <c r="BJ78" s="22">
        <v>1488.3671527209033</v>
      </c>
      <c r="BK78" s="23">
        <f t="shared" si="14"/>
        <v>27443.40966743712</v>
      </c>
    </row>
    <row r="79" spans="1:63" ht="14.25">
      <c r="A79" s="19"/>
      <c r="B79" s="7" t="s">
        <v>121</v>
      </c>
      <c r="C79" s="20">
        <v>0</v>
      </c>
      <c r="D79" s="21">
        <v>7.0234237766129</v>
      </c>
      <c r="E79" s="21">
        <v>0</v>
      </c>
      <c r="F79" s="21">
        <v>0</v>
      </c>
      <c r="G79" s="22">
        <v>0</v>
      </c>
      <c r="H79" s="20">
        <v>105.37195461032259</v>
      </c>
      <c r="I79" s="21">
        <v>57.62590653729031</v>
      </c>
      <c r="J79" s="21">
        <v>0</v>
      </c>
      <c r="K79" s="21">
        <v>0</v>
      </c>
      <c r="L79" s="22">
        <v>61.194217726774205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42.04230754980644</v>
      </c>
      <c r="S79" s="21">
        <v>29.035845572741934</v>
      </c>
      <c r="T79" s="21">
        <v>0</v>
      </c>
      <c r="U79" s="21">
        <v>0</v>
      </c>
      <c r="V79" s="22">
        <v>10.387309431677417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2253.4539861405774</v>
      </c>
      <c r="AW79" s="21">
        <v>295.4363069273282</v>
      </c>
      <c r="AX79" s="21">
        <v>0.027385232451612902</v>
      </c>
      <c r="AY79" s="21">
        <v>0</v>
      </c>
      <c r="AZ79" s="22">
        <v>495.9303170474194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1083.388770795195</v>
      </c>
      <c r="BG79" s="21">
        <v>67.75666088603226</v>
      </c>
      <c r="BH79" s="21">
        <v>0.02732133377419355</v>
      </c>
      <c r="BI79" s="21">
        <v>0</v>
      </c>
      <c r="BJ79" s="22">
        <v>84.02641382645159</v>
      </c>
      <c r="BK79" s="23">
        <f aca="true" t="shared" si="15" ref="BK79:BK100">SUM(C79:BJ79)</f>
        <v>4592.728127394456</v>
      </c>
    </row>
    <row r="80" spans="1:63" ht="14.25">
      <c r="A80" s="19"/>
      <c r="B80" s="7" t="s">
        <v>190</v>
      </c>
      <c r="C80" s="20">
        <v>0</v>
      </c>
      <c r="D80" s="21">
        <v>2.007087450096774</v>
      </c>
      <c r="E80" s="21">
        <v>0</v>
      </c>
      <c r="F80" s="21">
        <v>0</v>
      </c>
      <c r="G80" s="22">
        <v>0</v>
      </c>
      <c r="H80" s="20">
        <v>38.18329175358065</v>
      </c>
      <c r="I80" s="21">
        <v>14.547188139870963</v>
      </c>
      <c r="J80" s="21">
        <v>0</v>
      </c>
      <c r="K80" s="21">
        <v>0</v>
      </c>
      <c r="L80" s="22">
        <v>39.051651546677434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39.05235294580646</v>
      </c>
      <c r="S80" s="21">
        <v>6.3735213089354845</v>
      </c>
      <c r="T80" s="21">
        <v>0</v>
      </c>
      <c r="U80" s="21">
        <v>0</v>
      </c>
      <c r="V80" s="22">
        <v>18.93869919619355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234.93916799838723</v>
      </c>
      <c r="AW80" s="21">
        <v>74.09228665814112</v>
      </c>
      <c r="AX80" s="21">
        <v>0</v>
      </c>
      <c r="AY80" s="21">
        <v>0.00017753999999999998</v>
      </c>
      <c r="AZ80" s="22">
        <v>416.87272791948385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317.6739298301615</v>
      </c>
      <c r="BG80" s="21">
        <v>43.72412687493548</v>
      </c>
      <c r="BH80" s="21">
        <v>2.5291167741935485</v>
      </c>
      <c r="BI80" s="21">
        <v>0</v>
      </c>
      <c r="BJ80" s="22">
        <v>255.6980539317741</v>
      </c>
      <c r="BK80" s="23">
        <f>SUM(C80:BJ80)</f>
        <v>1503.6833798682383</v>
      </c>
    </row>
    <row r="81" spans="1:63" ht="14.25">
      <c r="A81" s="19"/>
      <c r="B81" s="7" t="s">
        <v>193</v>
      </c>
      <c r="C81" s="20">
        <v>0</v>
      </c>
      <c r="D81" s="21">
        <v>0</v>
      </c>
      <c r="E81" s="21">
        <v>0</v>
      </c>
      <c r="F81" s="21">
        <v>0</v>
      </c>
      <c r="G81" s="22">
        <v>0</v>
      </c>
      <c r="H81" s="20">
        <v>10.175414683290324</v>
      </c>
      <c r="I81" s="21">
        <v>1.6959763797741938</v>
      </c>
      <c r="J81" s="21">
        <v>0</v>
      </c>
      <c r="K81" s="21">
        <v>0</v>
      </c>
      <c r="L81" s="22">
        <v>12.470754015387099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10.05191669803226</v>
      </c>
      <c r="S81" s="21">
        <v>1.8496127651612906</v>
      </c>
      <c r="T81" s="21">
        <v>0</v>
      </c>
      <c r="U81" s="21">
        <v>0</v>
      </c>
      <c r="V81" s="22">
        <v>5.2954135324516125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10.225223783064518</v>
      </c>
      <c r="AW81" s="21">
        <v>10.621748654744113</v>
      </c>
      <c r="AX81" s="21">
        <v>0</v>
      </c>
      <c r="AY81" s="21">
        <v>0</v>
      </c>
      <c r="AZ81" s="22">
        <v>18.05963021051613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12.806174681709685</v>
      </c>
      <c r="BG81" s="21">
        <v>2.8755481149032254</v>
      </c>
      <c r="BH81" s="21">
        <v>0</v>
      </c>
      <c r="BI81" s="21">
        <v>0</v>
      </c>
      <c r="BJ81" s="22">
        <v>8.827804066709676</v>
      </c>
      <c r="BK81" s="23">
        <f>SUM(C81:BJ81)</f>
        <v>104.95521758574412</v>
      </c>
    </row>
    <row r="82" spans="1:63" ht="14.25">
      <c r="A82" s="19"/>
      <c r="B82" s="7" t="s">
        <v>134</v>
      </c>
      <c r="C82" s="20">
        <v>0</v>
      </c>
      <c r="D82" s="21">
        <v>8.464774553516127</v>
      </c>
      <c r="E82" s="21">
        <v>0</v>
      </c>
      <c r="F82" s="21">
        <v>0</v>
      </c>
      <c r="G82" s="22">
        <v>0</v>
      </c>
      <c r="H82" s="20">
        <v>11.114523231838714</v>
      </c>
      <c r="I82" s="21">
        <v>98.71620146406451</v>
      </c>
      <c r="J82" s="21">
        <v>0</v>
      </c>
      <c r="K82" s="21">
        <v>0</v>
      </c>
      <c r="L82" s="22">
        <v>110.0013090470323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4.867740501580646</v>
      </c>
      <c r="S82" s="21">
        <v>0.1342797424516129</v>
      </c>
      <c r="T82" s="21">
        <v>0</v>
      </c>
      <c r="U82" s="21">
        <v>0</v>
      </c>
      <c r="V82" s="22">
        <v>1.1498857825483872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10.892142374548387</v>
      </c>
      <c r="AW82" s="21">
        <v>8.160208882367975</v>
      </c>
      <c r="AX82" s="21">
        <v>0</v>
      </c>
      <c r="AY82" s="21">
        <v>0</v>
      </c>
      <c r="AZ82" s="22">
        <v>42.170773659000005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4.727297629709677</v>
      </c>
      <c r="BG82" s="21">
        <v>0.5321900991935484</v>
      </c>
      <c r="BH82" s="21">
        <v>0</v>
      </c>
      <c r="BI82" s="21">
        <v>0</v>
      </c>
      <c r="BJ82" s="22">
        <v>1.4036458753870968</v>
      </c>
      <c r="BK82" s="23">
        <f>SUM(C82:BJ82)</f>
        <v>302.334972843239</v>
      </c>
    </row>
    <row r="83" spans="1:63" ht="14.25">
      <c r="A83" s="19"/>
      <c r="B83" s="7" t="s">
        <v>151</v>
      </c>
      <c r="C83" s="20">
        <v>0</v>
      </c>
      <c r="D83" s="21">
        <v>9.576436069612905</v>
      </c>
      <c r="E83" s="21">
        <v>0</v>
      </c>
      <c r="F83" s="21">
        <v>0</v>
      </c>
      <c r="G83" s="22">
        <v>0</v>
      </c>
      <c r="H83" s="20">
        <v>150.51653527929028</v>
      </c>
      <c r="I83" s="21">
        <v>90.44954466909677</v>
      </c>
      <c r="J83" s="21">
        <v>0</v>
      </c>
      <c r="K83" s="21">
        <v>0</v>
      </c>
      <c r="L83" s="22">
        <v>160.26796553648384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142.1476042141613</v>
      </c>
      <c r="S83" s="21">
        <v>55.177148712967735</v>
      </c>
      <c r="T83" s="21">
        <v>0</v>
      </c>
      <c r="U83" s="21">
        <v>0</v>
      </c>
      <c r="V83" s="22">
        <v>74.82443093151612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1545.7262564549037</v>
      </c>
      <c r="AW83" s="21">
        <v>381.79604813111433</v>
      </c>
      <c r="AX83" s="21">
        <v>0</v>
      </c>
      <c r="AY83" s="21">
        <v>0</v>
      </c>
      <c r="AZ83" s="22">
        <v>2008.6945034891935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1360.575068599645</v>
      </c>
      <c r="BG83" s="21">
        <v>124.24189718206452</v>
      </c>
      <c r="BH83" s="21">
        <v>0</v>
      </c>
      <c r="BI83" s="21">
        <v>0</v>
      </c>
      <c r="BJ83" s="22">
        <v>806.166981574774</v>
      </c>
      <c r="BK83" s="23">
        <f>SUM(C83:BJ83)</f>
        <v>6910.160420844824</v>
      </c>
    </row>
    <row r="84" spans="1:63" ht="14.25">
      <c r="A84" s="19"/>
      <c r="B84" s="7" t="s">
        <v>122</v>
      </c>
      <c r="C84" s="20">
        <v>0</v>
      </c>
      <c r="D84" s="21">
        <v>12.519588052129032</v>
      </c>
      <c r="E84" s="21">
        <v>0</v>
      </c>
      <c r="F84" s="21">
        <v>0</v>
      </c>
      <c r="G84" s="22">
        <v>0</v>
      </c>
      <c r="H84" s="20">
        <v>187.9902136086451</v>
      </c>
      <c r="I84" s="21">
        <v>42.24717063658065</v>
      </c>
      <c r="J84" s="21">
        <v>0</v>
      </c>
      <c r="K84" s="21">
        <v>0</v>
      </c>
      <c r="L84" s="22">
        <v>133.53188944906455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126.92015670351608</v>
      </c>
      <c r="S84" s="21">
        <v>19.728641192387098</v>
      </c>
      <c r="T84" s="21">
        <v>0</v>
      </c>
      <c r="U84" s="21">
        <v>0</v>
      </c>
      <c r="V84" s="22">
        <v>38.10675558845161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3132.127150383772</v>
      </c>
      <c r="AW84" s="21">
        <v>335.7349009311637</v>
      </c>
      <c r="AX84" s="21">
        <v>0</v>
      </c>
      <c r="AY84" s="21">
        <v>0.0014696992903225805</v>
      </c>
      <c r="AZ84" s="22">
        <v>1260.4261277676771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2168.6392660123884</v>
      </c>
      <c r="BG84" s="21">
        <v>78.12162809164516</v>
      </c>
      <c r="BH84" s="21">
        <v>2.7999128457741937</v>
      </c>
      <c r="BI84" s="21">
        <v>0</v>
      </c>
      <c r="BJ84" s="22">
        <v>340.2364136887096</v>
      </c>
      <c r="BK84" s="23">
        <f t="shared" si="15"/>
        <v>7879.131284651195</v>
      </c>
    </row>
    <row r="85" spans="1:63" ht="14.25">
      <c r="A85" s="19"/>
      <c r="B85" s="7" t="s">
        <v>123</v>
      </c>
      <c r="C85" s="20">
        <v>0</v>
      </c>
      <c r="D85" s="21">
        <v>2.0050518784193545</v>
      </c>
      <c r="E85" s="21">
        <v>0</v>
      </c>
      <c r="F85" s="21">
        <v>0</v>
      </c>
      <c r="G85" s="22">
        <v>0</v>
      </c>
      <c r="H85" s="20">
        <v>28.718565993322585</v>
      </c>
      <c r="I85" s="21">
        <v>6.162781945677419</v>
      </c>
      <c r="J85" s="21">
        <v>0</v>
      </c>
      <c r="K85" s="21">
        <v>0</v>
      </c>
      <c r="L85" s="22">
        <v>27.357954353806456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16.271239856064515</v>
      </c>
      <c r="S85" s="21">
        <v>1.6657303037096773</v>
      </c>
      <c r="T85" s="21">
        <v>0</v>
      </c>
      <c r="U85" s="21">
        <v>0</v>
      </c>
      <c r="V85" s="22">
        <v>6.00757535196774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197.8463857219033</v>
      </c>
      <c r="AW85" s="21">
        <v>70.37144997514123</v>
      </c>
      <c r="AX85" s="21">
        <v>0</v>
      </c>
      <c r="AY85" s="21">
        <v>0</v>
      </c>
      <c r="AZ85" s="22">
        <v>270.6595815854839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97.25934081941931</v>
      </c>
      <c r="BG85" s="21">
        <v>19.499610427999997</v>
      </c>
      <c r="BH85" s="21">
        <v>0.009610938258064517</v>
      </c>
      <c r="BI85" s="21">
        <v>0</v>
      </c>
      <c r="BJ85" s="22">
        <v>56.08894157387096</v>
      </c>
      <c r="BK85" s="23">
        <f t="shared" si="15"/>
        <v>799.9238207250446</v>
      </c>
    </row>
    <row r="86" spans="1:63" ht="14.25">
      <c r="A86" s="19"/>
      <c r="B86" s="7" t="s">
        <v>137</v>
      </c>
      <c r="C86" s="20">
        <v>0</v>
      </c>
      <c r="D86" s="21">
        <v>4.076601095580645</v>
      </c>
      <c r="E86" s="21">
        <v>0</v>
      </c>
      <c r="F86" s="21">
        <v>0</v>
      </c>
      <c r="G86" s="22">
        <v>0</v>
      </c>
      <c r="H86" s="20">
        <v>62.4009899004516</v>
      </c>
      <c r="I86" s="21">
        <v>78.94912586977418</v>
      </c>
      <c r="J86" s="21">
        <v>0</v>
      </c>
      <c r="K86" s="21">
        <v>0</v>
      </c>
      <c r="L86" s="22">
        <v>95.49404003135484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52.88100167719354</v>
      </c>
      <c r="S86" s="21">
        <v>43.74413275119353</v>
      </c>
      <c r="T86" s="21">
        <v>0</v>
      </c>
      <c r="U86" s="21">
        <v>0</v>
      </c>
      <c r="V86" s="22">
        <v>48.577888600612916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380.6451896225161</v>
      </c>
      <c r="AW86" s="21">
        <v>321.5672714312234</v>
      </c>
      <c r="AX86" s="21">
        <v>0</v>
      </c>
      <c r="AY86" s="21">
        <v>0</v>
      </c>
      <c r="AZ86" s="22">
        <v>1179.6478888404515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344.0986353798388</v>
      </c>
      <c r="BG86" s="21">
        <v>114.61006428241936</v>
      </c>
      <c r="BH86" s="21">
        <v>0</v>
      </c>
      <c r="BI86" s="21">
        <v>0</v>
      </c>
      <c r="BJ86" s="22">
        <v>502.2297967106774</v>
      </c>
      <c r="BK86" s="23">
        <f>SUM(C86:BJ86)</f>
        <v>3228.922626193288</v>
      </c>
    </row>
    <row r="87" spans="1:63" ht="14.25">
      <c r="A87" s="19"/>
      <c r="B87" s="7" t="s">
        <v>124</v>
      </c>
      <c r="C87" s="20">
        <v>0</v>
      </c>
      <c r="D87" s="21">
        <v>11.729827211322583</v>
      </c>
      <c r="E87" s="21">
        <v>0</v>
      </c>
      <c r="F87" s="21">
        <v>0</v>
      </c>
      <c r="G87" s="22">
        <v>0</v>
      </c>
      <c r="H87" s="20">
        <v>55.29004610145161</v>
      </c>
      <c r="I87" s="21">
        <v>135.45349756258062</v>
      </c>
      <c r="J87" s="21">
        <v>1.0993963041612904</v>
      </c>
      <c r="K87" s="21">
        <v>0</v>
      </c>
      <c r="L87" s="22">
        <v>241.09525962535486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34.82351236974194</v>
      </c>
      <c r="S87" s="21">
        <v>69.29282176183872</v>
      </c>
      <c r="T87" s="21">
        <v>0</v>
      </c>
      <c r="U87" s="21">
        <v>0</v>
      </c>
      <c r="V87" s="22">
        <v>65.2739200852258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935.5134846409352</v>
      </c>
      <c r="AW87" s="21">
        <v>637.1848277006263</v>
      </c>
      <c r="AX87" s="21">
        <v>0</v>
      </c>
      <c r="AY87" s="21">
        <v>0.057458388967741934</v>
      </c>
      <c r="AZ87" s="22">
        <v>3846.418389254965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679.2277372284514</v>
      </c>
      <c r="BG87" s="21">
        <v>154.44910237809677</v>
      </c>
      <c r="BH87" s="21">
        <v>2.6781526836129035</v>
      </c>
      <c r="BI87" s="21">
        <v>0</v>
      </c>
      <c r="BJ87" s="22">
        <v>1116.114981201903</v>
      </c>
      <c r="BK87" s="23">
        <f t="shared" si="15"/>
        <v>7985.702414499236</v>
      </c>
    </row>
    <row r="88" spans="1:63" ht="14.25">
      <c r="A88" s="19"/>
      <c r="B88" s="7" t="s">
        <v>158</v>
      </c>
      <c r="C88" s="20">
        <v>0</v>
      </c>
      <c r="D88" s="21">
        <v>1.4476006075483867</v>
      </c>
      <c r="E88" s="21">
        <v>0</v>
      </c>
      <c r="F88" s="21">
        <v>0</v>
      </c>
      <c r="G88" s="22">
        <v>0</v>
      </c>
      <c r="H88" s="20">
        <v>141.15407421541937</v>
      </c>
      <c r="I88" s="21">
        <v>457.5566712104516</v>
      </c>
      <c r="J88" s="21">
        <v>0.4313848980967742</v>
      </c>
      <c r="K88" s="21">
        <v>0</v>
      </c>
      <c r="L88" s="22">
        <v>257.283033848258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70.9797355291613</v>
      </c>
      <c r="S88" s="21">
        <v>118.00368196087092</v>
      </c>
      <c r="T88" s="21">
        <v>0</v>
      </c>
      <c r="U88" s="21">
        <v>0</v>
      </c>
      <c r="V88" s="22">
        <v>71.36991900835484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137.8946762964839</v>
      </c>
      <c r="AW88" s="21">
        <v>110.18025387631216</v>
      </c>
      <c r="AX88" s="21">
        <v>0</v>
      </c>
      <c r="AY88" s="21">
        <v>0</v>
      </c>
      <c r="AZ88" s="22">
        <v>192.481627123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47.42463090154838</v>
      </c>
      <c r="BG88" s="21">
        <v>10.133669878870968</v>
      </c>
      <c r="BH88" s="21">
        <v>0</v>
      </c>
      <c r="BI88" s="21">
        <v>0</v>
      </c>
      <c r="BJ88" s="22">
        <v>22.34927031519355</v>
      </c>
      <c r="BK88" s="23">
        <f t="shared" si="15"/>
        <v>1638.6902296695703</v>
      </c>
    </row>
    <row r="89" spans="1:63" ht="14.25">
      <c r="A89" s="19"/>
      <c r="B89" s="7" t="s">
        <v>173</v>
      </c>
      <c r="C89" s="20">
        <v>0</v>
      </c>
      <c r="D89" s="21">
        <v>0</v>
      </c>
      <c r="E89" s="21">
        <v>0</v>
      </c>
      <c r="F89" s="21">
        <v>0</v>
      </c>
      <c r="G89" s="22">
        <v>0</v>
      </c>
      <c r="H89" s="20">
        <v>16.396093752903226</v>
      </c>
      <c r="I89" s="21">
        <v>73.04829658870966</v>
      </c>
      <c r="J89" s="21">
        <v>0</v>
      </c>
      <c r="K89" s="21">
        <v>0</v>
      </c>
      <c r="L89" s="22">
        <v>134.21130350825808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8.982955807677422</v>
      </c>
      <c r="S89" s="21">
        <v>12.206115894032258</v>
      </c>
      <c r="T89" s="21">
        <v>0</v>
      </c>
      <c r="U89" s="21">
        <v>0</v>
      </c>
      <c r="V89" s="22">
        <v>6.43315423948387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9.909665821161292</v>
      </c>
      <c r="AW89" s="21">
        <v>6.058577676292823</v>
      </c>
      <c r="AX89" s="21">
        <v>0</v>
      </c>
      <c r="AY89" s="21">
        <v>0</v>
      </c>
      <c r="AZ89" s="22">
        <v>68.42971940296775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4.234202475774193</v>
      </c>
      <c r="BG89" s="21">
        <v>1.2811952076129032</v>
      </c>
      <c r="BH89" s="21">
        <v>0</v>
      </c>
      <c r="BI89" s="21">
        <v>0</v>
      </c>
      <c r="BJ89" s="22">
        <v>3.922796561677419</v>
      </c>
      <c r="BK89" s="23">
        <f t="shared" si="15"/>
        <v>345.1140769365509</v>
      </c>
    </row>
    <row r="90" spans="1:63" ht="14.25">
      <c r="A90" s="19"/>
      <c r="B90" s="7" t="s">
        <v>141</v>
      </c>
      <c r="C90" s="20">
        <v>0</v>
      </c>
      <c r="D90" s="21">
        <v>1.0964255007741932</v>
      </c>
      <c r="E90" s="21">
        <v>0</v>
      </c>
      <c r="F90" s="21">
        <v>0</v>
      </c>
      <c r="G90" s="22">
        <v>0</v>
      </c>
      <c r="H90" s="20">
        <v>153.01658046980646</v>
      </c>
      <c r="I90" s="21">
        <v>237.14482850432256</v>
      </c>
      <c r="J90" s="21">
        <v>0</v>
      </c>
      <c r="K90" s="21">
        <v>0</v>
      </c>
      <c r="L90" s="22">
        <v>428.6745346511935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93.15226542893546</v>
      </c>
      <c r="S90" s="21">
        <v>4.700971516999999</v>
      </c>
      <c r="T90" s="21">
        <v>0</v>
      </c>
      <c r="U90" s="21">
        <v>0</v>
      </c>
      <c r="V90" s="22">
        <v>64.39950113951613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51.043148686032254</v>
      </c>
      <c r="AW90" s="21">
        <v>69.13790256643082</v>
      </c>
      <c r="AX90" s="21">
        <v>0</v>
      </c>
      <c r="AY90" s="21">
        <v>0</v>
      </c>
      <c r="AZ90" s="22">
        <v>168.22427163735486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22.39627754387097</v>
      </c>
      <c r="BG90" s="21">
        <v>2.8205998424193557</v>
      </c>
      <c r="BH90" s="21">
        <v>0</v>
      </c>
      <c r="BI90" s="21">
        <v>0</v>
      </c>
      <c r="BJ90" s="22">
        <v>9.87991711280645</v>
      </c>
      <c r="BK90" s="23">
        <f t="shared" si="15"/>
        <v>1305.687224600463</v>
      </c>
    </row>
    <row r="91" spans="1:63" ht="14.25">
      <c r="A91" s="19"/>
      <c r="B91" s="7" t="s">
        <v>138</v>
      </c>
      <c r="C91" s="20">
        <v>0</v>
      </c>
      <c r="D91" s="21">
        <v>1.5524930197419355</v>
      </c>
      <c r="E91" s="21">
        <v>0</v>
      </c>
      <c r="F91" s="21">
        <v>0</v>
      </c>
      <c r="G91" s="22">
        <v>0</v>
      </c>
      <c r="H91" s="20">
        <v>295.16262917006446</v>
      </c>
      <c r="I91" s="21">
        <v>83.31577000074194</v>
      </c>
      <c r="J91" s="21">
        <v>0</v>
      </c>
      <c r="K91" s="21">
        <v>0</v>
      </c>
      <c r="L91" s="22">
        <v>248.63306205912906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229.98839844741937</v>
      </c>
      <c r="S91" s="21">
        <v>2.1281142781290323</v>
      </c>
      <c r="T91" s="21">
        <v>0</v>
      </c>
      <c r="U91" s="21">
        <v>0</v>
      </c>
      <c r="V91" s="22">
        <v>62.94351059003226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107.7258825012903</v>
      </c>
      <c r="AW91" s="21">
        <v>33.096997940630565</v>
      </c>
      <c r="AX91" s="21">
        <v>0</v>
      </c>
      <c r="AY91" s="21">
        <v>0</v>
      </c>
      <c r="AZ91" s="22">
        <v>128.85887425467746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69.29107694719356</v>
      </c>
      <c r="BG91" s="21">
        <v>3.612957114870968</v>
      </c>
      <c r="BH91" s="21">
        <v>0</v>
      </c>
      <c r="BI91" s="21">
        <v>0</v>
      </c>
      <c r="BJ91" s="22">
        <v>24.643673400580642</v>
      </c>
      <c r="BK91" s="23">
        <f t="shared" si="15"/>
        <v>1290.9534397245015</v>
      </c>
    </row>
    <row r="92" spans="1:63" ht="14.25">
      <c r="A92" s="19"/>
      <c r="B92" s="7" t="s">
        <v>142</v>
      </c>
      <c r="C92" s="20">
        <v>0</v>
      </c>
      <c r="D92" s="21">
        <v>0.8965966213870967</v>
      </c>
      <c r="E92" s="21">
        <v>0</v>
      </c>
      <c r="F92" s="21">
        <v>0</v>
      </c>
      <c r="G92" s="22">
        <v>0</v>
      </c>
      <c r="H92" s="20">
        <v>58.89942462780645</v>
      </c>
      <c r="I92" s="21">
        <v>130.17753522112906</v>
      </c>
      <c r="J92" s="21">
        <v>0</v>
      </c>
      <c r="K92" s="21">
        <v>0</v>
      </c>
      <c r="L92" s="22">
        <v>198.06663708416127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29.622027624612908</v>
      </c>
      <c r="S92" s="21">
        <v>17.969428844548382</v>
      </c>
      <c r="T92" s="21">
        <v>0</v>
      </c>
      <c r="U92" s="21">
        <v>0</v>
      </c>
      <c r="V92" s="22">
        <v>31.26872342358065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28.86323755064516</v>
      </c>
      <c r="AW92" s="21">
        <v>28.70215452050687</v>
      </c>
      <c r="AX92" s="21">
        <v>0</v>
      </c>
      <c r="AY92" s="21">
        <v>0</v>
      </c>
      <c r="AZ92" s="22">
        <v>107.25321252774191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9.114141119999998</v>
      </c>
      <c r="BG92" s="21">
        <v>7.629015556935484</v>
      </c>
      <c r="BH92" s="21">
        <v>0</v>
      </c>
      <c r="BI92" s="21">
        <v>0</v>
      </c>
      <c r="BJ92" s="22">
        <v>8.172316615</v>
      </c>
      <c r="BK92" s="23">
        <f t="shared" si="15"/>
        <v>656.6344513380551</v>
      </c>
    </row>
    <row r="93" spans="1:63" ht="14.25">
      <c r="A93" s="19"/>
      <c r="B93" s="7" t="s">
        <v>125</v>
      </c>
      <c r="C93" s="20">
        <v>0</v>
      </c>
      <c r="D93" s="21">
        <v>10.511339513387096</v>
      </c>
      <c r="E93" s="21">
        <v>0</v>
      </c>
      <c r="F93" s="21">
        <v>0</v>
      </c>
      <c r="G93" s="22">
        <v>0</v>
      </c>
      <c r="H93" s="20">
        <v>617.064073052613</v>
      </c>
      <c r="I93" s="21">
        <v>245.42258239467742</v>
      </c>
      <c r="J93" s="21">
        <v>0</v>
      </c>
      <c r="K93" s="21">
        <v>0</v>
      </c>
      <c r="L93" s="22">
        <v>551.4336079031935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351.43981829567736</v>
      </c>
      <c r="S93" s="21">
        <v>33.66664610367743</v>
      </c>
      <c r="T93" s="21">
        <v>0</v>
      </c>
      <c r="U93" s="21">
        <v>0</v>
      </c>
      <c r="V93" s="22">
        <v>95.1825507053226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1839.79650406284</v>
      </c>
      <c r="AW93" s="21">
        <v>319.0957927220147</v>
      </c>
      <c r="AX93" s="21">
        <v>0</v>
      </c>
      <c r="AY93" s="21">
        <v>0</v>
      </c>
      <c r="AZ93" s="22">
        <v>1934.334962124355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839.9987079857099</v>
      </c>
      <c r="BG93" s="21">
        <v>57.85317127280645</v>
      </c>
      <c r="BH93" s="21">
        <v>0.10450775438709677</v>
      </c>
      <c r="BI93" s="21">
        <v>0</v>
      </c>
      <c r="BJ93" s="22">
        <v>269.1863985696774</v>
      </c>
      <c r="BK93" s="23">
        <f t="shared" si="15"/>
        <v>7165.0906624603385</v>
      </c>
    </row>
    <row r="94" spans="1:63" ht="14.25">
      <c r="A94" s="19"/>
      <c r="B94" s="7" t="s">
        <v>126</v>
      </c>
      <c r="C94" s="20">
        <v>0</v>
      </c>
      <c r="D94" s="21">
        <v>6.544362080741935</v>
      </c>
      <c r="E94" s="21">
        <v>0</v>
      </c>
      <c r="F94" s="21">
        <v>0</v>
      </c>
      <c r="G94" s="22">
        <v>0</v>
      </c>
      <c r="H94" s="20">
        <v>214.8554514583548</v>
      </c>
      <c r="I94" s="21">
        <v>80.69042392874195</v>
      </c>
      <c r="J94" s="21">
        <v>0</v>
      </c>
      <c r="K94" s="21">
        <v>0</v>
      </c>
      <c r="L94" s="22">
        <v>224.73098559019357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156.74489619954835</v>
      </c>
      <c r="S94" s="21">
        <v>6.471491311290323</v>
      </c>
      <c r="T94" s="21">
        <v>0</v>
      </c>
      <c r="U94" s="21">
        <v>0</v>
      </c>
      <c r="V94" s="22">
        <v>60.719466067483864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1869.83713747616</v>
      </c>
      <c r="AW94" s="21">
        <v>215.45789888691516</v>
      </c>
      <c r="AX94" s="21">
        <v>0</v>
      </c>
      <c r="AY94" s="21">
        <v>0.013928634677419357</v>
      </c>
      <c r="AZ94" s="22">
        <v>1165.9911469380327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930.9723190452587</v>
      </c>
      <c r="BG94" s="21">
        <v>84.90928384580647</v>
      </c>
      <c r="BH94" s="21">
        <v>0.11260914903225808</v>
      </c>
      <c r="BI94" s="21">
        <v>0</v>
      </c>
      <c r="BJ94" s="22">
        <v>330.570819855129</v>
      </c>
      <c r="BK94" s="23">
        <f t="shared" si="15"/>
        <v>5348.622220467367</v>
      </c>
    </row>
    <row r="95" spans="1:63" ht="14.25">
      <c r="A95" s="19"/>
      <c r="B95" s="7" t="s">
        <v>127</v>
      </c>
      <c r="C95" s="20">
        <v>0</v>
      </c>
      <c r="D95" s="21">
        <v>1.8233203387741939</v>
      </c>
      <c r="E95" s="21">
        <v>0</v>
      </c>
      <c r="F95" s="21">
        <v>0</v>
      </c>
      <c r="G95" s="22">
        <v>0</v>
      </c>
      <c r="H95" s="20">
        <v>7.131732933290322</v>
      </c>
      <c r="I95" s="21">
        <v>0.36133156203225814</v>
      </c>
      <c r="J95" s="21">
        <v>0</v>
      </c>
      <c r="K95" s="21">
        <v>0</v>
      </c>
      <c r="L95" s="22">
        <v>7.162771789806452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3.4541328928064514</v>
      </c>
      <c r="S95" s="21">
        <v>0.02157957241935484</v>
      </c>
      <c r="T95" s="21">
        <v>0</v>
      </c>
      <c r="U95" s="21">
        <v>0</v>
      </c>
      <c r="V95" s="22">
        <v>0.6534685245483871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23.44288320883871</v>
      </c>
      <c r="AW95" s="21">
        <v>0.26080018057705745</v>
      </c>
      <c r="AX95" s="21">
        <v>0</v>
      </c>
      <c r="AY95" s="21">
        <v>0</v>
      </c>
      <c r="AZ95" s="22">
        <v>7.183910445645163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9.10182260251613</v>
      </c>
      <c r="BG95" s="21">
        <v>1.2364373440967746</v>
      </c>
      <c r="BH95" s="21">
        <v>0</v>
      </c>
      <c r="BI95" s="21">
        <v>0</v>
      </c>
      <c r="BJ95" s="22">
        <v>1.853961462516129</v>
      </c>
      <c r="BK95" s="23">
        <f t="shared" si="15"/>
        <v>63.68815285786739</v>
      </c>
    </row>
    <row r="96" spans="1:63" ht="14.25">
      <c r="A96" s="19"/>
      <c r="B96" s="7" t="s">
        <v>128</v>
      </c>
      <c r="C96" s="20">
        <v>0</v>
      </c>
      <c r="D96" s="21">
        <v>5.007107336193547</v>
      </c>
      <c r="E96" s="21">
        <v>0</v>
      </c>
      <c r="F96" s="21">
        <v>0</v>
      </c>
      <c r="G96" s="22">
        <v>0</v>
      </c>
      <c r="H96" s="20">
        <v>51.29276472312903</v>
      </c>
      <c r="I96" s="21">
        <v>0</v>
      </c>
      <c r="J96" s="21">
        <v>0</v>
      </c>
      <c r="K96" s="21">
        <v>0</v>
      </c>
      <c r="L96" s="22">
        <v>11.60739278329032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36.299550932806454</v>
      </c>
      <c r="S96" s="21">
        <v>0</v>
      </c>
      <c r="T96" s="21">
        <v>0</v>
      </c>
      <c r="U96" s="21">
        <v>0</v>
      </c>
      <c r="V96" s="22">
        <v>3.4702708832580647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1435.2522929202341</v>
      </c>
      <c r="AW96" s="21">
        <v>0.027276147354838708</v>
      </c>
      <c r="AX96" s="21">
        <v>0</v>
      </c>
      <c r="AY96" s="21">
        <v>0</v>
      </c>
      <c r="AZ96" s="22">
        <v>264.2032318505484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1155.6457368116126</v>
      </c>
      <c r="BG96" s="21">
        <v>0.0837395338064516</v>
      </c>
      <c r="BH96" s="21">
        <v>0</v>
      </c>
      <c r="BI96" s="21">
        <v>0</v>
      </c>
      <c r="BJ96" s="22">
        <v>127.33446348719355</v>
      </c>
      <c r="BK96" s="23">
        <f t="shared" si="15"/>
        <v>3090.223827409427</v>
      </c>
    </row>
    <row r="97" spans="1:63" ht="14.25">
      <c r="A97" s="19"/>
      <c r="B97" s="7" t="s">
        <v>129</v>
      </c>
      <c r="C97" s="20">
        <v>0</v>
      </c>
      <c r="D97" s="21">
        <v>64.5720877028387</v>
      </c>
      <c r="E97" s="21">
        <v>0</v>
      </c>
      <c r="F97" s="21">
        <v>0</v>
      </c>
      <c r="G97" s="22">
        <v>0</v>
      </c>
      <c r="H97" s="20">
        <v>5106.991907958518</v>
      </c>
      <c r="I97" s="21">
        <v>594.5363342132903</v>
      </c>
      <c r="J97" s="21">
        <v>0</v>
      </c>
      <c r="K97" s="21">
        <v>0</v>
      </c>
      <c r="L97" s="22">
        <v>2552.251179881097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3800.5319306511938</v>
      </c>
      <c r="S97" s="21">
        <v>82.46339239825808</v>
      </c>
      <c r="T97" s="21">
        <v>0</v>
      </c>
      <c r="U97" s="21">
        <v>0</v>
      </c>
      <c r="V97" s="22">
        <v>610.7985063920968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16254.752592563545</v>
      </c>
      <c r="AW97" s="21">
        <v>1011.9233054248583</v>
      </c>
      <c r="AX97" s="21">
        <v>0.012475440999999999</v>
      </c>
      <c r="AY97" s="21">
        <v>0.004451364806451611</v>
      </c>
      <c r="AZ97" s="22">
        <v>6754.564333117384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11727.530145820485</v>
      </c>
      <c r="BG97" s="21">
        <v>388.8337932442258</v>
      </c>
      <c r="BH97" s="21">
        <v>0</v>
      </c>
      <c r="BI97" s="21">
        <v>0</v>
      </c>
      <c r="BJ97" s="22">
        <v>2022.9688664444839</v>
      </c>
      <c r="BK97" s="23">
        <f t="shared" si="15"/>
        <v>50972.73530261808</v>
      </c>
    </row>
    <row r="98" spans="1:63" ht="14.25">
      <c r="A98" s="19"/>
      <c r="B98" s="7" t="s">
        <v>130</v>
      </c>
      <c r="C98" s="20">
        <v>0</v>
      </c>
      <c r="D98" s="21">
        <v>11.469176365000001</v>
      </c>
      <c r="E98" s="21">
        <v>0</v>
      </c>
      <c r="F98" s="21">
        <v>0</v>
      </c>
      <c r="G98" s="22">
        <v>0</v>
      </c>
      <c r="H98" s="20">
        <v>264.4324395693871</v>
      </c>
      <c r="I98" s="21">
        <v>60.659350941129034</v>
      </c>
      <c r="J98" s="21">
        <v>0</v>
      </c>
      <c r="K98" s="21">
        <v>0</v>
      </c>
      <c r="L98" s="22">
        <v>138.12665170406456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128.59601870467742</v>
      </c>
      <c r="S98" s="21">
        <v>55.68373473606449</v>
      </c>
      <c r="T98" s="21">
        <v>0</v>
      </c>
      <c r="U98" s="21">
        <v>0</v>
      </c>
      <c r="V98" s="22">
        <v>26.963413833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3304.492378124936</v>
      </c>
      <c r="AW98" s="21">
        <v>169.25786222992207</v>
      </c>
      <c r="AX98" s="21">
        <v>0</v>
      </c>
      <c r="AY98" s="21">
        <v>0</v>
      </c>
      <c r="AZ98" s="22">
        <v>1177.9278552215487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1898.079829727291</v>
      </c>
      <c r="BG98" s="21">
        <v>49.50204288074193</v>
      </c>
      <c r="BH98" s="21">
        <v>0.013928474129032259</v>
      </c>
      <c r="BI98" s="21">
        <v>0</v>
      </c>
      <c r="BJ98" s="22">
        <v>274.7971440787097</v>
      </c>
      <c r="BK98" s="23">
        <f t="shared" si="15"/>
        <v>7560.001826590601</v>
      </c>
    </row>
    <row r="99" spans="1:63" ht="14.25">
      <c r="A99" s="19"/>
      <c r="B99" s="7" t="s">
        <v>195</v>
      </c>
      <c r="C99" s="20">
        <v>0</v>
      </c>
      <c r="D99" s="21">
        <v>0.15521572964516125</v>
      </c>
      <c r="E99" s="21">
        <v>0</v>
      </c>
      <c r="F99" s="21">
        <v>0</v>
      </c>
      <c r="G99" s="22">
        <v>0</v>
      </c>
      <c r="H99" s="20">
        <v>179.31158636187095</v>
      </c>
      <c r="I99" s="21">
        <v>73.03586737487096</v>
      </c>
      <c r="J99" s="21">
        <v>0</v>
      </c>
      <c r="K99" s="21">
        <v>0</v>
      </c>
      <c r="L99" s="22">
        <v>119.02857666664515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111.21706186906452</v>
      </c>
      <c r="S99" s="21">
        <v>16.93157622751612</v>
      </c>
      <c r="T99" s="21">
        <v>0</v>
      </c>
      <c r="U99" s="21">
        <v>0</v>
      </c>
      <c r="V99" s="22">
        <v>27.863868898193537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42.25134424758063</v>
      </c>
      <c r="AW99" s="21">
        <v>9.720126098806908</v>
      </c>
      <c r="AX99" s="21">
        <v>0</v>
      </c>
      <c r="AY99" s="21">
        <v>0</v>
      </c>
      <c r="AZ99" s="22">
        <v>54.58612586016129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15.716283280935482</v>
      </c>
      <c r="BG99" s="21">
        <v>1.0246093607419353</v>
      </c>
      <c r="BH99" s="21">
        <v>0</v>
      </c>
      <c r="BI99" s="21">
        <v>0</v>
      </c>
      <c r="BJ99" s="22">
        <v>4.496347401548387</v>
      </c>
      <c r="BK99" s="23">
        <f t="shared" si="15"/>
        <v>655.338589377581</v>
      </c>
    </row>
    <row r="100" spans="1:63" ht="14.25">
      <c r="A100" s="19"/>
      <c r="B100" s="7" t="s">
        <v>144</v>
      </c>
      <c r="C100" s="20">
        <v>0</v>
      </c>
      <c r="D100" s="21">
        <v>5.051806935483872</v>
      </c>
      <c r="E100" s="21">
        <v>0</v>
      </c>
      <c r="F100" s="21">
        <v>0</v>
      </c>
      <c r="G100" s="22">
        <v>0</v>
      </c>
      <c r="H100" s="20">
        <v>124.40516144196775</v>
      </c>
      <c r="I100" s="21">
        <v>18.507662634870968</v>
      </c>
      <c r="J100" s="21">
        <v>0</v>
      </c>
      <c r="K100" s="21">
        <v>0</v>
      </c>
      <c r="L100" s="22">
        <v>79.1886679113871</v>
      </c>
      <c r="M100" s="20">
        <v>0</v>
      </c>
      <c r="N100" s="21">
        <v>0</v>
      </c>
      <c r="O100" s="21">
        <v>0</v>
      </c>
      <c r="P100" s="21">
        <v>0</v>
      </c>
      <c r="Q100" s="22">
        <v>0</v>
      </c>
      <c r="R100" s="20">
        <v>68.45840740690323</v>
      </c>
      <c r="S100" s="21">
        <v>1.0256109603870969</v>
      </c>
      <c r="T100" s="21">
        <v>0</v>
      </c>
      <c r="U100" s="21">
        <v>0</v>
      </c>
      <c r="V100" s="22">
        <v>9.22494571748387</v>
      </c>
      <c r="W100" s="20">
        <v>0</v>
      </c>
      <c r="X100" s="21">
        <v>0</v>
      </c>
      <c r="Y100" s="21">
        <v>0</v>
      </c>
      <c r="Z100" s="21">
        <v>0</v>
      </c>
      <c r="AA100" s="22">
        <v>0</v>
      </c>
      <c r="AB100" s="20">
        <v>0</v>
      </c>
      <c r="AC100" s="21">
        <v>0</v>
      </c>
      <c r="AD100" s="21">
        <v>0</v>
      </c>
      <c r="AE100" s="21">
        <v>0</v>
      </c>
      <c r="AF100" s="22">
        <v>0</v>
      </c>
      <c r="AG100" s="20">
        <v>0</v>
      </c>
      <c r="AH100" s="21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1">
        <v>0</v>
      </c>
      <c r="AP100" s="22">
        <v>0</v>
      </c>
      <c r="AQ100" s="20">
        <v>0</v>
      </c>
      <c r="AR100" s="21">
        <v>0</v>
      </c>
      <c r="AS100" s="21">
        <v>0</v>
      </c>
      <c r="AT100" s="21">
        <v>0</v>
      </c>
      <c r="AU100" s="22">
        <v>0</v>
      </c>
      <c r="AV100" s="20">
        <v>104.24731872861291</v>
      </c>
      <c r="AW100" s="21">
        <v>104.00073306653336</v>
      </c>
      <c r="AX100" s="21">
        <v>0</v>
      </c>
      <c r="AY100" s="21">
        <v>0</v>
      </c>
      <c r="AZ100" s="22">
        <v>94.59877545516126</v>
      </c>
      <c r="BA100" s="20">
        <v>0</v>
      </c>
      <c r="BB100" s="21">
        <v>0</v>
      </c>
      <c r="BC100" s="21">
        <v>0</v>
      </c>
      <c r="BD100" s="21">
        <v>0</v>
      </c>
      <c r="BE100" s="22">
        <v>0</v>
      </c>
      <c r="BF100" s="20">
        <v>49.25278267729031</v>
      </c>
      <c r="BG100" s="21">
        <v>5.5216722973870995</v>
      </c>
      <c r="BH100" s="21">
        <v>0</v>
      </c>
      <c r="BI100" s="21">
        <v>0</v>
      </c>
      <c r="BJ100" s="22">
        <v>14.553638199064515</v>
      </c>
      <c r="BK100" s="23">
        <f t="shared" si="15"/>
        <v>678.0371834325333</v>
      </c>
    </row>
    <row r="101" spans="1:63" s="28" customFormat="1" ht="14.25">
      <c r="A101" s="19"/>
      <c r="B101" s="8" t="s">
        <v>12</v>
      </c>
      <c r="C101" s="24">
        <f aca="true" t="shared" si="16" ref="C101:AH101">SUM(C70:C100)</f>
        <v>0</v>
      </c>
      <c r="D101" s="25">
        <f t="shared" si="16"/>
        <v>300.4719835044838</v>
      </c>
      <c r="E101" s="25">
        <f t="shared" si="16"/>
        <v>0</v>
      </c>
      <c r="F101" s="25">
        <f t="shared" si="16"/>
        <v>0</v>
      </c>
      <c r="G101" s="26">
        <f t="shared" si="16"/>
        <v>0</v>
      </c>
      <c r="H101" s="24">
        <f t="shared" si="16"/>
        <v>11402.819692798646</v>
      </c>
      <c r="I101" s="25">
        <f t="shared" si="16"/>
        <v>10244.431535739674</v>
      </c>
      <c r="J101" s="25">
        <f t="shared" si="16"/>
        <v>12.329264359129029</v>
      </c>
      <c r="K101" s="25">
        <f t="shared" si="16"/>
        <v>0</v>
      </c>
      <c r="L101" s="26">
        <f t="shared" si="16"/>
        <v>14290.724216591454</v>
      </c>
      <c r="M101" s="24">
        <f t="shared" si="16"/>
        <v>0</v>
      </c>
      <c r="N101" s="25">
        <f t="shared" si="16"/>
        <v>0</v>
      </c>
      <c r="O101" s="25">
        <f t="shared" si="16"/>
        <v>0</v>
      </c>
      <c r="P101" s="25">
        <f t="shared" si="16"/>
        <v>0</v>
      </c>
      <c r="Q101" s="26">
        <f t="shared" si="16"/>
        <v>0</v>
      </c>
      <c r="R101" s="24">
        <f t="shared" si="16"/>
        <v>7659.752218170742</v>
      </c>
      <c r="S101" s="25">
        <f t="shared" si="16"/>
        <v>1593.7247617282903</v>
      </c>
      <c r="T101" s="25">
        <f t="shared" si="16"/>
        <v>0</v>
      </c>
      <c r="U101" s="25">
        <f t="shared" si="16"/>
        <v>0</v>
      </c>
      <c r="V101" s="26">
        <f t="shared" si="16"/>
        <v>2395.569655236226</v>
      </c>
      <c r="W101" s="24">
        <f t="shared" si="16"/>
        <v>0</v>
      </c>
      <c r="X101" s="25">
        <f t="shared" si="16"/>
        <v>0</v>
      </c>
      <c r="Y101" s="25">
        <f t="shared" si="16"/>
        <v>0</v>
      </c>
      <c r="Z101" s="25">
        <f t="shared" si="16"/>
        <v>0</v>
      </c>
      <c r="AA101" s="26">
        <f t="shared" si="16"/>
        <v>0</v>
      </c>
      <c r="AB101" s="24">
        <f t="shared" si="16"/>
        <v>0</v>
      </c>
      <c r="AC101" s="25">
        <f t="shared" si="16"/>
        <v>0</v>
      </c>
      <c r="AD101" s="25">
        <f t="shared" si="16"/>
        <v>0</v>
      </c>
      <c r="AE101" s="25">
        <f t="shared" si="16"/>
        <v>0</v>
      </c>
      <c r="AF101" s="26">
        <f t="shared" si="16"/>
        <v>0</v>
      </c>
      <c r="AG101" s="24">
        <f t="shared" si="16"/>
        <v>0</v>
      </c>
      <c r="AH101" s="25">
        <f t="shared" si="16"/>
        <v>0</v>
      </c>
      <c r="AI101" s="25">
        <f aca="true" t="shared" si="17" ref="AI101:BK101">SUM(AI70:AI100)</f>
        <v>0</v>
      </c>
      <c r="AJ101" s="25">
        <f t="shared" si="17"/>
        <v>0</v>
      </c>
      <c r="AK101" s="26">
        <f t="shared" si="17"/>
        <v>0</v>
      </c>
      <c r="AL101" s="24">
        <f t="shared" si="17"/>
        <v>0</v>
      </c>
      <c r="AM101" s="25">
        <f t="shared" si="17"/>
        <v>0</v>
      </c>
      <c r="AN101" s="25">
        <f t="shared" si="17"/>
        <v>0</v>
      </c>
      <c r="AO101" s="25">
        <f t="shared" si="17"/>
        <v>0</v>
      </c>
      <c r="AP101" s="26">
        <f t="shared" si="17"/>
        <v>0</v>
      </c>
      <c r="AQ101" s="24">
        <f t="shared" si="17"/>
        <v>0</v>
      </c>
      <c r="AR101" s="25">
        <f t="shared" si="17"/>
        <v>0</v>
      </c>
      <c r="AS101" s="25">
        <f t="shared" si="17"/>
        <v>0</v>
      </c>
      <c r="AT101" s="25">
        <f t="shared" si="17"/>
        <v>0</v>
      </c>
      <c r="AU101" s="26">
        <f t="shared" si="17"/>
        <v>0</v>
      </c>
      <c r="AV101" s="24">
        <f t="shared" si="17"/>
        <v>60865.5202109657</v>
      </c>
      <c r="AW101" s="25">
        <f t="shared" si="17"/>
        <v>10045.058239843152</v>
      </c>
      <c r="AX101" s="25">
        <f t="shared" si="17"/>
        <v>0.24613425251612897</v>
      </c>
      <c r="AY101" s="25">
        <f t="shared" si="17"/>
        <v>839.5750248213866</v>
      </c>
      <c r="AZ101" s="26">
        <f t="shared" si="17"/>
        <v>47760.00187680625</v>
      </c>
      <c r="BA101" s="24">
        <f t="shared" si="17"/>
        <v>0</v>
      </c>
      <c r="BB101" s="25">
        <f t="shared" si="17"/>
        <v>0</v>
      </c>
      <c r="BC101" s="25">
        <f t="shared" si="17"/>
        <v>0</v>
      </c>
      <c r="BD101" s="25">
        <f t="shared" si="17"/>
        <v>0</v>
      </c>
      <c r="BE101" s="26">
        <f t="shared" si="17"/>
        <v>0</v>
      </c>
      <c r="BF101" s="24">
        <f t="shared" si="17"/>
        <v>38885.61765893853</v>
      </c>
      <c r="BG101" s="25">
        <f t="shared" si="17"/>
        <v>2585.2919239095163</v>
      </c>
      <c r="BH101" s="25">
        <f t="shared" si="17"/>
        <v>9.587504798</v>
      </c>
      <c r="BI101" s="25">
        <f t="shared" si="17"/>
        <v>0</v>
      </c>
      <c r="BJ101" s="26">
        <f t="shared" si="17"/>
        <v>12010.769089029678</v>
      </c>
      <c r="BK101" s="27">
        <f t="shared" si="17"/>
        <v>220901.4909914934</v>
      </c>
    </row>
    <row r="102" spans="1:63" s="28" customFormat="1" ht="14.25">
      <c r="A102" s="19"/>
      <c r="B102" s="8" t="s">
        <v>23</v>
      </c>
      <c r="C102" s="24">
        <f aca="true" t="shared" si="18" ref="C102:AH102">C101+C67</f>
        <v>0</v>
      </c>
      <c r="D102" s="25">
        <f t="shared" si="18"/>
        <v>327.9697168138386</v>
      </c>
      <c r="E102" s="25">
        <f t="shared" si="18"/>
        <v>0</v>
      </c>
      <c r="F102" s="25">
        <f t="shared" si="18"/>
        <v>0</v>
      </c>
      <c r="G102" s="26">
        <f t="shared" si="18"/>
        <v>0</v>
      </c>
      <c r="H102" s="24">
        <f t="shared" si="18"/>
        <v>12032.526201876679</v>
      </c>
      <c r="I102" s="25">
        <f t="shared" si="18"/>
        <v>10269.005213047834</v>
      </c>
      <c r="J102" s="25">
        <f t="shared" si="18"/>
        <v>12.329264359129029</v>
      </c>
      <c r="K102" s="25">
        <f t="shared" si="18"/>
        <v>0</v>
      </c>
      <c r="L102" s="26">
        <f t="shared" si="18"/>
        <v>14354.086792289421</v>
      </c>
      <c r="M102" s="24">
        <f t="shared" si="18"/>
        <v>0</v>
      </c>
      <c r="N102" s="25">
        <f t="shared" si="18"/>
        <v>0</v>
      </c>
      <c r="O102" s="25">
        <f t="shared" si="18"/>
        <v>0</v>
      </c>
      <c r="P102" s="25">
        <f t="shared" si="18"/>
        <v>0</v>
      </c>
      <c r="Q102" s="26">
        <f t="shared" si="18"/>
        <v>0</v>
      </c>
      <c r="R102" s="24">
        <f t="shared" si="18"/>
        <v>8115.824810659807</v>
      </c>
      <c r="S102" s="25">
        <f t="shared" si="18"/>
        <v>1606.4119460323548</v>
      </c>
      <c r="T102" s="25">
        <f t="shared" si="18"/>
        <v>0</v>
      </c>
      <c r="U102" s="25">
        <f t="shared" si="18"/>
        <v>0</v>
      </c>
      <c r="V102" s="26">
        <f t="shared" si="18"/>
        <v>2421.9492711519356</v>
      </c>
      <c r="W102" s="24">
        <f t="shared" si="18"/>
        <v>0</v>
      </c>
      <c r="X102" s="25">
        <f t="shared" si="18"/>
        <v>0</v>
      </c>
      <c r="Y102" s="25">
        <f t="shared" si="18"/>
        <v>0</v>
      </c>
      <c r="Z102" s="25">
        <f t="shared" si="18"/>
        <v>0</v>
      </c>
      <c r="AA102" s="26">
        <f t="shared" si="18"/>
        <v>0</v>
      </c>
      <c r="AB102" s="24">
        <f t="shared" si="18"/>
        <v>0</v>
      </c>
      <c r="AC102" s="25">
        <f t="shared" si="18"/>
        <v>0</v>
      </c>
      <c r="AD102" s="25">
        <f t="shared" si="18"/>
        <v>0</v>
      </c>
      <c r="AE102" s="25">
        <f t="shared" si="18"/>
        <v>0</v>
      </c>
      <c r="AF102" s="26">
        <f t="shared" si="18"/>
        <v>0</v>
      </c>
      <c r="AG102" s="24">
        <f t="shared" si="18"/>
        <v>0</v>
      </c>
      <c r="AH102" s="25">
        <f t="shared" si="18"/>
        <v>0</v>
      </c>
      <c r="AI102" s="25">
        <f aca="true" t="shared" si="19" ref="AI102:BK102">AI101+AI67</f>
        <v>0</v>
      </c>
      <c r="AJ102" s="25">
        <f t="shared" si="19"/>
        <v>0</v>
      </c>
      <c r="AK102" s="26">
        <f t="shared" si="19"/>
        <v>0</v>
      </c>
      <c r="AL102" s="24">
        <f t="shared" si="19"/>
        <v>0</v>
      </c>
      <c r="AM102" s="25">
        <f t="shared" si="19"/>
        <v>0</v>
      </c>
      <c r="AN102" s="25">
        <f t="shared" si="19"/>
        <v>0</v>
      </c>
      <c r="AO102" s="25">
        <f t="shared" si="19"/>
        <v>0</v>
      </c>
      <c r="AP102" s="26">
        <f t="shared" si="19"/>
        <v>0</v>
      </c>
      <c r="AQ102" s="24">
        <f t="shared" si="19"/>
        <v>0</v>
      </c>
      <c r="AR102" s="25">
        <f t="shared" si="19"/>
        <v>0</v>
      </c>
      <c r="AS102" s="25">
        <f t="shared" si="19"/>
        <v>0</v>
      </c>
      <c r="AT102" s="25">
        <f t="shared" si="19"/>
        <v>0</v>
      </c>
      <c r="AU102" s="26">
        <f t="shared" si="19"/>
        <v>0</v>
      </c>
      <c r="AV102" s="24">
        <f t="shared" si="19"/>
        <v>67365.63921543836</v>
      </c>
      <c r="AW102" s="25">
        <f t="shared" si="19"/>
        <v>10413.934033233303</v>
      </c>
      <c r="AX102" s="25">
        <f t="shared" si="19"/>
        <v>0.24613425251612897</v>
      </c>
      <c r="AY102" s="25">
        <f t="shared" si="19"/>
        <v>839.5750248213866</v>
      </c>
      <c r="AZ102" s="26">
        <f t="shared" si="19"/>
        <v>48320.34529403525</v>
      </c>
      <c r="BA102" s="24">
        <f t="shared" si="19"/>
        <v>0</v>
      </c>
      <c r="BB102" s="25">
        <f t="shared" si="19"/>
        <v>0</v>
      </c>
      <c r="BC102" s="25">
        <f t="shared" si="19"/>
        <v>0</v>
      </c>
      <c r="BD102" s="25">
        <f t="shared" si="19"/>
        <v>0</v>
      </c>
      <c r="BE102" s="26">
        <f t="shared" si="19"/>
        <v>0</v>
      </c>
      <c r="BF102" s="24">
        <f t="shared" si="19"/>
        <v>44593.10685460185</v>
      </c>
      <c r="BG102" s="25">
        <f t="shared" si="19"/>
        <v>2835.0733348151616</v>
      </c>
      <c r="BH102" s="25">
        <f t="shared" si="19"/>
        <v>9.587504798</v>
      </c>
      <c r="BI102" s="25">
        <f t="shared" si="19"/>
        <v>0</v>
      </c>
      <c r="BJ102" s="26">
        <f t="shared" si="19"/>
        <v>12307.338781295839</v>
      </c>
      <c r="BK102" s="26">
        <f t="shared" si="19"/>
        <v>235824.9493935227</v>
      </c>
    </row>
    <row r="103" spans="3:63" ht="15" customHeight="1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</row>
    <row r="104" spans="1:63" ht="14.25">
      <c r="A104" s="19" t="s">
        <v>24</v>
      </c>
      <c r="B104" s="12" t="s">
        <v>25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4.25">
      <c r="A105" s="19" t="s">
        <v>7</v>
      </c>
      <c r="B105" s="8" t="s">
        <v>26</v>
      </c>
      <c r="C105" s="20"/>
      <c r="D105" s="21"/>
      <c r="E105" s="21"/>
      <c r="F105" s="21"/>
      <c r="G105" s="22"/>
      <c r="H105" s="20"/>
      <c r="I105" s="21"/>
      <c r="J105" s="21"/>
      <c r="K105" s="21"/>
      <c r="L105" s="22"/>
      <c r="M105" s="20"/>
      <c r="N105" s="21"/>
      <c r="O105" s="21"/>
      <c r="P105" s="21"/>
      <c r="Q105" s="22"/>
      <c r="R105" s="20"/>
      <c r="S105" s="21"/>
      <c r="T105" s="21"/>
      <c r="U105" s="21"/>
      <c r="V105" s="22"/>
      <c r="W105" s="20"/>
      <c r="X105" s="21"/>
      <c r="Y105" s="21"/>
      <c r="Z105" s="21"/>
      <c r="AA105" s="22"/>
      <c r="AB105" s="20"/>
      <c r="AC105" s="21"/>
      <c r="AD105" s="21"/>
      <c r="AE105" s="21"/>
      <c r="AF105" s="22"/>
      <c r="AG105" s="20"/>
      <c r="AH105" s="21"/>
      <c r="AI105" s="21"/>
      <c r="AJ105" s="21"/>
      <c r="AK105" s="22"/>
      <c r="AL105" s="20"/>
      <c r="AM105" s="21"/>
      <c r="AN105" s="21"/>
      <c r="AO105" s="21"/>
      <c r="AP105" s="22"/>
      <c r="AQ105" s="20"/>
      <c r="AR105" s="21"/>
      <c r="AS105" s="21"/>
      <c r="AT105" s="21"/>
      <c r="AU105" s="22"/>
      <c r="AV105" s="20"/>
      <c r="AW105" s="21"/>
      <c r="AX105" s="21"/>
      <c r="AY105" s="21"/>
      <c r="AZ105" s="22"/>
      <c r="BA105" s="20"/>
      <c r="BB105" s="21"/>
      <c r="BC105" s="21"/>
      <c r="BD105" s="21"/>
      <c r="BE105" s="22"/>
      <c r="BF105" s="20"/>
      <c r="BG105" s="21"/>
      <c r="BH105" s="21"/>
      <c r="BI105" s="21"/>
      <c r="BJ105" s="22"/>
      <c r="BK105" s="23"/>
    </row>
    <row r="106" spans="1:63" ht="14.25">
      <c r="A106" s="19"/>
      <c r="B106" s="7" t="s">
        <v>131</v>
      </c>
      <c r="C106" s="20">
        <v>0</v>
      </c>
      <c r="D106" s="21">
        <v>0.022941379999999983</v>
      </c>
      <c r="E106" s="21">
        <v>0</v>
      </c>
      <c r="F106" s="21">
        <v>0</v>
      </c>
      <c r="G106" s="22">
        <v>0</v>
      </c>
      <c r="H106" s="20">
        <v>0.07525907925806452</v>
      </c>
      <c r="I106" s="21">
        <v>0.09962690574193549</v>
      </c>
      <c r="J106" s="21">
        <v>0.001961510999999999</v>
      </c>
      <c r="K106" s="21">
        <v>0</v>
      </c>
      <c r="L106" s="22">
        <v>0.16428813674193546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0.03906254625806452</v>
      </c>
      <c r="S106" s="21">
        <v>0.10442523799999993</v>
      </c>
      <c r="T106" s="21">
        <v>0</v>
      </c>
      <c r="U106" s="21">
        <v>0</v>
      </c>
      <c r="V106" s="22">
        <v>0.04635375199999999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1.563145496838707</v>
      </c>
      <c r="AW106" s="21">
        <v>0.604747101200493</v>
      </c>
      <c r="AX106" s="21">
        <v>0</v>
      </c>
      <c r="AY106" s="21">
        <v>0</v>
      </c>
      <c r="AZ106" s="22">
        <v>4.0711963758387135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0.988657012516129</v>
      </c>
      <c r="BG106" s="21">
        <v>0.20254086048387093</v>
      </c>
      <c r="BH106" s="21">
        <v>0.008381604999999999</v>
      </c>
      <c r="BI106" s="21">
        <v>0</v>
      </c>
      <c r="BJ106" s="22">
        <v>1.3346499391935482</v>
      </c>
      <c r="BK106" s="23">
        <f>SUM(C106:BJ106)</f>
        <v>9.327236940071462</v>
      </c>
    </row>
    <row r="107" spans="1:63" ht="14.25">
      <c r="A107" s="19"/>
      <c r="B107" s="7" t="s">
        <v>182</v>
      </c>
      <c r="C107" s="20">
        <v>0</v>
      </c>
      <c r="D107" s="21">
        <v>5.631453897645163</v>
      </c>
      <c r="E107" s="21">
        <v>0</v>
      </c>
      <c r="F107" s="21">
        <v>0</v>
      </c>
      <c r="G107" s="22">
        <v>0</v>
      </c>
      <c r="H107" s="20">
        <v>62.74719223506452</v>
      </c>
      <c r="I107" s="21">
        <v>14.704710180741937</v>
      </c>
      <c r="J107" s="21">
        <v>0</v>
      </c>
      <c r="K107" s="21">
        <v>0</v>
      </c>
      <c r="L107" s="22">
        <v>89.20209688251614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32.71250502216129</v>
      </c>
      <c r="S107" s="21">
        <v>9.757307629903224</v>
      </c>
      <c r="T107" s="21">
        <v>0</v>
      </c>
      <c r="U107" s="21">
        <v>0</v>
      </c>
      <c r="V107" s="22">
        <v>23.855077440741937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884.7967402782903</v>
      </c>
      <c r="AW107" s="21">
        <v>148.36947334017793</v>
      </c>
      <c r="AX107" s="21">
        <v>0</v>
      </c>
      <c r="AY107" s="21">
        <v>0</v>
      </c>
      <c r="AZ107" s="22">
        <v>1191.5121713098063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599.2025876357094</v>
      </c>
      <c r="BG107" s="21">
        <v>44.10205482161291</v>
      </c>
      <c r="BH107" s="21">
        <v>0</v>
      </c>
      <c r="BI107" s="21">
        <v>0</v>
      </c>
      <c r="BJ107" s="22">
        <v>417.16771684170965</v>
      </c>
      <c r="BK107" s="23">
        <f>SUM(C107:BJ107)</f>
        <v>3523.7610875160804</v>
      </c>
    </row>
    <row r="108" spans="1:63" s="28" customFormat="1" ht="14.25">
      <c r="A108" s="19"/>
      <c r="B108" s="8" t="s">
        <v>27</v>
      </c>
      <c r="C108" s="24">
        <f>SUM(C106:C107)</f>
        <v>0</v>
      </c>
      <c r="D108" s="24">
        <f aca="true" t="shared" si="20" ref="D108:BK108">SUM(D106:D107)</f>
        <v>5.654395277645163</v>
      </c>
      <c r="E108" s="24">
        <f t="shared" si="20"/>
        <v>0</v>
      </c>
      <c r="F108" s="24">
        <f t="shared" si="20"/>
        <v>0</v>
      </c>
      <c r="G108" s="24">
        <f t="shared" si="20"/>
        <v>0</v>
      </c>
      <c r="H108" s="24">
        <f t="shared" si="20"/>
        <v>62.822451314322585</v>
      </c>
      <c r="I108" s="24">
        <f t="shared" si="20"/>
        <v>14.804337086483873</v>
      </c>
      <c r="J108" s="24">
        <f t="shared" si="20"/>
        <v>0.001961510999999999</v>
      </c>
      <c r="K108" s="24">
        <f t="shared" si="20"/>
        <v>0</v>
      </c>
      <c r="L108" s="24">
        <f t="shared" si="20"/>
        <v>89.36638501925808</v>
      </c>
      <c r="M108" s="24">
        <f t="shared" si="20"/>
        <v>0</v>
      </c>
      <c r="N108" s="24">
        <f t="shared" si="20"/>
        <v>0</v>
      </c>
      <c r="O108" s="24">
        <f t="shared" si="20"/>
        <v>0</v>
      </c>
      <c r="P108" s="24">
        <f t="shared" si="20"/>
        <v>0</v>
      </c>
      <c r="Q108" s="24">
        <f t="shared" si="20"/>
        <v>0</v>
      </c>
      <c r="R108" s="24">
        <f t="shared" si="20"/>
        <v>32.751567568419354</v>
      </c>
      <c r="S108" s="24">
        <f t="shared" si="20"/>
        <v>9.861732867903223</v>
      </c>
      <c r="T108" s="24">
        <f t="shared" si="20"/>
        <v>0</v>
      </c>
      <c r="U108" s="24">
        <f t="shared" si="20"/>
        <v>0</v>
      </c>
      <c r="V108" s="24">
        <f t="shared" si="20"/>
        <v>23.90143119274194</v>
      </c>
      <c r="W108" s="24">
        <f t="shared" si="20"/>
        <v>0</v>
      </c>
      <c r="X108" s="24">
        <f t="shared" si="20"/>
        <v>0</v>
      </c>
      <c r="Y108" s="24">
        <f t="shared" si="20"/>
        <v>0</v>
      </c>
      <c r="Z108" s="24">
        <f t="shared" si="20"/>
        <v>0</v>
      </c>
      <c r="AA108" s="24">
        <f t="shared" si="20"/>
        <v>0</v>
      </c>
      <c r="AB108" s="24">
        <f t="shared" si="20"/>
        <v>0</v>
      </c>
      <c r="AC108" s="24">
        <f t="shared" si="20"/>
        <v>0</v>
      </c>
      <c r="AD108" s="24">
        <f t="shared" si="20"/>
        <v>0</v>
      </c>
      <c r="AE108" s="24">
        <f t="shared" si="20"/>
        <v>0</v>
      </c>
      <c r="AF108" s="24">
        <f t="shared" si="20"/>
        <v>0</v>
      </c>
      <c r="AG108" s="24">
        <f t="shared" si="20"/>
        <v>0</v>
      </c>
      <c r="AH108" s="24">
        <f t="shared" si="20"/>
        <v>0</v>
      </c>
      <c r="AI108" s="24">
        <f t="shared" si="20"/>
        <v>0</v>
      </c>
      <c r="AJ108" s="24">
        <f t="shared" si="20"/>
        <v>0</v>
      </c>
      <c r="AK108" s="24">
        <f t="shared" si="20"/>
        <v>0</v>
      </c>
      <c r="AL108" s="24">
        <f t="shared" si="20"/>
        <v>0</v>
      </c>
      <c r="AM108" s="24">
        <f t="shared" si="20"/>
        <v>0</v>
      </c>
      <c r="AN108" s="24">
        <f t="shared" si="20"/>
        <v>0</v>
      </c>
      <c r="AO108" s="24">
        <f t="shared" si="20"/>
        <v>0</v>
      </c>
      <c r="AP108" s="24">
        <f t="shared" si="20"/>
        <v>0</v>
      </c>
      <c r="AQ108" s="24">
        <f t="shared" si="20"/>
        <v>0</v>
      </c>
      <c r="AR108" s="24">
        <f t="shared" si="20"/>
        <v>0</v>
      </c>
      <c r="AS108" s="24">
        <f t="shared" si="20"/>
        <v>0</v>
      </c>
      <c r="AT108" s="24">
        <f t="shared" si="20"/>
        <v>0</v>
      </c>
      <c r="AU108" s="24">
        <f t="shared" si="20"/>
        <v>0</v>
      </c>
      <c r="AV108" s="24">
        <f t="shared" si="20"/>
        <v>886.359885775129</v>
      </c>
      <c r="AW108" s="24">
        <f t="shared" si="20"/>
        <v>148.97422044137843</v>
      </c>
      <c r="AX108" s="24">
        <f t="shared" si="20"/>
        <v>0</v>
      </c>
      <c r="AY108" s="24">
        <f t="shared" si="20"/>
        <v>0</v>
      </c>
      <c r="AZ108" s="24">
        <f t="shared" si="20"/>
        <v>1195.583367685645</v>
      </c>
      <c r="BA108" s="24">
        <f t="shared" si="20"/>
        <v>0</v>
      </c>
      <c r="BB108" s="24">
        <f t="shared" si="20"/>
        <v>0</v>
      </c>
      <c r="BC108" s="24">
        <f t="shared" si="20"/>
        <v>0</v>
      </c>
      <c r="BD108" s="24">
        <f t="shared" si="20"/>
        <v>0</v>
      </c>
      <c r="BE108" s="24">
        <f t="shared" si="20"/>
        <v>0</v>
      </c>
      <c r="BF108" s="24">
        <f t="shared" si="20"/>
        <v>600.1912446482255</v>
      </c>
      <c r="BG108" s="24">
        <f t="shared" si="20"/>
        <v>44.30459568209678</v>
      </c>
      <c r="BH108" s="24">
        <f t="shared" si="20"/>
        <v>0.008381604999999999</v>
      </c>
      <c r="BI108" s="24">
        <f t="shared" si="20"/>
        <v>0</v>
      </c>
      <c r="BJ108" s="24">
        <f t="shared" si="20"/>
        <v>418.5023667809032</v>
      </c>
      <c r="BK108" s="24">
        <f t="shared" si="20"/>
        <v>3533.088324456152</v>
      </c>
    </row>
    <row r="109" spans="3:63" ht="15" customHeight="1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</row>
    <row r="110" spans="1:63" ht="14.25">
      <c r="A110" s="19" t="s">
        <v>38</v>
      </c>
      <c r="B110" s="10" t="s">
        <v>39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4.25">
      <c r="A111" s="19" t="s">
        <v>7</v>
      </c>
      <c r="B111" s="13" t="s">
        <v>40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4.25">
      <c r="A112" s="19"/>
      <c r="B112" s="7" t="s">
        <v>145</v>
      </c>
      <c r="C112" s="20">
        <v>0</v>
      </c>
      <c r="D112" s="21">
        <v>1.3129153763582626</v>
      </c>
      <c r="E112" s="21">
        <v>0</v>
      </c>
      <c r="F112" s="21">
        <v>0</v>
      </c>
      <c r="G112" s="22">
        <v>0</v>
      </c>
      <c r="H112" s="20">
        <v>934.4658999999999</v>
      </c>
      <c r="I112" s="21">
        <v>3889.611310052641</v>
      </c>
      <c r="J112" s="21">
        <v>0.0046</v>
      </c>
      <c r="K112" s="21">
        <v>0</v>
      </c>
      <c r="L112" s="22">
        <v>4300.6756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696.3389999999998</v>
      </c>
      <c r="S112" s="21">
        <v>127.65249999999999</v>
      </c>
      <c r="T112" s="21">
        <v>0.0079</v>
      </c>
      <c r="U112" s="21">
        <v>0</v>
      </c>
      <c r="V112" s="22">
        <v>957.2144000000001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>SUM(C112:BJ112)</f>
        <v>10907.284125429</v>
      </c>
    </row>
    <row r="113" spans="1:63" s="28" customFormat="1" ht="14.25">
      <c r="A113" s="19"/>
      <c r="B113" s="8" t="s">
        <v>9</v>
      </c>
      <c r="C113" s="24">
        <f>SUM(C112)</f>
        <v>0</v>
      </c>
      <c r="D113" s="24">
        <f aca="true" t="shared" si="21" ref="D113:BJ113">SUM(D112)</f>
        <v>1.3129153763582626</v>
      </c>
      <c r="E113" s="24">
        <f t="shared" si="21"/>
        <v>0</v>
      </c>
      <c r="F113" s="24">
        <f t="shared" si="21"/>
        <v>0</v>
      </c>
      <c r="G113" s="24">
        <f t="shared" si="21"/>
        <v>0</v>
      </c>
      <c r="H113" s="24">
        <f t="shared" si="21"/>
        <v>934.4658999999999</v>
      </c>
      <c r="I113" s="24">
        <f t="shared" si="21"/>
        <v>3889.611310052641</v>
      </c>
      <c r="J113" s="24">
        <f t="shared" si="21"/>
        <v>0.0046</v>
      </c>
      <c r="K113" s="24">
        <f t="shared" si="21"/>
        <v>0</v>
      </c>
      <c r="L113" s="24">
        <f t="shared" si="21"/>
        <v>4300.6756</v>
      </c>
      <c r="M113" s="24">
        <f t="shared" si="21"/>
        <v>0</v>
      </c>
      <c r="N113" s="24">
        <f t="shared" si="21"/>
        <v>0</v>
      </c>
      <c r="O113" s="24">
        <f t="shared" si="21"/>
        <v>0</v>
      </c>
      <c r="P113" s="24">
        <f t="shared" si="21"/>
        <v>0</v>
      </c>
      <c r="Q113" s="24">
        <f t="shared" si="21"/>
        <v>0</v>
      </c>
      <c r="R113" s="24">
        <f t="shared" si="21"/>
        <v>696.3389999999998</v>
      </c>
      <c r="S113" s="24">
        <f t="shared" si="21"/>
        <v>127.65249999999999</v>
      </c>
      <c r="T113" s="24">
        <f t="shared" si="21"/>
        <v>0.0079</v>
      </c>
      <c r="U113" s="24">
        <f t="shared" si="21"/>
        <v>0</v>
      </c>
      <c r="V113" s="24">
        <f t="shared" si="21"/>
        <v>957.2144000000001</v>
      </c>
      <c r="W113" s="24">
        <f t="shared" si="21"/>
        <v>0</v>
      </c>
      <c r="X113" s="24">
        <f t="shared" si="21"/>
        <v>0</v>
      </c>
      <c r="Y113" s="24">
        <f t="shared" si="21"/>
        <v>0</v>
      </c>
      <c r="Z113" s="24">
        <f t="shared" si="21"/>
        <v>0</v>
      </c>
      <c r="AA113" s="24">
        <f t="shared" si="21"/>
        <v>0</v>
      </c>
      <c r="AB113" s="24">
        <f t="shared" si="21"/>
        <v>0</v>
      </c>
      <c r="AC113" s="24">
        <f t="shared" si="21"/>
        <v>0</v>
      </c>
      <c r="AD113" s="24">
        <f t="shared" si="21"/>
        <v>0</v>
      </c>
      <c r="AE113" s="24">
        <f t="shared" si="21"/>
        <v>0</v>
      </c>
      <c r="AF113" s="24">
        <f t="shared" si="21"/>
        <v>0</v>
      </c>
      <c r="AG113" s="24">
        <f t="shared" si="21"/>
        <v>0</v>
      </c>
      <c r="AH113" s="24">
        <f t="shared" si="21"/>
        <v>0</v>
      </c>
      <c r="AI113" s="24">
        <f t="shared" si="21"/>
        <v>0</v>
      </c>
      <c r="AJ113" s="24">
        <f t="shared" si="21"/>
        <v>0</v>
      </c>
      <c r="AK113" s="24">
        <f t="shared" si="21"/>
        <v>0</v>
      </c>
      <c r="AL113" s="24">
        <f t="shared" si="21"/>
        <v>0</v>
      </c>
      <c r="AM113" s="24">
        <f t="shared" si="21"/>
        <v>0</v>
      </c>
      <c r="AN113" s="24">
        <f t="shared" si="21"/>
        <v>0</v>
      </c>
      <c r="AO113" s="24">
        <f t="shared" si="21"/>
        <v>0</v>
      </c>
      <c r="AP113" s="24">
        <f t="shared" si="21"/>
        <v>0</v>
      </c>
      <c r="AQ113" s="24">
        <f t="shared" si="21"/>
        <v>0</v>
      </c>
      <c r="AR113" s="24">
        <f t="shared" si="21"/>
        <v>0</v>
      </c>
      <c r="AS113" s="24">
        <f t="shared" si="21"/>
        <v>0</v>
      </c>
      <c r="AT113" s="24">
        <f t="shared" si="21"/>
        <v>0</v>
      </c>
      <c r="AU113" s="24">
        <f t="shared" si="21"/>
        <v>0</v>
      </c>
      <c r="AV113" s="24">
        <f t="shared" si="21"/>
        <v>0</v>
      </c>
      <c r="AW113" s="24">
        <f t="shared" si="21"/>
        <v>0</v>
      </c>
      <c r="AX113" s="24">
        <f t="shared" si="21"/>
        <v>0</v>
      </c>
      <c r="AY113" s="24">
        <f t="shared" si="21"/>
        <v>0</v>
      </c>
      <c r="AZ113" s="24">
        <f t="shared" si="21"/>
        <v>0</v>
      </c>
      <c r="BA113" s="24">
        <f t="shared" si="21"/>
        <v>0</v>
      </c>
      <c r="BB113" s="24">
        <f t="shared" si="21"/>
        <v>0</v>
      </c>
      <c r="BC113" s="24">
        <f t="shared" si="21"/>
        <v>0</v>
      </c>
      <c r="BD113" s="24">
        <f t="shared" si="21"/>
        <v>0</v>
      </c>
      <c r="BE113" s="24">
        <f t="shared" si="21"/>
        <v>0</v>
      </c>
      <c r="BF113" s="24">
        <f t="shared" si="21"/>
        <v>0</v>
      </c>
      <c r="BG113" s="24">
        <f t="shared" si="21"/>
        <v>0</v>
      </c>
      <c r="BH113" s="24">
        <f t="shared" si="21"/>
        <v>0</v>
      </c>
      <c r="BI113" s="24">
        <f t="shared" si="21"/>
        <v>0</v>
      </c>
      <c r="BJ113" s="24">
        <f t="shared" si="21"/>
        <v>0</v>
      </c>
      <c r="BK113" s="27">
        <f>SUM(BK112)</f>
        <v>10907.284125429</v>
      </c>
    </row>
    <row r="114" spans="1:63" ht="14.25">
      <c r="A114" s="19" t="s">
        <v>10</v>
      </c>
      <c r="B114" s="5" t="s">
        <v>41</v>
      </c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2"/>
    </row>
    <row r="115" spans="1:63" ht="14.25">
      <c r="A115" s="19"/>
      <c r="B115" s="7" t="s">
        <v>196</v>
      </c>
      <c r="C115" s="20">
        <v>0</v>
      </c>
      <c r="D115" s="21">
        <v>6.540445779302813</v>
      </c>
      <c r="E115" s="21">
        <v>0</v>
      </c>
      <c r="F115" s="21">
        <v>0</v>
      </c>
      <c r="G115" s="22">
        <v>0</v>
      </c>
      <c r="H115" s="20">
        <v>5.2826</v>
      </c>
      <c r="I115" s="21">
        <v>7606.453875160797</v>
      </c>
      <c r="J115" s="21">
        <v>0</v>
      </c>
      <c r="K115" s="21">
        <v>0</v>
      </c>
      <c r="L115" s="22">
        <v>9.5589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4.527200000000001</v>
      </c>
      <c r="S115" s="21">
        <v>35.673899999999996</v>
      </c>
      <c r="T115" s="21">
        <v>0</v>
      </c>
      <c r="U115" s="21">
        <v>0</v>
      </c>
      <c r="V115" s="22">
        <v>2.3508999999999998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 aca="true" t="shared" si="22" ref="BK115:BK138">SUM(C115:BJ115)</f>
        <v>7670.3878209401</v>
      </c>
    </row>
    <row r="116" spans="1:63" ht="14.25">
      <c r="A116" s="19"/>
      <c r="B116" s="7" t="s">
        <v>146</v>
      </c>
      <c r="C116" s="20">
        <v>0</v>
      </c>
      <c r="D116" s="21">
        <v>17.068460602608734</v>
      </c>
      <c r="E116" s="21">
        <v>0</v>
      </c>
      <c r="F116" s="21">
        <v>0</v>
      </c>
      <c r="G116" s="22">
        <v>0</v>
      </c>
      <c r="H116" s="20">
        <v>9.7138</v>
      </c>
      <c r="I116" s="21">
        <v>166.50958567316425</v>
      </c>
      <c r="J116" s="21">
        <v>0</v>
      </c>
      <c r="K116" s="21">
        <v>0</v>
      </c>
      <c r="L116" s="22">
        <v>19.684300000000004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7.1932</v>
      </c>
      <c r="S116" s="21">
        <v>0.303</v>
      </c>
      <c r="T116" s="21">
        <v>0</v>
      </c>
      <c r="U116" s="21">
        <v>0</v>
      </c>
      <c r="V116" s="22">
        <v>12.0507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232.523046275773</v>
      </c>
    </row>
    <row r="117" spans="1:63" ht="14.25">
      <c r="A117" s="19"/>
      <c r="B117" s="7" t="s">
        <v>160</v>
      </c>
      <c r="C117" s="20">
        <v>0</v>
      </c>
      <c r="D117" s="21">
        <v>3.9059237269315106</v>
      </c>
      <c r="E117" s="21">
        <v>0</v>
      </c>
      <c r="F117" s="21">
        <v>0</v>
      </c>
      <c r="G117" s="22">
        <v>0</v>
      </c>
      <c r="H117" s="20">
        <v>13.118300000000001</v>
      </c>
      <c r="I117" s="21">
        <v>2.249147951378183</v>
      </c>
      <c r="J117" s="21">
        <v>0</v>
      </c>
      <c r="K117" s="21">
        <v>0</v>
      </c>
      <c r="L117" s="22">
        <v>18.2333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9.371899999999998</v>
      </c>
      <c r="S117" s="21">
        <v>0.11150000000000002</v>
      </c>
      <c r="T117" s="21">
        <v>0</v>
      </c>
      <c r="U117" s="21">
        <v>0</v>
      </c>
      <c r="V117" s="22">
        <v>3.6723000000000003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50.6623716783097</v>
      </c>
    </row>
    <row r="118" spans="1:63" ht="14.25">
      <c r="A118" s="19"/>
      <c r="B118" s="7" t="s">
        <v>161</v>
      </c>
      <c r="C118" s="20">
        <v>0</v>
      </c>
      <c r="D118" s="21">
        <v>0.8728892405117153</v>
      </c>
      <c r="E118" s="21">
        <v>0</v>
      </c>
      <c r="F118" s="21">
        <v>0</v>
      </c>
      <c r="G118" s="22">
        <v>0</v>
      </c>
      <c r="H118" s="20">
        <v>9.782699999999998</v>
      </c>
      <c r="I118" s="21">
        <v>1.0315441437598871</v>
      </c>
      <c r="J118" s="21">
        <v>0</v>
      </c>
      <c r="K118" s="21">
        <v>0</v>
      </c>
      <c r="L118" s="22">
        <v>26.7004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8.5821</v>
      </c>
      <c r="S118" s="21">
        <v>0.1007</v>
      </c>
      <c r="T118" s="21">
        <v>0</v>
      </c>
      <c r="U118" s="21">
        <v>0</v>
      </c>
      <c r="V118" s="22">
        <v>3.0669999999999997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50.13733338427161</v>
      </c>
    </row>
    <row r="119" spans="1:63" ht="14.25">
      <c r="A119" s="19"/>
      <c r="B119" s="7" t="s">
        <v>162</v>
      </c>
      <c r="C119" s="20">
        <v>0</v>
      </c>
      <c r="D119" s="21">
        <v>6.247230685936944</v>
      </c>
      <c r="E119" s="21">
        <v>0</v>
      </c>
      <c r="F119" s="21">
        <v>0</v>
      </c>
      <c r="G119" s="22">
        <v>0</v>
      </c>
      <c r="H119" s="20">
        <v>8.1699</v>
      </c>
      <c r="I119" s="21">
        <v>37.16903755600808</v>
      </c>
      <c r="J119" s="21">
        <v>0</v>
      </c>
      <c r="K119" s="21">
        <v>0</v>
      </c>
      <c r="L119" s="22">
        <v>74.4568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4.966200000000001</v>
      </c>
      <c r="S119" s="21">
        <v>0.0181</v>
      </c>
      <c r="T119" s="21">
        <v>0</v>
      </c>
      <c r="U119" s="21">
        <v>0</v>
      </c>
      <c r="V119" s="22">
        <v>8.5278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139.55506824194504</v>
      </c>
    </row>
    <row r="120" spans="1:63" ht="14.25">
      <c r="A120" s="19"/>
      <c r="B120" s="7" t="s">
        <v>197</v>
      </c>
      <c r="C120" s="20">
        <v>0</v>
      </c>
      <c r="D120" s="21">
        <v>0.8274024033129935</v>
      </c>
      <c r="E120" s="21">
        <v>0</v>
      </c>
      <c r="F120" s="21">
        <v>0</v>
      </c>
      <c r="G120" s="22">
        <v>0</v>
      </c>
      <c r="H120" s="20">
        <v>12.1559</v>
      </c>
      <c r="I120" s="21">
        <v>1405.204426411507</v>
      </c>
      <c r="J120" s="21">
        <v>0</v>
      </c>
      <c r="K120" s="21">
        <v>0</v>
      </c>
      <c r="L120" s="22">
        <v>205.5157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10.531499999999998</v>
      </c>
      <c r="S120" s="21">
        <v>15.433900000000001</v>
      </c>
      <c r="T120" s="21">
        <v>0</v>
      </c>
      <c r="U120" s="21">
        <v>0</v>
      </c>
      <c r="V120" s="22">
        <v>81.60570000000001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2"/>
        <v>1731.27452881482</v>
      </c>
    </row>
    <row r="121" spans="1:63" ht="14.25">
      <c r="A121" s="19"/>
      <c r="B121" s="7" t="s">
        <v>163</v>
      </c>
      <c r="C121" s="20">
        <v>0</v>
      </c>
      <c r="D121" s="21">
        <v>79.21374057919262</v>
      </c>
      <c r="E121" s="21">
        <v>0</v>
      </c>
      <c r="F121" s="21">
        <v>0</v>
      </c>
      <c r="G121" s="22">
        <v>0</v>
      </c>
      <c r="H121" s="20">
        <v>243.08440000000002</v>
      </c>
      <c r="I121" s="21">
        <v>4051.4816509045972</v>
      </c>
      <c r="J121" s="21">
        <v>13.8461</v>
      </c>
      <c r="K121" s="21">
        <v>0</v>
      </c>
      <c r="L121" s="22">
        <v>1394.2605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192.5881</v>
      </c>
      <c r="S121" s="21">
        <v>27.778399999999998</v>
      </c>
      <c r="T121" s="21">
        <v>0</v>
      </c>
      <c r="U121" s="21">
        <v>0</v>
      </c>
      <c r="V121" s="22">
        <v>359.5093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6361.76219148379</v>
      </c>
    </row>
    <row r="122" spans="1:63" ht="14.25">
      <c r="A122" s="19"/>
      <c r="B122" s="7" t="s">
        <v>49</v>
      </c>
      <c r="C122" s="20">
        <v>0</v>
      </c>
      <c r="D122" s="21">
        <v>1.7796790725977818</v>
      </c>
      <c r="E122" s="21">
        <v>0</v>
      </c>
      <c r="F122" s="21">
        <v>0</v>
      </c>
      <c r="G122" s="22">
        <v>0</v>
      </c>
      <c r="H122" s="20">
        <v>448.42790000000014</v>
      </c>
      <c r="I122" s="21">
        <v>34865.1373299062</v>
      </c>
      <c r="J122" s="21">
        <v>10.9809</v>
      </c>
      <c r="K122" s="21">
        <v>0</v>
      </c>
      <c r="L122" s="22">
        <v>3400.232899999999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272.61940000000004</v>
      </c>
      <c r="S122" s="21">
        <v>293.45860000000005</v>
      </c>
      <c r="T122" s="21">
        <v>0</v>
      </c>
      <c r="U122" s="21">
        <v>0</v>
      </c>
      <c r="V122" s="22">
        <v>829.1728999999998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40121.8096089788</v>
      </c>
    </row>
    <row r="123" spans="1:63" ht="14.25">
      <c r="A123" s="19"/>
      <c r="B123" s="7" t="s">
        <v>147</v>
      </c>
      <c r="C123" s="20">
        <v>0</v>
      </c>
      <c r="D123" s="21">
        <v>0.7810875122580638</v>
      </c>
      <c r="E123" s="21">
        <v>0</v>
      </c>
      <c r="F123" s="21">
        <v>0</v>
      </c>
      <c r="G123" s="22">
        <v>0</v>
      </c>
      <c r="H123" s="20">
        <v>34.2247</v>
      </c>
      <c r="I123" s="21">
        <v>214.28180485460598</v>
      </c>
      <c r="J123" s="21">
        <v>0</v>
      </c>
      <c r="K123" s="21">
        <v>0</v>
      </c>
      <c r="L123" s="22">
        <v>212.09180000000003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23.1766</v>
      </c>
      <c r="S123" s="21">
        <v>5.8134999999999994</v>
      </c>
      <c r="T123" s="21">
        <v>0</v>
      </c>
      <c r="U123" s="21">
        <v>0</v>
      </c>
      <c r="V123" s="22">
        <v>42.769600000000004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533.139092366864</v>
      </c>
    </row>
    <row r="124" spans="1:63" ht="14.25">
      <c r="A124" s="19"/>
      <c r="B124" s="7" t="s">
        <v>164</v>
      </c>
      <c r="C124" s="20">
        <v>0</v>
      </c>
      <c r="D124" s="21">
        <v>2.181394552907427</v>
      </c>
      <c r="E124" s="21">
        <v>0</v>
      </c>
      <c r="F124" s="21">
        <v>0</v>
      </c>
      <c r="G124" s="22">
        <v>0</v>
      </c>
      <c r="H124" s="20">
        <v>24.786099999999998</v>
      </c>
      <c r="I124" s="21">
        <v>9.87398180756759</v>
      </c>
      <c r="J124" s="21">
        <v>0</v>
      </c>
      <c r="K124" s="21">
        <v>0</v>
      </c>
      <c r="L124" s="22">
        <v>42.622699999999995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15.6654</v>
      </c>
      <c r="S124" s="21">
        <v>0.22540000000000002</v>
      </c>
      <c r="T124" s="21">
        <v>0</v>
      </c>
      <c r="U124" s="21">
        <v>0</v>
      </c>
      <c r="V124" s="22">
        <v>14.559299999999999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>SUM(C124:BJ124)</f>
        <v>109.914276360475</v>
      </c>
    </row>
    <row r="125" spans="1:63" ht="14.25">
      <c r="A125" s="19"/>
      <c r="B125" s="7" t="s">
        <v>165</v>
      </c>
      <c r="C125" s="20">
        <v>0</v>
      </c>
      <c r="D125" s="21">
        <v>7.111421349063145</v>
      </c>
      <c r="E125" s="21">
        <v>0</v>
      </c>
      <c r="F125" s="21">
        <v>0</v>
      </c>
      <c r="G125" s="22">
        <v>0</v>
      </c>
      <c r="H125" s="20">
        <v>311.69450000000006</v>
      </c>
      <c r="I125" s="21">
        <v>2049.7364548422966</v>
      </c>
      <c r="J125" s="21">
        <v>0</v>
      </c>
      <c r="K125" s="21">
        <v>0</v>
      </c>
      <c r="L125" s="22">
        <v>1489.4084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227.9757</v>
      </c>
      <c r="S125" s="21">
        <v>33.22039999999999</v>
      </c>
      <c r="T125" s="21">
        <v>0</v>
      </c>
      <c r="U125" s="21">
        <v>0</v>
      </c>
      <c r="V125" s="22">
        <v>307.86560000000003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4427.01247619136</v>
      </c>
    </row>
    <row r="126" spans="1:63" ht="14.25">
      <c r="A126" s="19"/>
      <c r="B126" s="7" t="s">
        <v>166</v>
      </c>
      <c r="C126" s="20">
        <v>0</v>
      </c>
      <c r="D126" s="21">
        <v>0.6471236760380247</v>
      </c>
      <c r="E126" s="21">
        <v>0</v>
      </c>
      <c r="F126" s="21">
        <v>0</v>
      </c>
      <c r="G126" s="22">
        <v>0</v>
      </c>
      <c r="H126" s="20">
        <v>286.7742999999999</v>
      </c>
      <c r="I126" s="21">
        <v>2652.0370951629625</v>
      </c>
      <c r="J126" s="21">
        <v>0.0004</v>
      </c>
      <c r="K126" s="21">
        <v>0</v>
      </c>
      <c r="L126" s="22">
        <v>6469.922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194.85680000000005</v>
      </c>
      <c r="S126" s="21">
        <v>190.7557</v>
      </c>
      <c r="T126" s="21">
        <v>0</v>
      </c>
      <c r="U126" s="21">
        <v>0</v>
      </c>
      <c r="V126" s="22">
        <v>1772.8433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11567.836718839</v>
      </c>
    </row>
    <row r="127" spans="1:63" ht="14.25">
      <c r="A127" s="19"/>
      <c r="B127" s="7" t="s">
        <v>167</v>
      </c>
      <c r="C127" s="20">
        <v>0</v>
      </c>
      <c r="D127" s="21">
        <v>4.554255155470578</v>
      </c>
      <c r="E127" s="21">
        <v>0</v>
      </c>
      <c r="F127" s="21">
        <v>0</v>
      </c>
      <c r="G127" s="22">
        <v>0</v>
      </c>
      <c r="H127" s="20">
        <v>1074.2655</v>
      </c>
      <c r="I127" s="21">
        <v>14270.030097526727</v>
      </c>
      <c r="J127" s="21">
        <v>368.65950000000004</v>
      </c>
      <c r="K127" s="21">
        <v>0</v>
      </c>
      <c r="L127" s="22">
        <v>6896.5434000000005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928.5969000000001</v>
      </c>
      <c r="S127" s="21">
        <v>306.1295</v>
      </c>
      <c r="T127" s="21">
        <v>0</v>
      </c>
      <c r="U127" s="21">
        <v>0</v>
      </c>
      <c r="V127" s="22">
        <v>1646.7539000000004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25495.533052682196</v>
      </c>
    </row>
    <row r="128" spans="1:63" ht="14.25">
      <c r="A128" s="19"/>
      <c r="B128" s="7" t="s">
        <v>168</v>
      </c>
      <c r="C128" s="20">
        <v>0</v>
      </c>
      <c r="D128" s="21">
        <v>1.2348748474329885</v>
      </c>
      <c r="E128" s="21">
        <v>0</v>
      </c>
      <c r="F128" s="21">
        <v>0</v>
      </c>
      <c r="G128" s="22">
        <v>0</v>
      </c>
      <c r="H128" s="20">
        <v>118.7843</v>
      </c>
      <c r="I128" s="21">
        <v>1672.164914360637</v>
      </c>
      <c r="J128" s="21">
        <v>5.592</v>
      </c>
      <c r="K128" s="21">
        <v>0</v>
      </c>
      <c r="L128" s="22">
        <v>705.4072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93.5512</v>
      </c>
      <c r="S128" s="21">
        <v>19.267599999999995</v>
      </c>
      <c r="T128" s="21">
        <v>0</v>
      </c>
      <c r="U128" s="21">
        <v>0</v>
      </c>
      <c r="V128" s="22">
        <v>121.9248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2737.92688920807</v>
      </c>
    </row>
    <row r="129" spans="1:63" ht="14.25">
      <c r="A129" s="19"/>
      <c r="B129" s="7" t="s">
        <v>135</v>
      </c>
      <c r="C129" s="20">
        <v>0</v>
      </c>
      <c r="D129" s="21">
        <v>24.38712569375184</v>
      </c>
      <c r="E129" s="21">
        <v>0</v>
      </c>
      <c r="F129" s="21">
        <v>0</v>
      </c>
      <c r="G129" s="22">
        <v>0</v>
      </c>
      <c r="H129" s="20">
        <v>88.90589999999999</v>
      </c>
      <c r="I129" s="21">
        <v>298.1871959645183</v>
      </c>
      <c r="J129" s="21">
        <v>0</v>
      </c>
      <c r="K129" s="21">
        <v>0</v>
      </c>
      <c r="L129" s="22">
        <v>765.5604999999999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64.0537</v>
      </c>
      <c r="S129" s="21">
        <v>6.786199999999998</v>
      </c>
      <c r="T129" s="21">
        <v>0</v>
      </c>
      <c r="U129" s="21">
        <v>0</v>
      </c>
      <c r="V129" s="22">
        <v>151.3008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1399.18142165827</v>
      </c>
    </row>
    <row r="130" spans="1:63" ht="14.25">
      <c r="A130" s="19"/>
      <c r="B130" s="7" t="s">
        <v>169</v>
      </c>
      <c r="C130" s="20">
        <v>0</v>
      </c>
      <c r="D130" s="21">
        <v>0.5428607965225811</v>
      </c>
      <c r="E130" s="21">
        <v>0</v>
      </c>
      <c r="F130" s="21">
        <v>0</v>
      </c>
      <c r="G130" s="22">
        <v>0</v>
      </c>
      <c r="H130" s="20">
        <v>3.3904000000000005</v>
      </c>
      <c r="I130" s="21">
        <v>0.41496581787292275</v>
      </c>
      <c r="J130" s="21">
        <v>0</v>
      </c>
      <c r="K130" s="21">
        <v>0</v>
      </c>
      <c r="L130" s="22">
        <v>6.640999999999999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3.5882999999999994</v>
      </c>
      <c r="S130" s="21">
        <v>0.0037</v>
      </c>
      <c r="T130" s="21">
        <v>0</v>
      </c>
      <c r="U130" s="21">
        <v>0</v>
      </c>
      <c r="V130" s="22">
        <v>2.5532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17.1344266143955</v>
      </c>
    </row>
    <row r="131" spans="1:63" ht="14.25">
      <c r="A131" s="19"/>
      <c r="B131" s="7" t="s">
        <v>198</v>
      </c>
      <c r="C131" s="20">
        <v>0</v>
      </c>
      <c r="D131" s="21">
        <v>3.6181882203693583</v>
      </c>
      <c r="E131" s="21">
        <v>0</v>
      </c>
      <c r="F131" s="21">
        <v>0</v>
      </c>
      <c r="G131" s="22">
        <v>0</v>
      </c>
      <c r="H131" s="20">
        <v>1.7269999999999999</v>
      </c>
      <c r="I131" s="21">
        <v>26.911654277164548</v>
      </c>
      <c r="J131" s="21">
        <v>0</v>
      </c>
      <c r="K131" s="21">
        <v>0</v>
      </c>
      <c r="L131" s="22">
        <v>2.0717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1.1518999999999997</v>
      </c>
      <c r="S131" s="21">
        <v>0.0191</v>
      </c>
      <c r="T131" s="21">
        <v>0</v>
      </c>
      <c r="U131" s="21">
        <v>0</v>
      </c>
      <c r="V131" s="22">
        <v>1.059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36.55854249753391</v>
      </c>
    </row>
    <row r="132" spans="1:63" ht="14.25">
      <c r="A132" s="19"/>
      <c r="B132" s="7" t="s">
        <v>136</v>
      </c>
      <c r="C132" s="20">
        <v>0</v>
      </c>
      <c r="D132" s="21">
        <v>10.394728770801498</v>
      </c>
      <c r="E132" s="21">
        <v>0</v>
      </c>
      <c r="F132" s="21">
        <v>0</v>
      </c>
      <c r="G132" s="22">
        <v>0</v>
      </c>
      <c r="H132" s="20">
        <v>346.2565999999999</v>
      </c>
      <c r="I132" s="21">
        <v>624.7484875265686</v>
      </c>
      <c r="J132" s="21">
        <v>10.3793</v>
      </c>
      <c r="K132" s="21">
        <v>0</v>
      </c>
      <c r="L132" s="22">
        <v>595.0133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368.38259999999985</v>
      </c>
      <c r="S132" s="21">
        <v>11.997000000000002</v>
      </c>
      <c r="T132" s="21">
        <v>0</v>
      </c>
      <c r="U132" s="21">
        <v>0</v>
      </c>
      <c r="V132" s="22">
        <v>343.11100000000005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2310.28301629737</v>
      </c>
    </row>
    <row r="133" spans="1:63" ht="14.25">
      <c r="A133" s="19"/>
      <c r="B133" s="7" t="s">
        <v>170</v>
      </c>
      <c r="C133" s="20">
        <v>0</v>
      </c>
      <c r="D133" s="21">
        <v>0.59523424522279</v>
      </c>
      <c r="E133" s="21">
        <v>0</v>
      </c>
      <c r="F133" s="21">
        <v>0</v>
      </c>
      <c r="G133" s="22">
        <v>0</v>
      </c>
      <c r="H133" s="20">
        <v>1.4369000000000003</v>
      </c>
      <c r="I133" s="21">
        <v>1556.7699936730571</v>
      </c>
      <c r="J133" s="21">
        <v>0.5951</v>
      </c>
      <c r="K133" s="21">
        <v>0</v>
      </c>
      <c r="L133" s="22">
        <v>85.454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0.4837</v>
      </c>
      <c r="S133" s="21">
        <v>0.0607</v>
      </c>
      <c r="T133" s="21">
        <v>0</v>
      </c>
      <c r="U133" s="21">
        <v>0</v>
      </c>
      <c r="V133" s="22">
        <v>4.849399999999999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1650.24502791828</v>
      </c>
    </row>
    <row r="134" spans="1:63" ht="14.25">
      <c r="A134" s="19"/>
      <c r="B134" s="7" t="s">
        <v>171</v>
      </c>
      <c r="C134" s="20">
        <v>0</v>
      </c>
      <c r="D134" s="21">
        <v>175.12631827885195</v>
      </c>
      <c r="E134" s="21">
        <v>0</v>
      </c>
      <c r="F134" s="21">
        <v>0</v>
      </c>
      <c r="G134" s="22">
        <v>0</v>
      </c>
      <c r="H134" s="20">
        <v>0.7090000000000001</v>
      </c>
      <c r="I134" s="21">
        <v>6645.484875394558</v>
      </c>
      <c r="J134" s="21">
        <v>212.1728</v>
      </c>
      <c r="K134" s="21">
        <v>0</v>
      </c>
      <c r="L134" s="22">
        <v>283.5889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0.3623</v>
      </c>
      <c r="S134" s="21">
        <v>131.6654</v>
      </c>
      <c r="T134" s="21">
        <v>0</v>
      </c>
      <c r="U134" s="21">
        <v>0</v>
      </c>
      <c r="V134" s="22">
        <v>40.8191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7489.92869367341</v>
      </c>
    </row>
    <row r="135" spans="1:63" ht="14.25">
      <c r="A135" s="19"/>
      <c r="B135" s="7" t="s">
        <v>172</v>
      </c>
      <c r="C135" s="20">
        <v>0</v>
      </c>
      <c r="D135" s="21">
        <v>0.5757994313595197</v>
      </c>
      <c r="E135" s="21">
        <v>0</v>
      </c>
      <c r="F135" s="21">
        <v>0</v>
      </c>
      <c r="G135" s="22">
        <v>0</v>
      </c>
      <c r="H135" s="20">
        <v>11.860399999999998</v>
      </c>
      <c r="I135" s="21">
        <v>36.85099481278547</v>
      </c>
      <c r="J135" s="21">
        <v>0</v>
      </c>
      <c r="K135" s="21">
        <v>0</v>
      </c>
      <c r="L135" s="22">
        <v>77.0794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8.802000000000001</v>
      </c>
      <c r="S135" s="21">
        <v>0.8718</v>
      </c>
      <c r="T135" s="21">
        <v>0</v>
      </c>
      <c r="U135" s="21">
        <v>0</v>
      </c>
      <c r="V135" s="22">
        <v>18.802100000000003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154.842494244145</v>
      </c>
    </row>
    <row r="136" spans="1:63" ht="14.25">
      <c r="A136" s="19"/>
      <c r="B136" s="7" t="s">
        <v>148</v>
      </c>
      <c r="C136" s="20">
        <v>0</v>
      </c>
      <c r="D136" s="21">
        <v>5.527368119748516</v>
      </c>
      <c r="E136" s="21">
        <v>0</v>
      </c>
      <c r="F136" s="21">
        <v>0</v>
      </c>
      <c r="G136" s="22">
        <v>0</v>
      </c>
      <c r="H136" s="20">
        <v>80.245</v>
      </c>
      <c r="I136" s="21">
        <v>160.89456242115958</v>
      </c>
      <c r="J136" s="21">
        <v>5.733</v>
      </c>
      <c r="K136" s="21">
        <v>0</v>
      </c>
      <c r="L136" s="22">
        <v>203.39139999999998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75.6077</v>
      </c>
      <c r="S136" s="21">
        <v>1.2369999999999999</v>
      </c>
      <c r="T136" s="21">
        <v>0</v>
      </c>
      <c r="U136" s="21">
        <v>0</v>
      </c>
      <c r="V136" s="22">
        <v>48.6093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581.245330540908</v>
      </c>
    </row>
    <row r="137" spans="1:63" ht="14.25">
      <c r="A137" s="19"/>
      <c r="B137" s="7" t="s">
        <v>153</v>
      </c>
      <c r="C137" s="20">
        <v>0</v>
      </c>
      <c r="D137" s="21">
        <v>0.9668532825853081</v>
      </c>
      <c r="E137" s="21">
        <v>0</v>
      </c>
      <c r="F137" s="21">
        <v>0</v>
      </c>
      <c r="G137" s="22">
        <v>0</v>
      </c>
      <c r="H137" s="20">
        <v>31.5828</v>
      </c>
      <c r="I137" s="21">
        <v>12.019568596150684</v>
      </c>
      <c r="J137" s="21">
        <v>0</v>
      </c>
      <c r="K137" s="21">
        <v>0</v>
      </c>
      <c r="L137" s="22">
        <v>53.58470000000001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28.467600000000004</v>
      </c>
      <c r="S137" s="21">
        <v>1.1981</v>
      </c>
      <c r="T137" s="21">
        <v>0</v>
      </c>
      <c r="U137" s="21">
        <v>0</v>
      </c>
      <c r="V137" s="22">
        <v>17.9583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145.777921878736</v>
      </c>
    </row>
    <row r="138" spans="1:63" ht="14.25">
      <c r="A138" s="19"/>
      <c r="B138" s="7" t="s">
        <v>155</v>
      </c>
      <c r="C138" s="20">
        <v>0</v>
      </c>
      <c r="D138" s="21">
        <v>0.6598554288205084</v>
      </c>
      <c r="E138" s="21">
        <v>0</v>
      </c>
      <c r="F138" s="21">
        <v>0</v>
      </c>
      <c r="G138" s="22">
        <v>0</v>
      </c>
      <c r="H138" s="20">
        <v>171.4281</v>
      </c>
      <c r="I138" s="21">
        <v>735.0738464884992</v>
      </c>
      <c r="J138" s="21">
        <v>0</v>
      </c>
      <c r="K138" s="21">
        <v>0</v>
      </c>
      <c r="L138" s="22">
        <v>1110.0872</v>
      </c>
      <c r="M138" s="20">
        <v>0</v>
      </c>
      <c r="N138" s="21">
        <v>0</v>
      </c>
      <c r="O138" s="21">
        <v>0</v>
      </c>
      <c r="P138" s="21">
        <v>0</v>
      </c>
      <c r="Q138" s="22">
        <v>0</v>
      </c>
      <c r="R138" s="20">
        <v>117.46750000000002</v>
      </c>
      <c r="S138" s="21">
        <v>21.906099999999995</v>
      </c>
      <c r="T138" s="21">
        <v>0</v>
      </c>
      <c r="U138" s="21">
        <v>0</v>
      </c>
      <c r="V138" s="22">
        <v>288.9141</v>
      </c>
      <c r="W138" s="20">
        <v>0</v>
      </c>
      <c r="X138" s="21">
        <v>0</v>
      </c>
      <c r="Y138" s="21">
        <v>0</v>
      </c>
      <c r="Z138" s="21">
        <v>0</v>
      </c>
      <c r="AA138" s="22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0">
        <v>0</v>
      </c>
      <c r="AH138" s="21">
        <v>0</v>
      </c>
      <c r="AI138" s="21">
        <v>0</v>
      </c>
      <c r="AJ138" s="21">
        <v>0</v>
      </c>
      <c r="AK138" s="22">
        <v>0</v>
      </c>
      <c r="AL138" s="20">
        <v>0</v>
      </c>
      <c r="AM138" s="21">
        <v>0</v>
      </c>
      <c r="AN138" s="21">
        <v>0</v>
      </c>
      <c r="AO138" s="21">
        <v>0</v>
      </c>
      <c r="AP138" s="22">
        <v>0</v>
      </c>
      <c r="AQ138" s="20">
        <v>0</v>
      </c>
      <c r="AR138" s="21">
        <v>0</v>
      </c>
      <c r="AS138" s="21">
        <v>0</v>
      </c>
      <c r="AT138" s="21">
        <v>0</v>
      </c>
      <c r="AU138" s="22">
        <v>0</v>
      </c>
      <c r="AV138" s="20">
        <v>0</v>
      </c>
      <c r="AW138" s="21">
        <v>0</v>
      </c>
      <c r="AX138" s="21">
        <v>0</v>
      </c>
      <c r="AY138" s="21">
        <v>0</v>
      </c>
      <c r="AZ138" s="22">
        <v>0</v>
      </c>
      <c r="BA138" s="20">
        <v>0</v>
      </c>
      <c r="BB138" s="21">
        <v>0</v>
      </c>
      <c r="BC138" s="21">
        <v>0</v>
      </c>
      <c r="BD138" s="21">
        <v>0</v>
      </c>
      <c r="BE138" s="22">
        <v>0</v>
      </c>
      <c r="BF138" s="20">
        <v>0</v>
      </c>
      <c r="BG138" s="21">
        <v>0</v>
      </c>
      <c r="BH138" s="21">
        <v>0</v>
      </c>
      <c r="BI138" s="21">
        <v>0</v>
      </c>
      <c r="BJ138" s="22">
        <v>0</v>
      </c>
      <c r="BK138" s="23">
        <f t="shared" si="22"/>
        <v>2445.53670191732</v>
      </c>
    </row>
    <row r="139" spans="1:63" s="28" customFormat="1" ht="14.25">
      <c r="A139" s="19"/>
      <c r="B139" s="8" t="s">
        <v>12</v>
      </c>
      <c r="C139" s="24">
        <f aca="true" t="shared" si="23" ref="C139:AH139">SUM(C115:C138)</f>
        <v>0</v>
      </c>
      <c r="D139" s="25">
        <f t="shared" si="23"/>
        <v>355.36026145159923</v>
      </c>
      <c r="E139" s="25">
        <f t="shared" si="23"/>
        <v>0</v>
      </c>
      <c r="F139" s="25">
        <f t="shared" si="23"/>
        <v>0</v>
      </c>
      <c r="G139" s="26">
        <f t="shared" si="23"/>
        <v>0</v>
      </c>
      <c r="H139" s="24">
        <f t="shared" si="23"/>
        <v>3337.8070000000002</v>
      </c>
      <c r="I139" s="25">
        <f t="shared" si="23"/>
        <v>79100.71709123456</v>
      </c>
      <c r="J139" s="25">
        <f t="shared" si="23"/>
        <v>627.9591</v>
      </c>
      <c r="K139" s="25">
        <f t="shared" si="23"/>
        <v>0</v>
      </c>
      <c r="L139" s="26">
        <f t="shared" si="23"/>
        <v>24147.110399999998</v>
      </c>
      <c r="M139" s="24">
        <f t="shared" si="23"/>
        <v>0</v>
      </c>
      <c r="N139" s="25">
        <f t="shared" si="23"/>
        <v>0</v>
      </c>
      <c r="O139" s="25">
        <f t="shared" si="23"/>
        <v>0</v>
      </c>
      <c r="P139" s="25">
        <f t="shared" si="23"/>
        <v>0</v>
      </c>
      <c r="Q139" s="26">
        <f t="shared" si="23"/>
        <v>0</v>
      </c>
      <c r="R139" s="24">
        <f t="shared" si="23"/>
        <v>2662.5695</v>
      </c>
      <c r="S139" s="25">
        <f t="shared" si="23"/>
        <v>1104.0353</v>
      </c>
      <c r="T139" s="25">
        <f t="shared" si="23"/>
        <v>0</v>
      </c>
      <c r="U139" s="25">
        <f t="shared" si="23"/>
        <v>0</v>
      </c>
      <c r="V139" s="26">
        <f t="shared" si="23"/>
        <v>6124.6494</v>
      </c>
      <c r="W139" s="24">
        <f t="shared" si="23"/>
        <v>0</v>
      </c>
      <c r="X139" s="25">
        <f t="shared" si="23"/>
        <v>0</v>
      </c>
      <c r="Y139" s="25">
        <f t="shared" si="23"/>
        <v>0</v>
      </c>
      <c r="Z139" s="25">
        <f t="shared" si="23"/>
        <v>0</v>
      </c>
      <c r="AA139" s="26">
        <f t="shared" si="23"/>
        <v>0</v>
      </c>
      <c r="AB139" s="24">
        <f t="shared" si="23"/>
        <v>0</v>
      </c>
      <c r="AC139" s="25">
        <f t="shared" si="23"/>
        <v>0</v>
      </c>
      <c r="AD139" s="25">
        <f t="shared" si="23"/>
        <v>0</v>
      </c>
      <c r="AE139" s="25">
        <f t="shared" si="23"/>
        <v>0</v>
      </c>
      <c r="AF139" s="26">
        <f t="shared" si="23"/>
        <v>0</v>
      </c>
      <c r="AG139" s="24">
        <f t="shared" si="23"/>
        <v>0</v>
      </c>
      <c r="AH139" s="25">
        <f t="shared" si="23"/>
        <v>0</v>
      </c>
      <c r="AI139" s="25">
        <f aca="true" t="shared" si="24" ref="AI139:BK139">SUM(AI115:AI138)</f>
        <v>0</v>
      </c>
      <c r="AJ139" s="25">
        <f t="shared" si="24"/>
        <v>0</v>
      </c>
      <c r="AK139" s="26">
        <f t="shared" si="24"/>
        <v>0</v>
      </c>
      <c r="AL139" s="24">
        <f t="shared" si="24"/>
        <v>0</v>
      </c>
      <c r="AM139" s="25">
        <f t="shared" si="24"/>
        <v>0</v>
      </c>
      <c r="AN139" s="25">
        <f t="shared" si="24"/>
        <v>0</v>
      </c>
      <c r="AO139" s="25">
        <f t="shared" si="24"/>
        <v>0</v>
      </c>
      <c r="AP139" s="26">
        <f t="shared" si="24"/>
        <v>0</v>
      </c>
      <c r="AQ139" s="24">
        <f t="shared" si="24"/>
        <v>0</v>
      </c>
      <c r="AR139" s="25">
        <f t="shared" si="24"/>
        <v>0</v>
      </c>
      <c r="AS139" s="25">
        <f t="shared" si="24"/>
        <v>0</v>
      </c>
      <c r="AT139" s="25">
        <f t="shared" si="24"/>
        <v>0</v>
      </c>
      <c r="AU139" s="26">
        <f t="shared" si="24"/>
        <v>0</v>
      </c>
      <c r="AV139" s="24">
        <f t="shared" si="24"/>
        <v>0</v>
      </c>
      <c r="AW139" s="25">
        <f t="shared" si="24"/>
        <v>0</v>
      </c>
      <c r="AX139" s="25">
        <f t="shared" si="24"/>
        <v>0</v>
      </c>
      <c r="AY139" s="25">
        <f t="shared" si="24"/>
        <v>0</v>
      </c>
      <c r="AZ139" s="26">
        <f t="shared" si="24"/>
        <v>0</v>
      </c>
      <c r="BA139" s="24">
        <f t="shared" si="24"/>
        <v>0</v>
      </c>
      <c r="BB139" s="25">
        <f t="shared" si="24"/>
        <v>0</v>
      </c>
      <c r="BC139" s="25">
        <f t="shared" si="24"/>
        <v>0</v>
      </c>
      <c r="BD139" s="25">
        <f t="shared" si="24"/>
        <v>0</v>
      </c>
      <c r="BE139" s="26">
        <f t="shared" si="24"/>
        <v>0</v>
      </c>
      <c r="BF139" s="24">
        <f t="shared" si="24"/>
        <v>0</v>
      </c>
      <c r="BG139" s="25">
        <f t="shared" si="24"/>
        <v>0</v>
      </c>
      <c r="BH139" s="25">
        <f t="shared" si="24"/>
        <v>0</v>
      </c>
      <c r="BI139" s="25">
        <f t="shared" si="24"/>
        <v>0</v>
      </c>
      <c r="BJ139" s="26">
        <f t="shared" si="24"/>
        <v>0</v>
      </c>
      <c r="BK139" s="26">
        <f t="shared" si="24"/>
        <v>117460.20805268615</v>
      </c>
    </row>
    <row r="140" spans="1:64" s="28" customFormat="1" ht="14.25">
      <c r="A140" s="19"/>
      <c r="B140" s="9" t="s">
        <v>23</v>
      </c>
      <c r="C140" s="24">
        <f aca="true" t="shared" si="25" ref="C140:AH140">C139+C113</f>
        <v>0</v>
      </c>
      <c r="D140" s="25">
        <f t="shared" si="25"/>
        <v>356.6731768279575</v>
      </c>
      <c r="E140" s="25">
        <f t="shared" si="25"/>
        <v>0</v>
      </c>
      <c r="F140" s="25">
        <f t="shared" si="25"/>
        <v>0</v>
      </c>
      <c r="G140" s="26">
        <f t="shared" si="25"/>
        <v>0</v>
      </c>
      <c r="H140" s="24">
        <f t="shared" si="25"/>
        <v>4272.2729</v>
      </c>
      <c r="I140" s="25">
        <f t="shared" si="25"/>
        <v>82990.3284012872</v>
      </c>
      <c r="J140" s="25">
        <f t="shared" si="25"/>
        <v>627.9637</v>
      </c>
      <c r="K140" s="25">
        <f t="shared" si="25"/>
        <v>0</v>
      </c>
      <c r="L140" s="26">
        <f t="shared" si="25"/>
        <v>28447.785999999996</v>
      </c>
      <c r="M140" s="24">
        <f t="shared" si="25"/>
        <v>0</v>
      </c>
      <c r="N140" s="25">
        <f t="shared" si="25"/>
        <v>0</v>
      </c>
      <c r="O140" s="25">
        <f t="shared" si="25"/>
        <v>0</v>
      </c>
      <c r="P140" s="25">
        <f t="shared" si="25"/>
        <v>0</v>
      </c>
      <c r="Q140" s="26">
        <f t="shared" si="25"/>
        <v>0</v>
      </c>
      <c r="R140" s="24">
        <f t="shared" si="25"/>
        <v>3358.9085</v>
      </c>
      <c r="S140" s="25">
        <f t="shared" si="25"/>
        <v>1231.6878</v>
      </c>
      <c r="T140" s="25">
        <f t="shared" si="25"/>
        <v>0.0079</v>
      </c>
      <c r="U140" s="25">
        <f t="shared" si="25"/>
        <v>0</v>
      </c>
      <c r="V140" s="26">
        <f t="shared" si="25"/>
        <v>7081.8638</v>
      </c>
      <c r="W140" s="24">
        <f t="shared" si="25"/>
        <v>0</v>
      </c>
      <c r="X140" s="25">
        <f t="shared" si="25"/>
        <v>0</v>
      </c>
      <c r="Y140" s="25">
        <f t="shared" si="25"/>
        <v>0</v>
      </c>
      <c r="Z140" s="25">
        <f t="shared" si="25"/>
        <v>0</v>
      </c>
      <c r="AA140" s="26">
        <f t="shared" si="25"/>
        <v>0</v>
      </c>
      <c r="AB140" s="24">
        <f t="shared" si="25"/>
        <v>0</v>
      </c>
      <c r="AC140" s="25">
        <f t="shared" si="25"/>
        <v>0</v>
      </c>
      <c r="AD140" s="25">
        <f t="shared" si="25"/>
        <v>0</v>
      </c>
      <c r="AE140" s="25">
        <f t="shared" si="25"/>
        <v>0</v>
      </c>
      <c r="AF140" s="26">
        <f t="shared" si="25"/>
        <v>0</v>
      </c>
      <c r="AG140" s="24">
        <f t="shared" si="25"/>
        <v>0</v>
      </c>
      <c r="AH140" s="25">
        <f t="shared" si="25"/>
        <v>0</v>
      </c>
      <c r="AI140" s="25">
        <f aca="true" t="shared" si="26" ref="AI140:BK140">AI139+AI113</f>
        <v>0</v>
      </c>
      <c r="AJ140" s="25">
        <f t="shared" si="26"/>
        <v>0</v>
      </c>
      <c r="AK140" s="26">
        <f t="shared" si="26"/>
        <v>0</v>
      </c>
      <c r="AL140" s="24">
        <f t="shared" si="26"/>
        <v>0</v>
      </c>
      <c r="AM140" s="25">
        <f t="shared" si="26"/>
        <v>0</v>
      </c>
      <c r="AN140" s="25">
        <f t="shared" si="26"/>
        <v>0</v>
      </c>
      <c r="AO140" s="25">
        <f t="shared" si="26"/>
        <v>0</v>
      </c>
      <c r="AP140" s="26">
        <f t="shared" si="26"/>
        <v>0</v>
      </c>
      <c r="AQ140" s="24">
        <f t="shared" si="26"/>
        <v>0</v>
      </c>
      <c r="AR140" s="25">
        <f t="shared" si="26"/>
        <v>0</v>
      </c>
      <c r="AS140" s="25">
        <f t="shared" si="26"/>
        <v>0</v>
      </c>
      <c r="AT140" s="25">
        <f t="shared" si="26"/>
        <v>0</v>
      </c>
      <c r="AU140" s="26">
        <f t="shared" si="26"/>
        <v>0</v>
      </c>
      <c r="AV140" s="24">
        <f t="shared" si="26"/>
        <v>0</v>
      </c>
      <c r="AW140" s="25">
        <f t="shared" si="26"/>
        <v>0</v>
      </c>
      <c r="AX140" s="25">
        <f t="shared" si="26"/>
        <v>0</v>
      </c>
      <c r="AY140" s="25">
        <f t="shared" si="26"/>
        <v>0</v>
      </c>
      <c r="AZ140" s="26">
        <f t="shared" si="26"/>
        <v>0</v>
      </c>
      <c r="BA140" s="24">
        <f t="shared" si="26"/>
        <v>0</v>
      </c>
      <c r="BB140" s="25">
        <f t="shared" si="26"/>
        <v>0</v>
      </c>
      <c r="BC140" s="25">
        <f t="shared" si="26"/>
        <v>0</v>
      </c>
      <c r="BD140" s="25">
        <f t="shared" si="26"/>
        <v>0</v>
      </c>
      <c r="BE140" s="26">
        <f t="shared" si="26"/>
        <v>0</v>
      </c>
      <c r="BF140" s="24">
        <f t="shared" si="26"/>
        <v>0</v>
      </c>
      <c r="BG140" s="25">
        <f t="shared" si="26"/>
        <v>0</v>
      </c>
      <c r="BH140" s="25">
        <f t="shared" si="26"/>
        <v>0</v>
      </c>
      <c r="BI140" s="25">
        <f t="shared" si="26"/>
        <v>0</v>
      </c>
      <c r="BJ140" s="26">
        <f t="shared" si="26"/>
        <v>0</v>
      </c>
      <c r="BK140" s="26">
        <f t="shared" si="26"/>
        <v>128367.49217811515</v>
      </c>
      <c r="BL140" s="37"/>
    </row>
    <row r="141" spans="1:63" ht="14.25">
      <c r="A141" s="19"/>
      <c r="B141" s="9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4.25">
      <c r="A142" s="19" t="s">
        <v>42</v>
      </c>
      <c r="B142" s="10" t="s">
        <v>43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4.25">
      <c r="A143" s="19" t="s">
        <v>7</v>
      </c>
      <c r="B143" s="13" t="s">
        <v>44</v>
      </c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</row>
    <row r="144" spans="1:63" ht="14.25">
      <c r="A144" s="34"/>
      <c r="B144" s="7" t="s">
        <v>33</v>
      </c>
      <c r="C144" s="20">
        <v>0</v>
      </c>
      <c r="D144" s="21">
        <v>0</v>
      </c>
      <c r="E144" s="21">
        <v>0</v>
      </c>
      <c r="F144" s="21">
        <v>0</v>
      </c>
      <c r="G144" s="22">
        <v>0</v>
      </c>
      <c r="H144" s="20">
        <v>0</v>
      </c>
      <c r="I144" s="21">
        <v>0</v>
      </c>
      <c r="J144" s="21">
        <v>0</v>
      </c>
      <c r="K144" s="21">
        <v>0</v>
      </c>
      <c r="L144" s="22">
        <v>0</v>
      </c>
      <c r="M144" s="20">
        <v>0</v>
      </c>
      <c r="N144" s="21">
        <v>0</v>
      </c>
      <c r="O144" s="21">
        <v>0</v>
      </c>
      <c r="P144" s="21">
        <v>0</v>
      </c>
      <c r="Q144" s="22">
        <v>0</v>
      </c>
      <c r="R144" s="20">
        <v>0</v>
      </c>
      <c r="S144" s="21">
        <v>0</v>
      </c>
      <c r="T144" s="21">
        <v>0</v>
      </c>
      <c r="U144" s="21">
        <v>0</v>
      </c>
      <c r="V144" s="22">
        <v>0</v>
      </c>
      <c r="W144" s="20">
        <v>0</v>
      </c>
      <c r="X144" s="21">
        <v>0</v>
      </c>
      <c r="Y144" s="21">
        <v>0</v>
      </c>
      <c r="Z144" s="21">
        <v>0</v>
      </c>
      <c r="AA144" s="22">
        <v>0</v>
      </c>
      <c r="AB144" s="20">
        <v>0</v>
      </c>
      <c r="AC144" s="21">
        <v>0</v>
      </c>
      <c r="AD144" s="21">
        <v>0</v>
      </c>
      <c r="AE144" s="21">
        <v>0</v>
      </c>
      <c r="AF144" s="22">
        <v>0</v>
      </c>
      <c r="AG144" s="20">
        <v>0</v>
      </c>
      <c r="AH144" s="21">
        <v>0</v>
      </c>
      <c r="AI144" s="21">
        <v>0</v>
      </c>
      <c r="AJ144" s="21">
        <v>0</v>
      </c>
      <c r="AK144" s="22">
        <v>0</v>
      </c>
      <c r="AL144" s="20">
        <v>0</v>
      </c>
      <c r="AM144" s="21">
        <v>0</v>
      </c>
      <c r="AN144" s="21">
        <v>0</v>
      </c>
      <c r="AO144" s="21">
        <v>0</v>
      </c>
      <c r="AP144" s="22">
        <v>0</v>
      </c>
      <c r="AQ144" s="20">
        <v>0</v>
      </c>
      <c r="AR144" s="21">
        <v>0</v>
      </c>
      <c r="AS144" s="21">
        <v>0</v>
      </c>
      <c r="AT144" s="21">
        <v>0</v>
      </c>
      <c r="AU144" s="22">
        <v>0</v>
      </c>
      <c r="AV144" s="20">
        <v>0</v>
      </c>
      <c r="AW144" s="21">
        <v>0</v>
      </c>
      <c r="AX144" s="21">
        <v>0</v>
      </c>
      <c r="AY144" s="21">
        <v>0</v>
      </c>
      <c r="AZ144" s="22">
        <v>0</v>
      </c>
      <c r="BA144" s="20">
        <v>0</v>
      </c>
      <c r="BB144" s="21">
        <v>0</v>
      </c>
      <c r="BC144" s="21">
        <v>0</v>
      </c>
      <c r="BD144" s="21">
        <v>0</v>
      </c>
      <c r="BE144" s="22">
        <v>0</v>
      </c>
      <c r="BF144" s="20">
        <v>0</v>
      </c>
      <c r="BG144" s="21">
        <v>0</v>
      </c>
      <c r="BH144" s="21">
        <v>0</v>
      </c>
      <c r="BI144" s="21">
        <v>0</v>
      </c>
      <c r="BJ144" s="22">
        <v>0</v>
      </c>
      <c r="BK144" s="20">
        <v>0</v>
      </c>
    </row>
    <row r="145" spans="1:63" s="28" customFormat="1" ht="14.25">
      <c r="A145" s="19"/>
      <c r="B145" s="9" t="s">
        <v>27</v>
      </c>
      <c r="C145" s="24">
        <v>0</v>
      </c>
      <c r="D145" s="25">
        <v>0</v>
      </c>
      <c r="E145" s="25">
        <v>0</v>
      </c>
      <c r="F145" s="25">
        <v>0</v>
      </c>
      <c r="G145" s="26">
        <v>0</v>
      </c>
      <c r="H145" s="24">
        <v>0</v>
      </c>
      <c r="I145" s="25">
        <v>0</v>
      </c>
      <c r="J145" s="25">
        <v>0</v>
      </c>
      <c r="K145" s="25">
        <v>0</v>
      </c>
      <c r="L145" s="26">
        <v>0</v>
      </c>
      <c r="M145" s="24">
        <v>0</v>
      </c>
      <c r="N145" s="25">
        <v>0</v>
      </c>
      <c r="O145" s="25">
        <v>0</v>
      </c>
      <c r="P145" s="25">
        <v>0</v>
      </c>
      <c r="Q145" s="26">
        <v>0</v>
      </c>
      <c r="R145" s="24">
        <v>0</v>
      </c>
      <c r="S145" s="25">
        <v>0</v>
      </c>
      <c r="T145" s="25">
        <v>0</v>
      </c>
      <c r="U145" s="25">
        <v>0</v>
      </c>
      <c r="V145" s="26">
        <v>0</v>
      </c>
      <c r="W145" s="24">
        <v>0</v>
      </c>
      <c r="X145" s="25">
        <v>0</v>
      </c>
      <c r="Y145" s="25">
        <v>0</v>
      </c>
      <c r="Z145" s="25">
        <v>0</v>
      </c>
      <c r="AA145" s="26">
        <v>0</v>
      </c>
      <c r="AB145" s="24">
        <v>0</v>
      </c>
      <c r="AC145" s="25">
        <v>0</v>
      </c>
      <c r="AD145" s="25">
        <v>0</v>
      </c>
      <c r="AE145" s="25">
        <v>0</v>
      </c>
      <c r="AF145" s="26">
        <v>0</v>
      </c>
      <c r="AG145" s="24">
        <v>0</v>
      </c>
      <c r="AH145" s="25">
        <v>0</v>
      </c>
      <c r="AI145" s="25">
        <v>0</v>
      </c>
      <c r="AJ145" s="25">
        <v>0</v>
      </c>
      <c r="AK145" s="26">
        <v>0</v>
      </c>
      <c r="AL145" s="24">
        <v>0</v>
      </c>
      <c r="AM145" s="25">
        <v>0</v>
      </c>
      <c r="AN145" s="25">
        <v>0</v>
      </c>
      <c r="AO145" s="25">
        <v>0</v>
      </c>
      <c r="AP145" s="26">
        <v>0</v>
      </c>
      <c r="AQ145" s="24">
        <v>0</v>
      </c>
      <c r="AR145" s="25">
        <v>0</v>
      </c>
      <c r="AS145" s="25">
        <v>0</v>
      </c>
      <c r="AT145" s="25">
        <v>0</v>
      </c>
      <c r="AU145" s="26">
        <v>0</v>
      </c>
      <c r="AV145" s="24">
        <v>0</v>
      </c>
      <c r="AW145" s="25">
        <v>0</v>
      </c>
      <c r="AX145" s="25">
        <v>0</v>
      </c>
      <c r="AY145" s="25">
        <v>0</v>
      </c>
      <c r="AZ145" s="26">
        <v>0</v>
      </c>
      <c r="BA145" s="24">
        <v>0</v>
      </c>
      <c r="BB145" s="25">
        <v>0</v>
      </c>
      <c r="BC145" s="25">
        <v>0</v>
      </c>
      <c r="BD145" s="25">
        <v>0</v>
      </c>
      <c r="BE145" s="26">
        <v>0</v>
      </c>
      <c r="BF145" s="24">
        <v>0</v>
      </c>
      <c r="BG145" s="25">
        <v>0</v>
      </c>
      <c r="BH145" s="25">
        <v>0</v>
      </c>
      <c r="BI145" s="25">
        <v>0</v>
      </c>
      <c r="BJ145" s="26">
        <v>0</v>
      </c>
      <c r="BK145" s="27">
        <v>0</v>
      </c>
    </row>
    <row r="146" spans="1:64" ht="12" customHeight="1">
      <c r="A146" s="19"/>
      <c r="B146" s="1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2"/>
      <c r="BL146" s="18"/>
    </row>
    <row r="147" spans="1:66" s="28" customFormat="1" ht="14.25">
      <c r="A147" s="19"/>
      <c r="B147" s="35" t="s">
        <v>45</v>
      </c>
      <c r="C147" s="36">
        <f aca="true" t="shared" si="27" ref="C147:AH147">C145+C140+C108+C102+C62</f>
        <v>0</v>
      </c>
      <c r="D147" s="36">
        <f t="shared" si="27"/>
        <v>3507.9437364418923</v>
      </c>
      <c r="E147" s="36">
        <f t="shared" si="27"/>
        <v>0</v>
      </c>
      <c r="F147" s="36">
        <f t="shared" si="27"/>
        <v>0</v>
      </c>
      <c r="G147" s="36">
        <f t="shared" si="27"/>
        <v>0</v>
      </c>
      <c r="H147" s="36">
        <f t="shared" si="27"/>
        <v>17214.66441216926</v>
      </c>
      <c r="I147" s="36">
        <f t="shared" si="27"/>
        <v>151993.6056099746</v>
      </c>
      <c r="J147" s="36">
        <f t="shared" si="27"/>
        <v>6082.508923301258</v>
      </c>
      <c r="K147" s="36">
        <f t="shared" si="27"/>
        <v>0</v>
      </c>
      <c r="L147" s="36">
        <f t="shared" si="27"/>
        <v>51716.82245579883</v>
      </c>
      <c r="M147" s="36">
        <f t="shared" si="27"/>
        <v>0</v>
      </c>
      <c r="N147" s="36">
        <f t="shared" si="27"/>
        <v>0</v>
      </c>
      <c r="O147" s="36">
        <f t="shared" si="27"/>
        <v>0</v>
      </c>
      <c r="P147" s="36">
        <f t="shared" si="27"/>
        <v>0</v>
      </c>
      <c r="Q147" s="36">
        <f t="shared" si="27"/>
        <v>0</v>
      </c>
      <c r="R147" s="36">
        <f t="shared" si="27"/>
        <v>11869.620351892161</v>
      </c>
      <c r="S147" s="36">
        <f t="shared" si="27"/>
        <v>5996.6918358546445</v>
      </c>
      <c r="T147" s="36">
        <f t="shared" si="27"/>
        <v>660.7793778783869</v>
      </c>
      <c r="U147" s="36">
        <f t="shared" si="27"/>
        <v>0</v>
      </c>
      <c r="V147" s="36">
        <f t="shared" si="27"/>
        <v>10587.388018036612</v>
      </c>
      <c r="W147" s="36">
        <f t="shared" si="27"/>
        <v>0</v>
      </c>
      <c r="X147" s="36">
        <f t="shared" si="27"/>
        <v>0</v>
      </c>
      <c r="Y147" s="36">
        <f t="shared" si="27"/>
        <v>0</v>
      </c>
      <c r="Z147" s="36">
        <f t="shared" si="27"/>
        <v>0</v>
      </c>
      <c r="AA147" s="36">
        <f t="shared" si="27"/>
        <v>0</v>
      </c>
      <c r="AB147" s="36">
        <f t="shared" si="27"/>
        <v>0</v>
      </c>
      <c r="AC147" s="36">
        <f t="shared" si="27"/>
        <v>0</v>
      </c>
      <c r="AD147" s="36">
        <f t="shared" si="27"/>
        <v>0</v>
      </c>
      <c r="AE147" s="36">
        <f t="shared" si="27"/>
        <v>0</v>
      </c>
      <c r="AF147" s="36">
        <f t="shared" si="27"/>
        <v>0</v>
      </c>
      <c r="AG147" s="36">
        <f t="shared" si="27"/>
        <v>0</v>
      </c>
      <c r="AH147" s="36">
        <f t="shared" si="27"/>
        <v>0</v>
      </c>
      <c r="AI147" s="36">
        <f aca="true" t="shared" si="28" ref="AI147:BK147">AI145+AI140+AI108+AI102+AI62</f>
        <v>0</v>
      </c>
      <c r="AJ147" s="36">
        <f t="shared" si="28"/>
        <v>0</v>
      </c>
      <c r="AK147" s="36">
        <f t="shared" si="28"/>
        <v>0</v>
      </c>
      <c r="AL147" s="36">
        <f t="shared" si="28"/>
        <v>0</v>
      </c>
      <c r="AM147" s="36">
        <f t="shared" si="28"/>
        <v>0</v>
      </c>
      <c r="AN147" s="36">
        <f t="shared" si="28"/>
        <v>0</v>
      </c>
      <c r="AO147" s="36">
        <f t="shared" si="28"/>
        <v>0</v>
      </c>
      <c r="AP147" s="36">
        <f t="shared" si="28"/>
        <v>0</v>
      </c>
      <c r="AQ147" s="36">
        <f t="shared" si="28"/>
        <v>0</v>
      </c>
      <c r="AR147" s="36">
        <f t="shared" si="28"/>
        <v>0</v>
      </c>
      <c r="AS147" s="36">
        <f t="shared" si="28"/>
        <v>0</v>
      </c>
      <c r="AT147" s="36">
        <f t="shared" si="28"/>
        <v>0</v>
      </c>
      <c r="AU147" s="36">
        <f t="shared" si="28"/>
        <v>0</v>
      </c>
      <c r="AV147" s="36">
        <f t="shared" si="28"/>
        <v>69590.83830548241</v>
      </c>
      <c r="AW147" s="36">
        <f t="shared" si="28"/>
        <v>25402.239813173466</v>
      </c>
      <c r="AX147" s="36">
        <f t="shared" si="28"/>
        <v>96.8473343639032</v>
      </c>
      <c r="AY147" s="36">
        <f t="shared" si="28"/>
        <v>839.5750248213866</v>
      </c>
      <c r="AZ147" s="36">
        <f t="shared" si="28"/>
        <v>59482.90684737163</v>
      </c>
      <c r="BA147" s="36">
        <f t="shared" si="28"/>
        <v>0</v>
      </c>
      <c r="BB147" s="36">
        <f t="shared" si="28"/>
        <v>0</v>
      </c>
      <c r="BC147" s="36">
        <f t="shared" si="28"/>
        <v>0</v>
      </c>
      <c r="BD147" s="36">
        <f t="shared" si="28"/>
        <v>0</v>
      </c>
      <c r="BE147" s="36">
        <f t="shared" si="28"/>
        <v>0</v>
      </c>
      <c r="BF147" s="36">
        <f t="shared" si="28"/>
        <v>45952.598750557234</v>
      </c>
      <c r="BG147" s="36">
        <f t="shared" si="28"/>
        <v>4197.746726670097</v>
      </c>
      <c r="BH147" s="36">
        <f t="shared" si="28"/>
        <v>201.28654907974195</v>
      </c>
      <c r="BI147" s="36">
        <f t="shared" si="28"/>
        <v>0</v>
      </c>
      <c r="BJ147" s="36">
        <f t="shared" si="28"/>
        <v>14661.475805072485</v>
      </c>
      <c r="BK147" s="27">
        <f t="shared" si="28"/>
        <v>480055.53987793997</v>
      </c>
      <c r="BL147" s="37"/>
      <c r="BM147"/>
      <c r="BN147"/>
    </row>
    <row r="148" spans="1:66" ht="14.25">
      <c r="A148" s="19"/>
      <c r="B148" s="9"/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/>
      <c r="BN148"/>
    </row>
    <row r="149" spans="1:65" ht="14.25">
      <c r="A149" s="19" t="s">
        <v>28</v>
      </c>
      <c r="B149" s="8" t="s">
        <v>29</v>
      </c>
      <c r="C149" s="20"/>
      <c r="D149" s="21"/>
      <c r="E149" s="21"/>
      <c r="F149" s="21"/>
      <c r="G149" s="22"/>
      <c r="H149" s="20"/>
      <c r="I149" s="21"/>
      <c r="J149" s="21"/>
      <c r="K149" s="21"/>
      <c r="L149" s="22"/>
      <c r="M149" s="20"/>
      <c r="N149" s="21"/>
      <c r="O149" s="21"/>
      <c r="P149" s="21"/>
      <c r="Q149" s="22"/>
      <c r="R149" s="20"/>
      <c r="S149" s="21"/>
      <c r="T149" s="21"/>
      <c r="U149" s="21"/>
      <c r="V149" s="22"/>
      <c r="W149" s="20"/>
      <c r="X149" s="21"/>
      <c r="Y149" s="21"/>
      <c r="Z149" s="21"/>
      <c r="AA149" s="22"/>
      <c r="AB149" s="20"/>
      <c r="AC149" s="21"/>
      <c r="AD149" s="21"/>
      <c r="AE149" s="21"/>
      <c r="AF149" s="22"/>
      <c r="AG149" s="20"/>
      <c r="AH149" s="21"/>
      <c r="AI149" s="21"/>
      <c r="AJ149" s="21"/>
      <c r="AK149" s="22"/>
      <c r="AL149" s="20"/>
      <c r="AM149" s="21"/>
      <c r="AN149" s="21"/>
      <c r="AO149" s="21"/>
      <c r="AP149" s="22"/>
      <c r="AQ149" s="20"/>
      <c r="AR149" s="21"/>
      <c r="AS149" s="21"/>
      <c r="AT149" s="21"/>
      <c r="AU149" s="22"/>
      <c r="AV149" s="20"/>
      <c r="AW149" s="21"/>
      <c r="AX149" s="21"/>
      <c r="AY149" s="21"/>
      <c r="AZ149" s="22"/>
      <c r="BA149" s="20"/>
      <c r="BB149" s="21"/>
      <c r="BC149" s="21"/>
      <c r="BD149" s="21"/>
      <c r="BE149" s="22"/>
      <c r="BF149" s="20"/>
      <c r="BG149" s="21"/>
      <c r="BH149" s="21"/>
      <c r="BI149" s="21"/>
      <c r="BJ149" s="22"/>
      <c r="BK149" s="23"/>
      <c r="BL149" s="18"/>
      <c r="BM149" s="18"/>
    </row>
    <row r="150" spans="1:65" ht="14.25">
      <c r="A150" s="19"/>
      <c r="B150" s="7" t="s">
        <v>143</v>
      </c>
      <c r="C150" s="20">
        <v>0</v>
      </c>
      <c r="D150" s="21">
        <v>0.9487378852580646</v>
      </c>
      <c r="E150" s="21">
        <v>0</v>
      </c>
      <c r="F150" s="21">
        <v>0</v>
      </c>
      <c r="G150" s="22">
        <v>0</v>
      </c>
      <c r="H150" s="20">
        <v>10.041574087612902</v>
      </c>
      <c r="I150" s="21">
        <v>5.212256061516129</v>
      </c>
      <c r="J150" s="21">
        <v>0</v>
      </c>
      <c r="K150" s="21">
        <v>0</v>
      </c>
      <c r="L150" s="22">
        <v>9.259852636225807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7.3053681560645165</v>
      </c>
      <c r="S150" s="21">
        <v>5.769508681999999</v>
      </c>
      <c r="T150" s="21">
        <v>0</v>
      </c>
      <c r="U150" s="21">
        <v>0</v>
      </c>
      <c r="V150" s="22">
        <v>4.507461463129032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28.960970135612918</v>
      </c>
      <c r="AW150" s="21">
        <v>27.854113048385866</v>
      </c>
      <c r="AX150" s="21">
        <v>0</v>
      </c>
      <c r="AY150" s="21">
        <v>0</v>
      </c>
      <c r="AZ150" s="22">
        <v>69.66489739580645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20.619475344806453</v>
      </c>
      <c r="BG150" s="21">
        <v>7.845872797322581</v>
      </c>
      <c r="BH150" s="21">
        <v>0</v>
      </c>
      <c r="BI150" s="21">
        <v>0</v>
      </c>
      <c r="BJ150" s="22">
        <v>25.65427708880645</v>
      </c>
      <c r="BK150" s="23">
        <f>SUM(C150:BJ150)</f>
        <v>223.64436478254717</v>
      </c>
      <c r="BL150" s="18"/>
      <c r="BM150"/>
    </row>
    <row r="151" spans="1:65" ht="14.25">
      <c r="A151" s="19"/>
      <c r="B151" s="7" t="s">
        <v>132</v>
      </c>
      <c r="C151" s="20">
        <v>0</v>
      </c>
      <c r="D151" s="21">
        <v>14.02485911783871</v>
      </c>
      <c r="E151" s="21">
        <v>0</v>
      </c>
      <c r="F151" s="21">
        <v>0</v>
      </c>
      <c r="G151" s="22">
        <v>0</v>
      </c>
      <c r="H151" s="20">
        <v>147.7773432982904</v>
      </c>
      <c r="I151" s="21">
        <v>20.807650903032258</v>
      </c>
      <c r="J151" s="21">
        <v>0</v>
      </c>
      <c r="K151" s="21">
        <v>0</v>
      </c>
      <c r="L151" s="22">
        <v>185.97896318658067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85.4370215438387</v>
      </c>
      <c r="S151" s="21">
        <v>2.1312679707419355</v>
      </c>
      <c r="T151" s="21">
        <v>0</v>
      </c>
      <c r="U151" s="21">
        <v>0</v>
      </c>
      <c r="V151" s="22">
        <v>14.322822093580642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528.7281983572577</v>
      </c>
      <c r="AW151" s="21">
        <v>144.36974887188524</v>
      </c>
      <c r="AX151" s="21">
        <v>0</v>
      </c>
      <c r="AY151" s="21">
        <v>0</v>
      </c>
      <c r="AZ151" s="22">
        <v>419.1674523201935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264.60218913183877</v>
      </c>
      <c r="BG151" s="21">
        <v>4.632244565258064</v>
      </c>
      <c r="BH151" s="21">
        <v>0</v>
      </c>
      <c r="BI151" s="21">
        <v>0</v>
      </c>
      <c r="BJ151" s="22">
        <v>38.48820277080644</v>
      </c>
      <c r="BK151" s="23">
        <f>SUM(C151:BJ151)</f>
        <v>1870.4679641311432</v>
      </c>
      <c r="BL151" s="18"/>
      <c r="BM151"/>
    </row>
    <row r="152" spans="1:65" ht="14.25">
      <c r="A152" s="19"/>
      <c r="B152" s="7" t="s">
        <v>140</v>
      </c>
      <c r="C152" s="20">
        <v>0</v>
      </c>
      <c r="D152" s="21">
        <v>0.9627323466129033</v>
      </c>
      <c r="E152" s="21">
        <v>0</v>
      </c>
      <c r="F152" s="21">
        <v>0</v>
      </c>
      <c r="G152" s="22">
        <v>0</v>
      </c>
      <c r="H152" s="20">
        <v>16.203656284193546</v>
      </c>
      <c r="I152" s="21">
        <v>1.0787711243548384</v>
      </c>
      <c r="J152" s="21">
        <v>0</v>
      </c>
      <c r="K152" s="21">
        <v>0</v>
      </c>
      <c r="L152" s="22">
        <v>26.677976316677416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16.3979811407742</v>
      </c>
      <c r="S152" s="21">
        <v>4.319510093903226</v>
      </c>
      <c r="T152" s="21">
        <v>0</v>
      </c>
      <c r="U152" s="21">
        <v>0</v>
      </c>
      <c r="V152" s="22">
        <v>15.635187203967742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35.95135327912904</v>
      </c>
      <c r="AW152" s="21">
        <v>10.204170947093278</v>
      </c>
      <c r="AX152" s="21">
        <v>0</v>
      </c>
      <c r="AY152" s="21">
        <v>0</v>
      </c>
      <c r="AZ152" s="22">
        <v>48.08873303116128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30.987983840580632</v>
      </c>
      <c r="BG152" s="21">
        <v>2.3169295221935475</v>
      </c>
      <c r="BH152" s="21">
        <v>0</v>
      </c>
      <c r="BI152" s="21">
        <v>0</v>
      </c>
      <c r="BJ152" s="22">
        <v>20.1677379137742</v>
      </c>
      <c r="BK152" s="23">
        <f>SUM(C152:BJ152)</f>
        <v>228.99272304441587</v>
      </c>
      <c r="BL152" s="18"/>
      <c r="BM152"/>
    </row>
    <row r="153" spans="1:66" ht="14.25">
      <c r="A153" s="19"/>
      <c r="B153" s="7" t="s">
        <v>159</v>
      </c>
      <c r="C153" s="20">
        <v>0</v>
      </c>
      <c r="D153" s="21">
        <v>1.2391072580645162</v>
      </c>
      <c r="E153" s="21">
        <v>0</v>
      </c>
      <c r="F153" s="21">
        <v>0</v>
      </c>
      <c r="G153" s="22">
        <v>0</v>
      </c>
      <c r="H153" s="20">
        <v>60.16309628177421</v>
      </c>
      <c r="I153" s="21">
        <v>21.14417383603226</v>
      </c>
      <c r="J153" s="21">
        <v>0</v>
      </c>
      <c r="K153" s="21">
        <v>0</v>
      </c>
      <c r="L153" s="22">
        <v>193.94489162164516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33.56768990441936</v>
      </c>
      <c r="S153" s="21">
        <v>0.7098130949999999</v>
      </c>
      <c r="T153" s="21">
        <v>0</v>
      </c>
      <c r="U153" s="21">
        <v>0</v>
      </c>
      <c r="V153" s="22">
        <v>25.94971779832258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14.463532129645163</v>
      </c>
      <c r="AW153" s="21">
        <v>3.4024242526070303</v>
      </c>
      <c r="AX153" s="21">
        <v>0</v>
      </c>
      <c r="AY153" s="21">
        <v>0</v>
      </c>
      <c r="AZ153" s="22">
        <v>28.34132960348387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5.052366370709678</v>
      </c>
      <c r="BG153" s="21">
        <v>0.45559524345161295</v>
      </c>
      <c r="BH153" s="21">
        <v>0</v>
      </c>
      <c r="BI153" s="21">
        <v>0</v>
      </c>
      <c r="BJ153" s="22">
        <v>2.430552316354839</v>
      </c>
      <c r="BK153" s="23">
        <f>SUM(C153:BJ153)</f>
        <v>390.86428971151037</v>
      </c>
      <c r="BL153" s="18"/>
      <c r="BM153"/>
      <c r="BN153"/>
    </row>
    <row r="154" spans="1:63" ht="14.25">
      <c r="A154" s="19"/>
      <c r="B154" s="7" t="s">
        <v>154</v>
      </c>
      <c r="C154" s="20">
        <v>0</v>
      </c>
      <c r="D154" s="21">
        <v>0.6835506451612903</v>
      </c>
      <c r="E154" s="21">
        <v>0</v>
      </c>
      <c r="F154" s="21">
        <v>0</v>
      </c>
      <c r="G154" s="22">
        <v>0</v>
      </c>
      <c r="H154" s="20">
        <v>16.424586163741935</v>
      </c>
      <c r="I154" s="21">
        <v>9.618516312290321</v>
      </c>
      <c r="J154" s="21">
        <v>0</v>
      </c>
      <c r="K154" s="21">
        <v>0</v>
      </c>
      <c r="L154" s="22">
        <v>27.556935267967738</v>
      </c>
      <c r="M154" s="20">
        <v>0</v>
      </c>
      <c r="N154" s="21">
        <v>0</v>
      </c>
      <c r="O154" s="21">
        <v>0</v>
      </c>
      <c r="P154" s="21">
        <v>0</v>
      </c>
      <c r="Q154" s="22">
        <v>0</v>
      </c>
      <c r="R154" s="20">
        <v>10.26404489096774</v>
      </c>
      <c r="S154" s="21">
        <v>0.6600232642258064</v>
      </c>
      <c r="T154" s="21">
        <v>0</v>
      </c>
      <c r="U154" s="21">
        <v>0</v>
      </c>
      <c r="V154" s="22">
        <v>6.572109067193548</v>
      </c>
      <c r="W154" s="20">
        <v>0</v>
      </c>
      <c r="X154" s="21">
        <v>0</v>
      </c>
      <c r="Y154" s="21">
        <v>0</v>
      </c>
      <c r="Z154" s="21">
        <v>0</v>
      </c>
      <c r="AA154" s="22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0">
        <v>0</v>
      </c>
      <c r="AH154" s="21">
        <v>0</v>
      </c>
      <c r="AI154" s="21">
        <v>0</v>
      </c>
      <c r="AJ154" s="21">
        <v>0</v>
      </c>
      <c r="AK154" s="22">
        <v>0</v>
      </c>
      <c r="AL154" s="20">
        <v>0</v>
      </c>
      <c r="AM154" s="21">
        <v>0</v>
      </c>
      <c r="AN154" s="21">
        <v>0</v>
      </c>
      <c r="AO154" s="21">
        <v>0</v>
      </c>
      <c r="AP154" s="22">
        <v>0</v>
      </c>
      <c r="AQ154" s="20">
        <v>0</v>
      </c>
      <c r="AR154" s="21">
        <v>0</v>
      </c>
      <c r="AS154" s="21">
        <v>0</v>
      </c>
      <c r="AT154" s="21">
        <v>0</v>
      </c>
      <c r="AU154" s="22">
        <v>0</v>
      </c>
      <c r="AV154" s="20">
        <v>48.97306239483871</v>
      </c>
      <c r="AW154" s="21">
        <v>16.316757662569483</v>
      </c>
      <c r="AX154" s="21">
        <v>0</v>
      </c>
      <c r="AY154" s="21">
        <v>0</v>
      </c>
      <c r="AZ154" s="22">
        <v>113.70247820990325</v>
      </c>
      <c r="BA154" s="20">
        <v>0</v>
      </c>
      <c r="BB154" s="21">
        <v>0</v>
      </c>
      <c r="BC154" s="21">
        <v>0</v>
      </c>
      <c r="BD154" s="21">
        <v>0</v>
      </c>
      <c r="BE154" s="22">
        <v>0</v>
      </c>
      <c r="BF154" s="20">
        <v>29.44725832664517</v>
      </c>
      <c r="BG154" s="21">
        <v>6.687214952322581</v>
      </c>
      <c r="BH154" s="21">
        <v>0</v>
      </c>
      <c r="BI154" s="21">
        <v>0</v>
      </c>
      <c r="BJ154" s="22">
        <v>20.848142227903224</v>
      </c>
      <c r="BK154" s="23">
        <f>SUM(C154:BJ154)</f>
        <v>307.75467938573075</v>
      </c>
    </row>
    <row r="155" spans="1:63" s="28" customFormat="1" ht="14.25">
      <c r="A155" s="19"/>
      <c r="B155" s="8" t="s">
        <v>27</v>
      </c>
      <c r="C155" s="24">
        <f>SUM(C150:C154)</f>
        <v>0</v>
      </c>
      <c r="D155" s="24">
        <f aca="true" t="shared" si="29" ref="D155:BJ155">SUM(D150:D154)</f>
        <v>17.858987252935485</v>
      </c>
      <c r="E155" s="24">
        <f t="shared" si="29"/>
        <v>0</v>
      </c>
      <c r="F155" s="24">
        <f t="shared" si="29"/>
        <v>0</v>
      </c>
      <c r="G155" s="24">
        <f t="shared" si="29"/>
        <v>0</v>
      </c>
      <c r="H155" s="24">
        <f t="shared" si="29"/>
        <v>250.610256115613</v>
      </c>
      <c r="I155" s="24">
        <f t="shared" si="29"/>
        <v>57.861368237225804</v>
      </c>
      <c r="J155" s="24">
        <f t="shared" si="29"/>
        <v>0</v>
      </c>
      <c r="K155" s="24">
        <f t="shared" si="29"/>
        <v>0</v>
      </c>
      <c r="L155" s="24">
        <f t="shared" si="29"/>
        <v>443.41861902909676</v>
      </c>
      <c r="M155" s="24">
        <f t="shared" si="29"/>
        <v>0</v>
      </c>
      <c r="N155" s="24">
        <f t="shared" si="29"/>
        <v>0</v>
      </c>
      <c r="O155" s="24">
        <f t="shared" si="29"/>
        <v>0</v>
      </c>
      <c r="P155" s="24">
        <f t="shared" si="29"/>
        <v>0</v>
      </c>
      <c r="Q155" s="24">
        <f t="shared" si="29"/>
        <v>0</v>
      </c>
      <c r="R155" s="24">
        <f t="shared" si="29"/>
        <v>152.9721056360645</v>
      </c>
      <c r="S155" s="24">
        <f t="shared" si="29"/>
        <v>13.590123105870966</v>
      </c>
      <c r="T155" s="24">
        <f t="shared" si="29"/>
        <v>0</v>
      </c>
      <c r="U155" s="24">
        <f t="shared" si="29"/>
        <v>0</v>
      </c>
      <c r="V155" s="24">
        <f t="shared" si="29"/>
        <v>66.98729762619355</v>
      </c>
      <c r="W155" s="24">
        <f t="shared" si="29"/>
        <v>0</v>
      </c>
      <c r="X155" s="24">
        <f t="shared" si="29"/>
        <v>0</v>
      </c>
      <c r="Y155" s="24">
        <f t="shared" si="29"/>
        <v>0</v>
      </c>
      <c r="Z155" s="24">
        <f t="shared" si="29"/>
        <v>0</v>
      </c>
      <c r="AA155" s="24">
        <f t="shared" si="29"/>
        <v>0</v>
      </c>
      <c r="AB155" s="24">
        <f t="shared" si="29"/>
        <v>0</v>
      </c>
      <c r="AC155" s="24">
        <f t="shared" si="29"/>
        <v>0</v>
      </c>
      <c r="AD155" s="24">
        <f t="shared" si="29"/>
        <v>0</v>
      </c>
      <c r="AE155" s="24">
        <f t="shared" si="29"/>
        <v>0</v>
      </c>
      <c r="AF155" s="24">
        <f t="shared" si="29"/>
        <v>0</v>
      </c>
      <c r="AG155" s="24">
        <f t="shared" si="29"/>
        <v>0</v>
      </c>
      <c r="AH155" s="24">
        <f t="shared" si="29"/>
        <v>0</v>
      </c>
      <c r="AI155" s="24">
        <f t="shared" si="29"/>
        <v>0</v>
      </c>
      <c r="AJ155" s="24">
        <f t="shared" si="29"/>
        <v>0</v>
      </c>
      <c r="AK155" s="24">
        <f t="shared" si="29"/>
        <v>0</v>
      </c>
      <c r="AL155" s="24">
        <f t="shared" si="29"/>
        <v>0</v>
      </c>
      <c r="AM155" s="24">
        <f t="shared" si="29"/>
        <v>0</v>
      </c>
      <c r="AN155" s="24">
        <f t="shared" si="29"/>
        <v>0</v>
      </c>
      <c r="AO155" s="24">
        <f t="shared" si="29"/>
        <v>0</v>
      </c>
      <c r="AP155" s="24">
        <f t="shared" si="29"/>
        <v>0</v>
      </c>
      <c r="AQ155" s="24">
        <f t="shared" si="29"/>
        <v>0</v>
      </c>
      <c r="AR155" s="24">
        <f t="shared" si="29"/>
        <v>0</v>
      </c>
      <c r="AS155" s="24">
        <f t="shared" si="29"/>
        <v>0</v>
      </c>
      <c r="AT155" s="24">
        <f t="shared" si="29"/>
        <v>0</v>
      </c>
      <c r="AU155" s="24">
        <f t="shared" si="29"/>
        <v>0</v>
      </c>
      <c r="AV155" s="24">
        <f t="shared" si="29"/>
        <v>657.0771162964836</v>
      </c>
      <c r="AW155" s="24">
        <f t="shared" si="29"/>
        <v>202.14721478254089</v>
      </c>
      <c r="AX155" s="24">
        <f t="shared" si="29"/>
        <v>0</v>
      </c>
      <c r="AY155" s="24">
        <f t="shared" si="29"/>
        <v>0</v>
      </c>
      <c r="AZ155" s="24">
        <f t="shared" si="29"/>
        <v>678.9648905605483</v>
      </c>
      <c r="BA155" s="24">
        <f t="shared" si="29"/>
        <v>0</v>
      </c>
      <c r="BB155" s="24">
        <f t="shared" si="29"/>
        <v>0</v>
      </c>
      <c r="BC155" s="24">
        <f t="shared" si="29"/>
        <v>0</v>
      </c>
      <c r="BD155" s="24">
        <f t="shared" si="29"/>
        <v>0</v>
      </c>
      <c r="BE155" s="24">
        <f t="shared" si="29"/>
        <v>0</v>
      </c>
      <c r="BF155" s="24">
        <f t="shared" si="29"/>
        <v>350.70927301458073</v>
      </c>
      <c r="BG155" s="24">
        <f t="shared" si="29"/>
        <v>21.937857080548387</v>
      </c>
      <c r="BH155" s="24">
        <f t="shared" si="29"/>
        <v>0</v>
      </c>
      <c r="BI155" s="24">
        <f t="shared" si="29"/>
        <v>0</v>
      </c>
      <c r="BJ155" s="24">
        <f t="shared" si="29"/>
        <v>107.58891231764515</v>
      </c>
      <c r="BK155" s="26">
        <f>SUM(BK150:BK154)</f>
        <v>3021.7240210553477</v>
      </c>
    </row>
    <row r="158" spans="1:13" ht="14.25">
      <c r="A158" s="54" t="s">
        <v>200</v>
      </c>
      <c r="B158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1:13" ht="14.25">
      <c r="A159" s="54" t="s">
        <v>201</v>
      </c>
      <c r="B159"/>
      <c r="C159"/>
      <c r="D159"/>
      <c r="E159"/>
      <c r="F159"/>
      <c r="G159"/>
      <c r="H159"/>
      <c r="I159"/>
      <c r="J159"/>
      <c r="K159" s="54" t="s">
        <v>202</v>
      </c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 s="54" t="s">
        <v>203</v>
      </c>
      <c r="L160"/>
      <c r="M160"/>
    </row>
    <row r="161" spans="1:13" ht="14.25">
      <c r="A161" s="54" t="s">
        <v>204</v>
      </c>
      <c r="B161"/>
      <c r="C161"/>
      <c r="D161"/>
      <c r="E161"/>
      <c r="F161"/>
      <c r="G161"/>
      <c r="H161"/>
      <c r="I161"/>
      <c r="J161"/>
      <c r="K161" s="54" t="s">
        <v>205</v>
      </c>
      <c r="L161"/>
      <c r="M161"/>
    </row>
    <row r="162" spans="1:13" ht="14.25">
      <c r="A162" s="54" t="s">
        <v>206</v>
      </c>
      <c r="B162"/>
      <c r="C162"/>
      <c r="D162"/>
      <c r="E162"/>
      <c r="F162"/>
      <c r="G162"/>
      <c r="H162"/>
      <c r="I162"/>
      <c r="J162"/>
      <c r="K162" s="54" t="s">
        <v>207</v>
      </c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 s="54" t="s">
        <v>208</v>
      </c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 s="54" t="s">
        <v>209</v>
      </c>
      <c r="L164"/>
      <c r="M164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79" t="s">
        <v>199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4.25">
      <c r="B3" s="79" t="s">
        <v>133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2:12" ht="27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4.25">
      <c r="B5" s="39">
        <v>1</v>
      </c>
      <c r="C5" s="40" t="s">
        <v>59</v>
      </c>
      <c r="D5" s="41">
        <v>0.18192471296774193</v>
      </c>
      <c r="E5" s="41">
        <v>0.27803412519354836</v>
      </c>
      <c r="F5" s="41">
        <v>15.545194307258058</v>
      </c>
      <c r="G5" s="41">
        <v>0.08623078861290323</v>
      </c>
      <c r="H5" s="41">
        <v>0</v>
      </c>
      <c r="I5" s="42">
        <v>0</v>
      </c>
      <c r="J5" s="42">
        <v>0</v>
      </c>
      <c r="K5" s="42">
        <f>D5+E5+F5+G5+H5+I5+J5</f>
        <v>16.09138393403225</v>
      </c>
      <c r="L5" s="41">
        <v>0.20163487651612902</v>
      </c>
    </row>
    <row r="6" spans="2:12" ht="14.25">
      <c r="B6" s="39">
        <v>2</v>
      </c>
      <c r="C6" s="43" t="s">
        <v>60</v>
      </c>
      <c r="D6" s="41">
        <v>74.23405143664519</v>
      </c>
      <c r="E6" s="41">
        <v>349.8462830548063</v>
      </c>
      <c r="F6" s="41">
        <v>3222.880696029035</v>
      </c>
      <c r="G6" s="41">
        <v>40.19980229035485</v>
      </c>
      <c r="H6" s="41">
        <v>0</v>
      </c>
      <c r="I6" s="42">
        <v>75.2739</v>
      </c>
      <c r="J6" s="42">
        <v>537.6110000000002</v>
      </c>
      <c r="K6" s="42">
        <f aca="true" t="shared" si="0" ref="K6:K41">D6+E6+F6+G6+H6+I6+J6</f>
        <v>4300.045732810841</v>
      </c>
      <c r="L6" s="41">
        <v>31.701559296451613</v>
      </c>
    </row>
    <row r="7" spans="2:12" ht="14.25">
      <c r="B7" s="39">
        <v>3</v>
      </c>
      <c r="C7" s="40" t="s">
        <v>61</v>
      </c>
      <c r="D7" s="41">
        <v>2.0367752550000002</v>
      </c>
      <c r="E7" s="41">
        <v>2.1881439557096782</v>
      </c>
      <c r="F7" s="41">
        <v>57.20026409109678</v>
      </c>
      <c r="G7" s="41">
        <v>0.3542677142903226</v>
      </c>
      <c r="H7" s="41">
        <v>0</v>
      </c>
      <c r="I7" s="42">
        <v>0.4386</v>
      </c>
      <c r="J7" s="42">
        <v>3.2139</v>
      </c>
      <c r="K7" s="42">
        <f t="shared" si="0"/>
        <v>65.43195101609678</v>
      </c>
      <c r="L7" s="41">
        <v>0.6112028678064517</v>
      </c>
    </row>
    <row r="8" spans="2:12" ht="14.25">
      <c r="B8" s="39">
        <v>4</v>
      </c>
      <c r="C8" s="43" t="s">
        <v>62</v>
      </c>
      <c r="D8" s="41">
        <v>10.139286976096775</v>
      </c>
      <c r="E8" s="41">
        <v>112.21239844506454</v>
      </c>
      <c r="F8" s="41">
        <v>1542.8206036892902</v>
      </c>
      <c r="G8" s="41">
        <v>32.55107147451613</v>
      </c>
      <c r="H8" s="41">
        <v>0</v>
      </c>
      <c r="I8" s="42">
        <v>18.4908</v>
      </c>
      <c r="J8" s="42">
        <v>112.14570000000002</v>
      </c>
      <c r="K8" s="42">
        <f t="shared" si="0"/>
        <v>1828.359860584968</v>
      </c>
      <c r="L8" s="41">
        <v>15.406493655645162</v>
      </c>
    </row>
    <row r="9" spans="2:12" ht="14.25">
      <c r="B9" s="39">
        <v>5</v>
      </c>
      <c r="C9" s="43" t="s">
        <v>63</v>
      </c>
      <c r="D9" s="41">
        <v>41.24982719412904</v>
      </c>
      <c r="E9" s="41">
        <v>125.28799542206444</v>
      </c>
      <c r="F9" s="41">
        <v>3781.5789032163275</v>
      </c>
      <c r="G9" s="41">
        <v>37.04853250135483</v>
      </c>
      <c r="H9" s="41">
        <v>0</v>
      </c>
      <c r="I9" s="42">
        <v>68.4209</v>
      </c>
      <c r="J9" s="42">
        <v>593.9902000000002</v>
      </c>
      <c r="K9" s="42">
        <f t="shared" si="0"/>
        <v>4647.576358333876</v>
      </c>
      <c r="L9" s="41">
        <v>59.46591864390322</v>
      </c>
    </row>
    <row r="10" spans="2:12" ht="14.25">
      <c r="B10" s="39">
        <v>6</v>
      </c>
      <c r="C10" s="43" t="s">
        <v>64</v>
      </c>
      <c r="D10" s="41">
        <v>31.273825839548383</v>
      </c>
      <c r="E10" s="41">
        <v>130.34778332309676</v>
      </c>
      <c r="F10" s="41">
        <v>1240.6736732781624</v>
      </c>
      <c r="G10" s="41">
        <v>27.638427661032257</v>
      </c>
      <c r="H10" s="41">
        <v>0</v>
      </c>
      <c r="I10" s="42">
        <v>129.3335</v>
      </c>
      <c r="J10" s="42">
        <v>319.9679999999998</v>
      </c>
      <c r="K10" s="42">
        <f t="shared" si="0"/>
        <v>1879.2352101018396</v>
      </c>
      <c r="L10" s="41">
        <v>10.08734013883871</v>
      </c>
    </row>
    <row r="11" spans="2:12" ht="14.25">
      <c r="B11" s="39">
        <v>7</v>
      </c>
      <c r="C11" s="43" t="s">
        <v>65</v>
      </c>
      <c r="D11" s="41">
        <v>189.75564021845162</v>
      </c>
      <c r="E11" s="41">
        <v>192.785755796742</v>
      </c>
      <c r="F11" s="41">
        <v>2278.7705876527734</v>
      </c>
      <c r="G11" s="41">
        <v>35.8028345719355</v>
      </c>
      <c r="H11" s="41">
        <v>0</v>
      </c>
      <c r="I11" s="42">
        <v>0</v>
      </c>
      <c r="J11" s="42">
        <v>0</v>
      </c>
      <c r="K11" s="42">
        <f t="shared" si="0"/>
        <v>2697.1148182399024</v>
      </c>
      <c r="L11" s="41">
        <v>25.31587587535485</v>
      </c>
    </row>
    <row r="12" spans="2:12" ht="14.25">
      <c r="B12" s="39">
        <v>8</v>
      </c>
      <c r="C12" s="40" t="s">
        <v>66</v>
      </c>
      <c r="D12" s="41">
        <v>6.722306729419356</v>
      </c>
      <c r="E12" s="41">
        <v>8.493355419741933</v>
      </c>
      <c r="F12" s="41">
        <v>130.1103587442581</v>
      </c>
      <c r="G12" s="41">
        <v>3.465895523096775</v>
      </c>
      <c r="H12" s="41">
        <v>0</v>
      </c>
      <c r="I12" s="42">
        <v>0</v>
      </c>
      <c r="J12" s="42">
        <v>0</v>
      </c>
      <c r="K12" s="42">
        <f t="shared" si="0"/>
        <v>148.79191641651616</v>
      </c>
      <c r="L12" s="41">
        <v>0.8541191622258064</v>
      </c>
    </row>
    <row r="13" spans="2:12" ht="14.25">
      <c r="B13" s="39">
        <v>9</v>
      </c>
      <c r="C13" s="40" t="s">
        <v>67</v>
      </c>
      <c r="D13" s="41">
        <v>0.05729491209677419</v>
      </c>
      <c r="E13" s="41">
        <v>0.5665716289032259</v>
      </c>
      <c r="F13" s="41">
        <v>12.570637353774194</v>
      </c>
      <c r="G13" s="41">
        <v>0.013837935161290327</v>
      </c>
      <c r="H13" s="41">
        <v>0</v>
      </c>
      <c r="I13" s="42">
        <v>0</v>
      </c>
      <c r="J13" s="42">
        <v>0</v>
      </c>
      <c r="K13" s="42">
        <f t="shared" si="0"/>
        <v>13.208341829935485</v>
      </c>
      <c r="L13" s="41">
        <v>0.03336641887096774</v>
      </c>
    </row>
    <row r="14" spans="2:12" ht="14.25">
      <c r="B14" s="39">
        <v>10</v>
      </c>
      <c r="C14" s="43" t="s">
        <v>68</v>
      </c>
      <c r="D14" s="41">
        <v>183.47740802574194</v>
      </c>
      <c r="E14" s="41">
        <v>608.1329560983226</v>
      </c>
      <c r="F14" s="41">
        <v>2120.17154093071</v>
      </c>
      <c r="G14" s="41">
        <v>82.10848505187093</v>
      </c>
      <c r="H14" s="41">
        <v>0</v>
      </c>
      <c r="I14" s="42">
        <v>147.48380000000003</v>
      </c>
      <c r="J14" s="42">
        <v>98.45889999999997</v>
      </c>
      <c r="K14" s="42">
        <f t="shared" si="0"/>
        <v>3239.833090106645</v>
      </c>
      <c r="L14" s="41">
        <v>23.260064785741942</v>
      </c>
    </row>
    <row r="15" spans="2:12" ht="14.25">
      <c r="B15" s="39">
        <v>11</v>
      </c>
      <c r="C15" s="43" t="s">
        <v>69</v>
      </c>
      <c r="D15" s="41">
        <v>1635.375964851709</v>
      </c>
      <c r="E15" s="41">
        <v>3948.9951008783864</v>
      </c>
      <c r="F15" s="41">
        <v>25914.79095225388</v>
      </c>
      <c r="G15" s="41">
        <v>576.9666481949031</v>
      </c>
      <c r="H15" s="41">
        <v>0</v>
      </c>
      <c r="I15" s="42">
        <v>392.9436</v>
      </c>
      <c r="J15" s="42">
        <v>3662.7012999999993</v>
      </c>
      <c r="K15" s="42">
        <f t="shared" si="0"/>
        <v>36131.773566178876</v>
      </c>
      <c r="L15" s="41">
        <v>221.3044858306452</v>
      </c>
    </row>
    <row r="16" spans="2:12" ht="14.25">
      <c r="B16" s="39">
        <v>12</v>
      </c>
      <c r="C16" s="43" t="s">
        <v>70</v>
      </c>
      <c r="D16" s="41">
        <v>1926.9076172892903</v>
      </c>
      <c r="E16" s="41">
        <v>3369.620255728516</v>
      </c>
      <c r="F16" s="41">
        <v>7579.2668052098725</v>
      </c>
      <c r="G16" s="41">
        <v>63.69376775000001</v>
      </c>
      <c r="H16" s="41">
        <v>0</v>
      </c>
      <c r="I16" s="42">
        <v>163.0846</v>
      </c>
      <c r="J16" s="42">
        <v>2265.4347000000002</v>
      </c>
      <c r="K16" s="42">
        <f t="shared" si="0"/>
        <v>15368.007745977678</v>
      </c>
      <c r="L16" s="41">
        <v>112.41199474070973</v>
      </c>
    </row>
    <row r="17" spans="2:12" ht="14.25">
      <c r="B17" s="39">
        <v>13</v>
      </c>
      <c r="C17" s="43" t="s">
        <v>71</v>
      </c>
      <c r="D17" s="41">
        <v>7.440933420580643</v>
      </c>
      <c r="E17" s="41">
        <v>58.18321976780644</v>
      </c>
      <c r="F17" s="41">
        <v>1130.9966109094514</v>
      </c>
      <c r="G17" s="41">
        <v>22.179608043774202</v>
      </c>
      <c r="H17" s="41">
        <v>0</v>
      </c>
      <c r="I17" s="42">
        <v>9.1461</v>
      </c>
      <c r="J17" s="42">
        <v>94.52979999999998</v>
      </c>
      <c r="K17" s="42">
        <f t="shared" si="0"/>
        <v>1322.4762721416125</v>
      </c>
      <c r="L17" s="41">
        <v>11.756256922580647</v>
      </c>
    </row>
    <row r="18" spans="2:12" ht="14.25">
      <c r="B18" s="39">
        <v>14</v>
      </c>
      <c r="C18" s="43" t="s">
        <v>72</v>
      </c>
      <c r="D18" s="41">
        <v>3.37825160583871</v>
      </c>
      <c r="E18" s="41">
        <v>26.75847676996775</v>
      </c>
      <c r="F18" s="41">
        <v>711.9350016509995</v>
      </c>
      <c r="G18" s="41">
        <v>7.400518457000001</v>
      </c>
      <c r="H18" s="41">
        <v>0</v>
      </c>
      <c r="I18" s="42">
        <v>12.0272</v>
      </c>
      <c r="J18" s="42">
        <v>40.2565</v>
      </c>
      <c r="K18" s="42">
        <f t="shared" si="0"/>
        <v>801.7559484838059</v>
      </c>
      <c r="L18" s="41">
        <v>6.939168801161291</v>
      </c>
    </row>
    <row r="19" spans="2:12" ht="14.25">
      <c r="B19" s="39">
        <v>15</v>
      </c>
      <c r="C19" s="43" t="s">
        <v>73</v>
      </c>
      <c r="D19" s="41">
        <v>46.59943434400001</v>
      </c>
      <c r="E19" s="41">
        <v>245.73086294406457</v>
      </c>
      <c r="F19" s="41">
        <v>3928.553176598193</v>
      </c>
      <c r="G19" s="41">
        <v>64.16525531716127</v>
      </c>
      <c r="H19" s="41">
        <v>0</v>
      </c>
      <c r="I19" s="42">
        <v>3.4569</v>
      </c>
      <c r="J19" s="42">
        <v>109.88680000000004</v>
      </c>
      <c r="K19" s="42">
        <f t="shared" si="0"/>
        <v>4398.39242920342</v>
      </c>
      <c r="L19" s="41">
        <v>35.02557450951613</v>
      </c>
    </row>
    <row r="20" spans="2:12" ht="14.25">
      <c r="B20" s="39">
        <v>16</v>
      </c>
      <c r="C20" s="43" t="s">
        <v>74</v>
      </c>
      <c r="D20" s="41">
        <v>2902.005548117839</v>
      </c>
      <c r="E20" s="41">
        <v>4748.279458632388</v>
      </c>
      <c r="F20" s="41">
        <v>16202.180631105175</v>
      </c>
      <c r="G20" s="41">
        <v>163.4153078033871</v>
      </c>
      <c r="H20" s="41">
        <v>0</v>
      </c>
      <c r="I20" s="42">
        <v>902.1484</v>
      </c>
      <c r="J20" s="42">
        <v>3764.060599999998</v>
      </c>
      <c r="K20" s="42">
        <f t="shared" si="0"/>
        <v>28682.089945658787</v>
      </c>
      <c r="L20" s="41">
        <v>284.8599173649677</v>
      </c>
    </row>
    <row r="21" spans="2:12" ht="14.25">
      <c r="B21" s="39">
        <v>17</v>
      </c>
      <c r="C21" s="43" t="s">
        <v>75</v>
      </c>
      <c r="D21" s="41">
        <v>197.3915356732258</v>
      </c>
      <c r="E21" s="41">
        <v>576.1926773529356</v>
      </c>
      <c r="F21" s="41">
        <v>4217.545321839967</v>
      </c>
      <c r="G21" s="41">
        <v>52.20030502419355</v>
      </c>
      <c r="H21" s="41">
        <v>0</v>
      </c>
      <c r="I21" s="42">
        <v>143.59029999999998</v>
      </c>
      <c r="J21" s="42">
        <v>798.9106000000004</v>
      </c>
      <c r="K21" s="42">
        <f t="shared" si="0"/>
        <v>5985.830739890323</v>
      </c>
      <c r="L21" s="41">
        <v>50.306755775999996</v>
      </c>
    </row>
    <row r="22" spans="2:12" ht="14.25">
      <c r="B22" s="39">
        <v>18</v>
      </c>
      <c r="C22" s="40" t="s">
        <v>96</v>
      </c>
      <c r="D22" s="41">
        <v>0.008737824032258064</v>
      </c>
      <c r="E22" s="41">
        <v>0.0015395696774193552</v>
      </c>
      <c r="F22" s="41">
        <v>0.7036386860645162</v>
      </c>
      <c r="G22" s="41">
        <v>1.9518161290322585E-05</v>
      </c>
      <c r="H22" s="41">
        <v>0</v>
      </c>
      <c r="I22" s="42">
        <v>0</v>
      </c>
      <c r="J22" s="42">
        <v>0</v>
      </c>
      <c r="K22" s="42">
        <f t="shared" si="0"/>
        <v>0.7139355979354839</v>
      </c>
      <c r="L22" s="41">
        <v>0.003321128000000001</v>
      </c>
    </row>
    <row r="23" spans="2:12" ht="14.25">
      <c r="B23" s="39">
        <v>19</v>
      </c>
      <c r="C23" s="43" t="s">
        <v>76</v>
      </c>
      <c r="D23" s="41">
        <v>249.75208118629035</v>
      </c>
      <c r="E23" s="41">
        <v>630.149654304775</v>
      </c>
      <c r="F23" s="41">
        <v>6346.745267723487</v>
      </c>
      <c r="G23" s="41">
        <v>109.72425642887094</v>
      </c>
      <c r="H23" s="41">
        <v>0</v>
      </c>
      <c r="I23" s="42">
        <v>98.7987</v>
      </c>
      <c r="J23" s="42">
        <v>765.3222000000002</v>
      </c>
      <c r="K23" s="42">
        <f t="shared" si="0"/>
        <v>8200.492159643423</v>
      </c>
      <c r="L23" s="41">
        <v>61.98007754</v>
      </c>
    </row>
    <row r="24" spans="2:12" ht="14.25">
      <c r="B24" s="39">
        <v>20</v>
      </c>
      <c r="C24" s="43" t="s">
        <v>77</v>
      </c>
      <c r="D24" s="41">
        <v>21448.49394791365</v>
      </c>
      <c r="E24" s="41">
        <v>33084.126678444736</v>
      </c>
      <c r="F24" s="41">
        <v>63809.36795486962</v>
      </c>
      <c r="G24" s="41">
        <v>1083.747832863861</v>
      </c>
      <c r="H24" s="41">
        <v>0</v>
      </c>
      <c r="I24" s="42">
        <v>5900.728425429002</v>
      </c>
      <c r="J24" s="42">
        <v>81950.84385268614</v>
      </c>
      <c r="K24" s="42">
        <f t="shared" si="0"/>
        <v>207277.30869220704</v>
      </c>
      <c r="L24" s="41">
        <v>904.3586258735087</v>
      </c>
    </row>
    <row r="25" spans="2:12" ht="14.25">
      <c r="B25" s="39">
        <v>21</v>
      </c>
      <c r="C25" s="40" t="s">
        <v>78</v>
      </c>
      <c r="D25" s="41">
        <v>1.121642135612903</v>
      </c>
      <c r="E25" s="41">
        <v>0.7822186984193547</v>
      </c>
      <c r="F25" s="41">
        <v>40.15145086999999</v>
      </c>
      <c r="G25" s="41">
        <v>0.44192675641935475</v>
      </c>
      <c r="H25" s="41">
        <v>0</v>
      </c>
      <c r="I25" s="42">
        <v>0.7529</v>
      </c>
      <c r="J25" s="42">
        <v>8.528599999999999</v>
      </c>
      <c r="K25" s="42">
        <f t="shared" si="0"/>
        <v>51.7787384604516</v>
      </c>
      <c r="L25" s="41">
        <v>0.4277082929999999</v>
      </c>
    </row>
    <row r="26" spans="2:12" ht="14.25">
      <c r="B26" s="39">
        <v>22</v>
      </c>
      <c r="C26" s="43" t="s">
        <v>79</v>
      </c>
      <c r="D26" s="41">
        <v>1.4641888898709678</v>
      </c>
      <c r="E26" s="41">
        <v>70.713092465871</v>
      </c>
      <c r="F26" s="41">
        <v>240.30505150477416</v>
      </c>
      <c r="G26" s="41">
        <v>3.0888641284516125</v>
      </c>
      <c r="H26" s="41">
        <v>0</v>
      </c>
      <c r="I26" s="42">
        <v>1.2826</v>
      </c>
      <c r="J26" s="42">
        <v>7.080699999999998</v>
      </c>
      <c r="K26" s="42">
        <f t="shared" si="0"/>
        <v>323.93449698896774</v>
      </c>
      <c r="L26" s="41">
        <v>1.2444451891290322</v>
      </c>
    </row>
    <row r="27" spans="2:12" ht="14.25">
      <c r="B27" s="39">
        <v>23</v>
      </c>
      <c r="C27" s="40" t="s">
        <v>80</v>
      </c>
      <c r="D27" s="41">
        <v>0.02338628812903226</v>
      </c>
      <c r="E27" s="41">
        <v>4.03487884967742</v>
      </c>
      <c r="F27" s="41">
        <v>13.603405469516131</v>
      </c>
      <c r="G27" s="41">
        <v>0.41080743651612894</v>
      </c>
      <c r="H27" s="41">
        <v>0</v>
      </c>
      <c r="I27" s="42">
        <v>0.1216</v>
      </c>
      <c r="J27" s="42">
        <v>0.7341</v>
      </c>
      <c r="K27" s="42">
        <f t="shared" si="0"/>
        <v>18.928178043838717</v>
      </c>
      <c r="L27" s="41">
        <v>0.49844265058064513</v>
      </c>
    </row>
    <row r="28" spans="2:12" ht="14.25">
      <c r="B28" s="39">
        <v>24</v>
      </c>
      <c r="C28" s="40" t="s">
        <v>81</v>
      </c>
      <c r="D28" s="41">
        <v>0.6738459258709678</v>
      </c>
      <c r="E28" s="41">
        <v>1.9133242424193546</v>
      </c>
      <c r="F28" s="41">
        <v>49.40890002374194</v>
      </c>
      <c r="G28" s="41">
        <v>2.1288014077419355</v>
      </c>
      <c r="H28" s="41">
        <v>0</v>
      </c>
      <c r="I28" s="42">
        <v>0.5542</v>
      </c>
      <c r="J28" s="42">
        <v>2.9400000000000004</v>
      </c>
      <c r="K28" s="42">
        <f t="shared" si="0"/>
        <v>57.619071599774195</v>
      </c>
      <c r="L28" s="41">
        <v>1.4598478191935484</v>
      </c>
    </row>
    <row r="29" spans="2:12" ht="14.25">
      <c r="B29" s="39">
        <v>25</v>
      </c>
      <c r="C29" s="43" t="s">
        <v>82</v>
      </c>
      <c r="D29" s="41">
        <v>3250.5012672195157</v>
      </c>
      <c r="E29" s="41">
        <v>9559.315422041673</v>
      </c>
      <c r="F29" s="41">
        <v>15556.478926103284</v>
      </c>
      <c r="G29" s="41">
        <v>149.1743909233226</v>
      </c>
      <c r="H29" s="41">
        <v>0</v>
      </c>
      <c r="I29" s="42">
        <v>464.1761</v>
      </c>
      <c r="J29" s="42">
        <v>6210.1902</v>
      </c>
      <c r="K29" s="42">
        <f t="shared" si="0"/>
        <v>35189.83630628779</v>
      </c>
      <c r="L29" s="41">
        <v>171.18250633658073</v>
      </c>
    </row>
    <row r="30" spans="2:12" ht="14.25">
      <c r="B30" s="39">
        <v>26</v>
      </c>
      <c r="C30" s="43" t="s">
        <v>83</v>
      </c>
      <c r="D30" s="41">
        <v>111.19256884003228</v>
      </c>
      <c r="E30" s="41">
        <v>587.8363459027744</v>
      </c>
      <c r="F30" s="41">
        <v>3364.6410029668414</v>
      </c>
      <c r="G30" s="41">
        <v>57.68783985180646</v>
      </c>
      <c r="H30" s="41">
        <v>0</v>
      </c>
      <c r="I30" s="42">
        <v>30.407700000000002</v>
      </c>
      <c r="J30" s="42">
        <v>299.83510000000007</v>
      </c>
      <c r="K30" s="42">
        <f t="shared" si="0"/>
        <v>4451.6005575614545</v>
      </c>
      <c r="L30" s="41">
        <v>37.10781949441936</v>
      </c>
    </row>
    <row r="31" spans="2:12" ht="14.25">
      <c r="B31" s="39">
        <v>27</v>
      </c>
      <c r="C31" s="43" t="s">
        <v>22</v>
      </c>
      <c r="D31" s="41">
        <v>174.92421927238703</v>
      </c>
      <c r="E31" s="41">
        <v>582.6669544902902</v>
      </c>
      <c r="F31" s="41">
        <v>8161.095075422164</v>
      </c>
      <c r="G31" s="41">
        <v>112.3610954370645</v>
      </c>
      <c r="H31" s="41">
        <v>0</v>
      </c>
      <c r="I31" s="42">
        <v>327.9616</v>
      </c>
      <c r="J31" s="42">
        <v>2690.0076999999997</v>
      </c>
      <c r="K31" s="42">
        <f t="shared" si="0"/>
        <v>12049.016644621906</v>
      </c>
      <c r="L31" s="41">
        <v>93.54276029654842</v>
      </c>
    </row>
    <row r="32" spans="2:12" ht="14.25">
      <c r="B32" s="39">
        <v>28</v>
      </c>
      <c r="C32" s="43" t="s">
        <v>84</v>
      </c>
      <c r="D32" s="41">
        <v>24.239657278225803</v>
      </c>
      <c r="E32" s="41">
        <v>28.37853858538711</v>
      </c>
      <c r="F32" s="41">
        <v>265.5188952068387</v>
      </c>
      <c r="G32" s="41">
        <v>2.8956711865161293</v>
      </c>
      <c r="H32" s="41">
        <v>0</v>
      </c>
      <c r="I32" s="42">
        <v>0</v>
      </c>
      <c r="J32" s="42">
        <v>0</v>
      </c>
      <c r="K32" s="42">
        <f t="shared" si="0"/>
        <v>321.03276225696777</v>
      </c>
      <c r="L32" s="41">
        <v>4.062260469774193</v>
      </c>
    </row>
    <row r="33" spans="2:12" ht="14.25">
      <c r="B33" s="39">
        <v>29</v>
      </c>
      <c r="C33" s="43" t="s">
        <v>85</v>
      </c>
      <c r="D33" s="41">
        <v>125.57117319203225</v>
      </c>
      <c r="E33" s="41">
        <v>463.90422157283894</v>
      </c>
      <c r="F33" s="41">
        <v>5316.4171761262905</v>
      </c>
      <c r="G33" s="41">
        <v>65.61392366496774</v>
      </c>
      <c r="H33" s="41">
        <v>0</v>
      </c>
      <c r="I33" s="42">
        <v>61.525200000000005</v>
      </c>
      <c r="J33" s="42">
        <v>716.2833000000004</v>
      </c>
      <c r="K33" s="42">
        <f t="shared" si="0"/>
        <v>6749.31499455613</v>
      </c>
      <c r="L33" s="41">
        <v>51.07932754361293</v>
      </c>
    </row>
    <row r="34" spans="2:12" ht="14.25">
      <c r="B34" s="39">
        <v>30</v>
      </c>
      <c r="C34" s="43" t="s">
        <v>86</v>
      </c>
      <c r="D34" s="41">
        <v>890.4413184242255</v>
      </c>
      <c r="E34" s="41">
        <v>1002.0352310856456</v>
      </c>
      <c r="F34" s="41">
        <v>7200.671558390843</v>
      </c>
      <c r="G34" s="41">
        <v>57.56563743029032</v>
      </c>
      <c r="H34" s="41">
        <v>0</v>
      </c>
      <c r="I34" s="42">
        <v>97.3124</v>
      </c>
      <c r="J34" s="42">
        <v>1267.9185000000007</v>
      </c>
      <c r="K34" s="42">
        <f t="shared" si="0"/>
        <v>10515.944645331005</v>
      </c>
      <c r="L34" s="41">
        <v>67.83736913325805</v>
      </c>
    </row>
    <row r="35" spans="2:12" ht="14.25">
      <c r="B35" s="39">
        <v>31</v>
      </c>
      <c r="C35" s="40" t="s">
        <v>87</v>
      </c>
      <c r="D35" s="41">
        <v>27.592516202225806</v>
      </c>
      <c r="E35" s="41">
        <v>7.5286873949999995</v>
      </c>
      <c r="F35" s="41">
        <v>113.12721345612904</v>
      </c>
      <c r="G35" s="41">
        <v>3.145514566387097</v>
      </c>
      <c r="H35" s="41">
        <v>0</v>
      </c>
      <c r="I35" s="42">
        <v>0</v>
      </c>
      <c r="J35" s="42">
        <v>0</v>
      </c>
      <c r="K35" s="42">
        <f t="shared" si="0"/>
        <v>151.39393161974195</v>
      </c>
      <c r="L35" s="41">
        <v>2.3744299275806453</v>
      </c>
    </row>
    <row r="36" spans="2:12" ht="14.25">
      <c r="B36" s="39">
        <v>32</v>
      </c>
      <c r="C36" s="43" t="s">
        <v>88</v>
      </c>
      <c r="D36" s="41">
        <v>3024.9769438698377</v>
      </c>
      <c r="E36" s="41">
        <v>3801.870775007256</v>
      </c>
      <c r="F36" s="41">
        <v>11401.695117751722</v>
      </c>
      <c r="G36" s="41">
        <v>125.06132149993552</v>
      </c>
      <c r="H36" s="41">
        <v>0</v>
      </c>
      <c r="I36" s="42">
        <v>1017.6063</v>
      </c>
      <c r="J36" s="42">
        <v>2985.3330999999985</v>
      </c>
      <c r="K36" s="42">
        <f t="shared" si="0"/>
        <v>22356.543558128753</v>
      </c>
      <c r="L36" s="41">
        <v>269.38639431722584</v>
      </c>
    </row>
    <row r="37" spans="2:12" ht="14.25">
      <c r="B37" s="39">
        <v>33</v>
      </c>
      <c r="C37" s="43" t="s">
        <v>89</v>
      </c>
      <c r="D37" s="41">
        <v>792.945353195</v>
      </c>
      <c r="E37" s="41">
        <v>1352.170208753129</v>
      </c>
      <c r="F37" s="41">
        <v>6127.1669099561295</v>
      </c>
      <c r="G37" s="41">
        <v>74.41074808790322</v>
      </c>
      <c r="H37" s="41">
        <v>0</v>
      </c>
      <c r="I37" s="42">
        <v>281.4785</v>
      </c>
      <c r="J37" s="42">
        <v>2099.2301</v>
      </c>
      <c r="K37" s="42">
        <f t="shared" si="0"/>
        <v>10727.401819992161</v>
      </c>
      <c r="L37" s="41">
        <v>102.47231960990324</v>
      </c>
    </row>
    <row r="38" spans="2:12" ht="14.25">
      <c r="B38" s="39">
        <v>34</v>
      </c>
      <c r="C38" s="43" t="s">
        <v>90</v>
      </c>
      <c r="D38" s="41">
        <v>1.9291470499354837</v>
      </c>
      <c r="E38" s="41">
        <v>17.908858018387082</v>
      </c>
      <c r="F38" s="41">
        <v>145.54468516116123</v>
      </c>
      <c r="G38" s="41">
        <v>2.6212497311935485</v>
      </c>
      <c r="H38" s="41">
        <v>0</v>
      </c>
      <c r="I38" s="42">
        <v>1.3826999999999998</v>
      </c>
      <c r="J38" s="42">
        <v>9.943299999999999</v>
      </c>
      <c r="K38" s="42">
        <f t="shared" si="0"/>
        <v>179.32993996067734</v>
      </c>
      <c r="L38" s="41">
        <v>1.890375363387097</v>
      </c>
    </row>
    <row r="39" spans="2:12" ht="14.25">
      <c r="B39" s="39">
        <v>35</v>
      </c>
      <c r="C39" s="43" t="s">
        <v>91</v>
      </c>
      <c r="D39" s="41">
        <v>882.1551994148709</v>
      </c>
      <c r="E39" s="41">
        <v>2269.992016419097</v>
      </c>
      <c r="F39" s="41">
        <v>17654.1326359603</v>
      </c>
      <c r="G39" s="41">
        <v>202.50680135532264</v>
      </c>
      <c r="H39" s="41">
        <v>0</v>
      </c>
      <c r="I39" s="42">
        <v>279.6081</v>
      </c>
      <c r="J39" s="42">
        <v>2251.3208999999993</v>
      </c>
      <c r="K39" s="42">
        <f t="shared" si="0"/>
        <v>23539.71565314959</v>
      </c>
      <c r="L39" s="41">
        <v>165.57887903235482</v>
      </c>
    </row>
    <row r="40" spans="2:12" ht="14.25">
      <c r="B40" s="39">
        <v>36</v>
      </c>
      <c r="C40" s="43" t="s">
        <v>92</v>
      </c>
      <c r="D40" s="41">
        <v>69.07364061296775</v>
      </c>
      <c r="E40" s="41">
        <v>143.35182062438722</v>
      </c>
      <c r="F40" s="41">
        <v>1706.505407411194</v>
      </c>
      <c r="G40" s="41">
        <v>19.15797467016129</v>
      </c>
      <c r="H40" s="41">
        <v>0</v>
      </c>
      <c r="I40" s="42">
        <v>0.0038</v>
      </c>
      <c r="J40" s="42">
        <v>0.0255</v>
      </c>
      <c r="K40" s="42">
        <f t="shared" si="0"/>
        <v>1938.1181433187103</v>
      </c>
      <c r="L40" s="41">
        <v>16.005171284483875</v>
      </c>
    </row>
    <row r="41" spans="2:12" ht="14.25">
      <c r="B41" s="39">
        <v>37</v>
      </c>
      <c r="C41" s="43" t="s">
        <v>93</v>
      </c>
      <c r="D41" s="41">
        <v>899.2139484540321</v>
      </c>
      <c r="E41" s="41">
        <v>4982.907776239517</v>
      </c>
      <c r="F41" s="41">
        <v>14224.07816160239</v>
      </c>
      <c r="G41" s="41">
        <v>252.05285140861284</v>
      </c>
      <c r="H41" s="41">
        <v>0</v>
      </c>
      <c r="I41" s="42">
        <v>277.74469999999997</v>
      </c>
      <c r="J41" s="42">
        <v>3793.5029</v>
      </c>
      <c r="K41" s="42">
        <f t="shared" si="0"/>
        <v>24429.500337704554</v>
      </c>
      <c r="L41" s="41">
        <v>179.69021008587097</v>
      </c>
    </row>
    <row r="42" spans="2:12" s="47" customFormat="1" ht="14.25">
      <c r="B42" s="44" t="s">
        <v>94</v>
      </c>
      <c r="C42" s="45"/>
      <c r="D42" s="46">
        <f aca="true" t="shared" si="1" ref="D42:L42">SUM(D5:D41)</f>
        <v>39234.52240979131</v>
      </c>
      <c r="E42" s="46">
        <f t="shared" si="1"/>
        <v>73095.48757205468</v>
      </c>
      <c r="F42" s="46">
        <f t="shared" si="1"/>
        <v>235824.9493935227</v>
      </c>
      <c r="G42" s="46">
        <f t="shared" si="1"/>
        <v>3533.0883244561523</v>
      </c>
      <c r="H42" s="46">
        <f t="shared" si="1"/>
        <v>0</v>
      </c>
      <c r="I42" s="46">
        <f t="shared" si="1"/>
        <v>10907.284125429</v>
      </c>
      <c r="J42" s="46">
        <f t="shared" si="1"/>
        <v>117460.20805268617</v>
      </c>
      <c r="K42" s="46">
        <f t="shared" si="1"/>
        <v>480055.5398779401</v>
      </c>
      <c r="L42" s="46">
        <f t="shared" si="1"/>
        <v>3021.7240210553477</v>
      </c>
    </row>
    <row r="43" spans="2:11" ht="14.25">
      <c r="B43" t="s">
        <v>95</v>
      </c>
      <c r="I43" s="48"/>
      <c r="J43" s="48"/>
      <c r="K43" s="48"/>
    </row>
    <row r="44" s="48" customFormat="1" ht="14.25"/>
    <row r="45" spans="4:12" ht="14.25">
      <c r="D45" s="48"/>
      <c r="E45" s="48"/>
      <c r="F45" s="48"/>
      <c r="G45" s="49"/>
      <c r="I45" s="48"/>
      <c r="J45" s="48"/>
      <c r="K45" s="48"/>
      <c r="L45" s="48"/>
    </row>
    <row r="46" spans="4:12" ht="14.25">
      <c r="D46" s="48"/>
      <c r="E46" s="48"/>
      <c r="F46" s="48"/>
      <c r="G46" s="48"/>
      <c r="I46" s="48"/>
      <c r="J46" s="48"/>
      <c r="K46" s="48"/>
      <c r="L46" s="48"/>
    </row>
    <row r="47" spans="4:12" ht="14.25">
      <c r="D47" s="48"/>
      <c r="E47" s="48"/>
      <c r="F47" s="48"/>
      <c r="G47" s="48"/>
      <c r="H47" s="53"/>
      <c r="I47" s="53"/>
      <c r="J47" s="53"/>
      <c r="K47" s="53"/>
      <c r="L47" s="48"/>
    </row>
    <row r="48" spans="4:12" ht="14.25">
      <c r="D48" s="49"/>
      <c r="E48" s="49"/>
      <c r="F48" s="49"/>
      <c r="G48" s="49"/>
      <c r="H48" s="49"/>
      <c r="I48" s="50"/>
      <c r="J48" s="50"/>
      <c r="K48" s="49"/>
      <c r="L48" s="49"/>
    </row>
    <row r="49" ht="14.25">
      <c r="K49" s="51"/>
    </row>
    <row r="50" ht="14.2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Siddhesh Vinod Wadekar</cp:lastModifiedBy>
  <dcterms:created xsi:type="dcterms:W3CDTF">2014-04-10T12:10:22Z</dcterms:created>
  <dcterms:modified xsi:type="dcterms:W3CDTF">2024-06-11T12:37:06Z</dcterms:modified>
  <cp:category/>
  <cp:version/>
  <cp:contentType/>
  <cp:contentStatus/>
</cp:coreProperties>
</file>