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<sst xmlns="http://schemas.openxmlformats.org/spreadsheetml/2006/main" count="242" uniqueCount="208">
  <si>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</si>
  <si>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</si>
  <si>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</si>
  <si>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</si>
  <si>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</si>
  <si>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</si>
  <si>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</si>
  <si>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</si>
  <si>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</si>
  <si>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</si>
  <si>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</si>
  <si>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</si>
  <si>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</si>
  <si>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</si>
  <si>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</si>
  <si>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</si>
  <si>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</si>
  <si>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</si>
  <si>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</si>
  <si>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</si>
  <si>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</si>
  <si>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</si>
  <si>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</si>
  <si>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</si>
  <si>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</si>
  <si>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</si>
  <si>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</si>
  <si>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</si>
  <si>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</si>
  <si>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</si>
  <si>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</si>
  <si>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</si>
  <si>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</si>
  <si>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</si>
  <si>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</si>
  <si>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</si>
  <si>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</si>
  <si>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</si>
  <si>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</si>
  <si>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</si>
  <si>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</si>
  <si>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</si>
  <si>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</si>
  <si>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</si>
  <si>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</si>
  <si>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</si>
  <si>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</si>
  <si>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</si>
  <si>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</si>
  <si>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</si>
  <si>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</si>
  <si>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</si>
  <si>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</si>
  <si>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</si>
  <si>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</si>
  <si>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</si>
  <si>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</si>
  <si>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</si>
  <si>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</si>
  <si>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</si>
  <si>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</si>
  <si>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</si>
  <si>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</si>
  <si>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</si>
  <si>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</si>
  <si>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</si>
  <si>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</si>
  <si>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</si>
  <si>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</si>
  <si>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</si>
  <si>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</si>
  <si>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</si>
  <si>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</si>
  <si>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</si>
  <si>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</si>
  <si>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</si>
  <si>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</si>
  <si>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</si>
  <si>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</si>
  <si>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</si>
  <si>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</si>
  <si>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</si>
  <si>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</si>
  <si>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</si>
  <si>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</si>
  <si>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</si>
  <si>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</si>
  <si>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</si>
  <si>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</si>
  <si>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</si>
  <si>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</si>
  <si>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</si>
  <si>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</si>
  <si>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</si>
  <si>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</si>
  <si>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</si>
  <si>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</si>
  <si>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</si>
  <si>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</si>
  <si>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</si>
  <si>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</si>
  <si>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</si>
  <si>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</si>
  <si>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</si>
  <si>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</si>
  <si>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</si>
  <si>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</si>
  <si>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</si>
  <si>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</si>
  <si>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</si>
  <si>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</si>
  <si>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</si>
  <si>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</si>
  <si>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</si>
  <si>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</si>
  <si>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</si>
  <si>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EQUITY SAVINGS FUND - SEGREGATED PORTFOLIO 1</t>
  </si>
  <si>
    <t>NIPPON INDIA ARBITRAGE FUND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</si>
  <si>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</si>
  <si>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</si>
  <si>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</si>
  <si>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</si>
  <si>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</si>
  <si>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</si>
  <si>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</si>
  <si>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</si>
  <si>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</si>
  <si>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</si>
  <si>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</si>
  <si>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</si>
  <si>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</si>
  <si>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</si>
  <si>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</si>
  <si>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</si>
  <si>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</si>
  <si>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</si>
  <si>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</si>
  <si>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</si>
  <si>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</si>
  <si>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</si>
  <si>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</si>
  <si>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</si>
  <si>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</si>
  <si>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</si>
  <si>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</si>
  <si>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</si>
  <si>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</si>
  <si>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</si>
  <si>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</si>
  <si>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</si>
  <si>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</si>
  <si>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</si>
  <si>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</si>
  <si>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</si>
  <si>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</si>
  <si>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</si>
  <si>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</si>
  <si>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</si>
  <si>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</si>
  <si>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</si>
  <si>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</si>
  <si>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</si>
  <si>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</si>
  <si>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</si>
  <si>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</si>
  <si>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</si>
  <si>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</si>
  <si>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</si>
  <si>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</si>
  <si>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</si>
  <si>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</si>
  <si>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</si>
  <si>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</si>
  <si>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</si>
  <si>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</si>
  <si>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</si>
  <si>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</si>
  <si>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</si>
  <si>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</si>
  <si>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</si>
  <si>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</si>
  <si>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</si>
  <si>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</si>
  <si>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</si>
  <si>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</si>
  <si>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</si>
  <si>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</si>
  <si>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</si>
  <si>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</si>
  <si>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</si>
  <si>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NIFTY SDL PLUS G-SEC - JUN 2029 MATURITY 70:30 INDEX FUND</t>
  </si>
  <si>
    <t>NIPPON INDIA FIXED HORIZON FUND XLV SERIES 4</t>
  </si>
  <si>
    <t>NIPPON INDIA FIXED HORIZON FUND XLV SERIES 5</t>
  </si>
  <si>
    <t>NIPPON INDIA NIFTY G-SEC OCT 2028 MATURITY INDEX FUND</t>
  </si>
  <si>
    <t>NIPPON INDIA INNOVATION FUND</t>
  </si>
  <si>
    <t>Nippon India Mutual Fund: Average Net Assets Under Management (AAUM) as on NOV 2023 (All figures in Rs. Crore)</t>
  </si>
  <si>
    <t>Table showing State wise /Union Territory wise contribution to AAUM of category of schemes as on Nov 2023</t>
  </si>
  <si>
    <t>NIPPON INDIA ELSS TAX SAVER FUND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</si>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</sst>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Border="1" applyAlignment="1">
      <alignment horizontal="center" vertical="top" wrapText="1"/>
      <protection/>
    </xf>
    <xf numFmtId="2" fontId="5" fillId="0" borderId="20" xfId="56" applyNumberFormat="1" applyFont="1" applyBorder="1" applyAlignment="1">
      <alignment horizontal="center" vertical="top" wrapText="1"/>
      <protection/>
    </xf>
    <xf numFmtId="2" fontId="5" fillId="0" borderId="21" xfId="56" applyNumberFormat="1" applyFont="1" applyBorder="1" applyAlignment="1">
      <alignment horizontal="center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5" xfId="56" applyNumberFormat="1" applyFont="1" applyBorder="1" applyAlignment="1">
      <alignment horizontal="center" wrapText="1"/>
      <protection/>
    </xf>
    <xf numFmtId="2" fontId="5" fillId="0" borderId="26" xfId="56" applyNumberFormat="1" applyFont="1" applyBorder="1" applyAlignment="1">
      <alignment horizontal="center" wrapText="1"/>
      <protection/>
    </xf>
    <xf numFmtId="2" fontId="5" fillId="0" borderId="27" xfId="56" applyNumberFormat="1" applyFont="1" applyBorder="1" applyAlignment="1">
      <alignment horizontal="center" wrapText="1"/>
      <protection/>
    </xf>
    <xf numFmtId="3" fontId="5" fillId="0" borderId="28" xfId="56" applyNumberFormat="1" applyFont="1" applyBorder="1" applyAlignment="1">
      <alignment horizontal="center" vertical="center" wrapText="1"/>
      <protection/>
    </xf>
    <xf numFmtId="3" fontId="5" fillId="0" borderId="29" xfId="56" applyNumberFormat="1" applyFont="1" applyBorder="1" applyAlignment="1">
      <alignment horizontal="center" vertical="center" wrapText="1"/>
      <protection/>
    </xf>
    <xf numFmtId="3" fontId="5" fillId="0" borderId="30" xfId="56" applyNumberFormat="1" applyFont="1" applyBorder="1" applyAlignment="1">
      <alignment horizontal="center" vertical="center" wrapText="1"/>
      <protection/>
    </xf>
    <xf numFmtId="49" fontId="42" fillId="0" borderId="31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32" xfId="55" applyNumberFormat="1" applyFont="1" applyBorder="1" applyAlignment="1">
      <alignment horizontal="center" vertical="center" wrapText="1"/>
      <protection/>
    </xf>
    <xf numFmtId="49" fontId="42" fillId="0" borderId="33" xfId="55" applyNumberFormat="1" applyFont="1" applyBorder="1" applyAlignment="1">
      <alignment horizontal="center" vertical="center" wrapText="1"/>
      <protection/>
    </xf>
    <xf numFmtId="49" fontId="42" fillId="0" borderId="34" xfId="55" applyNumberFormat="1" applyFont="1" applyBorder="1" applyAlignment="1">
      <alignment horizontal="center" vertical="center" wrapText="1"/>
      <protection/>
    </xf>
    <xf numFmtId="2" fontId="4" fillId="0" borderId="25" xfId="56" applyNumberFormat="1" applyFont="1" applyBorder="1" applyAlignment="1">
      <alignment horizontal="left" vertical="top" wrapText="1"/>
      <protection/>
    </xf>
    <xf numFmtId="2" fontId="4" fillId="0" borderId="26" xfId="56" applyNumberFormat="1" applyFont="1" applyBorder="1" applyAlignment="1">
      <alignment horizontal="left" vertical="top" wrapText="1"/>
      <protection/>
    </xf>
    <xf numFmtId="2" fontId="4" fillId="0" borderId="27" xfId="56" applyNumberFormat="1" applyFont="1" applyBorder="1" applyAlignment="1">
      <alignment horizontal="left" vertical="top" wrapText="1"/>
      <protection/>
    </xf>
    <xf numFmtId="2" fontId="5" fillId="0" borderId="25" xfId="56" applyNumberFormat="1" applyFont="1" applyBorder="1" applyAlignment="1">
      <alignment horizontal="center" vertical="top" wrapText="1"/>
      <protection/>
    </xf>
    <xf numFmtId="2" fontId="5" fillId="0" borderId="26" xfId="56" applyNumberFormat="1" applyFont="1" applyBorder="1" applyAlignment="1">
      <alignment horizontal="center" vertical="top" wrapText="1"/>
      <protection/>
    </xf>
    <xf numFmtId="2" fontId="5" fillId="0" borderId="27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7" t="s">
        <v>0</v>
      </c>
      <c r="B2" s="69" t="s">
        <v>1</v>
      </c>
      <c r="C2" s="72" t="s">
        <v>195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4"/>
    </row>
    <row r="3" spans="1:63" ht="18.75" thickBot="1">
      <c r="A3" s="68"/>
      <c r="B3" s="70"/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5" t="s">
        <v>3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75" t="s">
        <v>4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7"/>
      <c r="BK3" s="64" t="s">
        <v>30</v>
      </c>
    </row>
    <row r="4" spans="1:63" ht="18.75" thickBot="1">
      <c r="A4" s="68"/>
      <c r="B4" s="70"/>
      <c r="C4" s="61" t="s">
        <v>50</v>
      </c>
      <c r="D4" s="62"/>
      <c r="E4" s="62"/>
      <c r="F4" s="62"/>
      <c r="G4" s="62"/>
      <c r="H4" s="62"/>
      <c r="I4" s="62"/>
      <c r="J4" s="62"/>
      <c r="K4" s="62"/>
      <c r="L4" s="63"/>
      <c r="M4" s="61" t="s">
        <v>51</v>
      </c>
      <c r="N4" s="62"/>
      <c r="O4" s="62"/>
      <c r="P4" s="62"/>
      <c r="Q4" s="62"/>
      <c r="R4" s="62"/>
      <c r="S4" s="62"/>
      <c r="T4" s="62"/>
      <c r="U4" s="62"/>
      <c r="V4" s="63"/>
      <c r="W4" s="61" t="s">
        <v>50</v>
      </c>
      <c r="X4" s="62"/>
      <c r="Y4" s="62"/>
      <c r="Z4" s="62"/>
      <c r="AA4" s="62"/>
      <c r="AB4" s="62"/>
      <c r="AC4" s="62"/>
      <c r="AD4" s="62"/>
      <c r="AE4" s="62"/>
      <c r="AF4" s="63"/>
      <c r="AG4" s="61" t="s">
        <v>51</v>
      </c>
      <c r="AH4" s="62"/>
      <c r="AI4" s="62"/>
      <c r="AJ4" s="62"/>
      <c r="AK4" s="62"/>
      <c r="AL4" s="62"/>
      <c r="AM4" s="62"/>
      <c r="AN4" s="62"/>
      <c r="AO4" s="62"/>
      <c r="AP4" s="63"/>
      <c r="AQ4" s="61" t="s">
        <v>50</v>
      </c>
      <c r="AR4" s="62"/>
      <c r="AS4" s="62"/>
      <c r="AT4" s="62"/>
      <c r="AU4" s="62"/>
      <c r="AV4" s="62"/>
      <c r="AW4" s="62"/>
      <c r="AX4" s="62"/>
      <c r="AY4" s="62"/>
      <c r="AZ4" s="63"/>
      <c r="BA4" s="61" t="s">
        <v>51</v>
      </c>
      <c r="BB4" s="62"/>
      <c r="BC4" s="62"/>
      <c r="BD4" s="62"/>
      <c r="BE4" s="62"/>
      <c r="BF4" s="62"/>
      <c r="BG4" s="62"/>
      <c r="BH4" s="62"/>
      <c r="BI4" s="62"/>
      <c r="BJ4" s="63"/>
      <c r="BK4" s="65"/>
    </row>
    <row r="5" spans="1:63" ht="18" customHeight="1">
      <c r="A5" s="68"/>
      <c r="B5" s="70"/>
      <c r="C5" s="58" t="s">
        <v>5</v>
      </c>
      <c r="D5" s="59"/>
      <c r="E5" s="59"/>
      <c r="F5" s="59"/>
      <c r="G5" s="60"/>
      <c r="H5" s="55" t="s">
        <v>6</v>
      </c>
      <c r="I5" s="56"/>
      <c r="J5" s="56"/>
      <c r="K5" s="56"/>
      <c r="L5" s="57"/>
      <c r="M5" s="58" t="s">
        <v>5</v>
      </c>
      <c r="N5" s="59"/>
      <c r="O5" s="59"/>
      <c r="P5" s="59"/>
      <c r="Q5" s="60"/>
      <c r="R5" s="55" t="s">
        <v>6</v>
      </c>
      <c r="S5" s="56"/>
      <c r="T5" s="56"/>
      <c r="U5" s="56"/>
      <c r="V5" s="57"/>
      <c r="W5" s="58" t="s">
        <v>5</v>
      </c>
      <c r="X5" s="59"/>
      <c r="Y5" s="59"/>
      <c r="Z5" s="59"/>
      <c r="AA5" s="60"/>
      <c r="AB5" s="55" t="s">
        <v>6</v>
      </c>
      <c r="AC5" s="56"/>
      <c r="AD5" s="56"/>
      <c r="AE5" s="56"/>
      <c r="AF5" s="57"/>
      <c r="AG5" s="58" t="s">
        <v>5</v>
      </c>
      <c r="AH5" s="59"/>
      <c r="AI5" s="59"/>
      <c r="AJ5" s="59"/>
      <c r="AK5" s="60"/>
      <c r="AL5" s="55" t="s">
        <v>6</v>
      </c>
      <c r="AM5" s="56"/>
      <c r="AN5" s="56"/>
      <c r="AO5" s="56"/>
      <c r="AP5" s="57"/>
      <c r="AQ5" s="58" t="s">
        <v>5</v>
      </c>
      <c r="AR5" s="59"/>
      <c r="AS5" s="59"/>
      <c r="AT5" s="59"/>
      <c r="AU5" s="60"/>
      <c r="AV5" s="55" t="s">
        <v>6</v>
      </c>
      <c r="AW5" s="56"/>
      <c r="AX5" s="56"/>
      <c r="AY5" s="56"/>
      <c r="AZ5" s="57"/>
      <c r="BA5" s="58" t="s">
        <v>5</v>
      </c>
      <c r="BB5" s="59"/>
      <c r="BC5" s="59"/>
      <c r="BD5" s="59"/>
      <c r="BE5" s="60"/>
      <c r="BF5" s="55" t="s">
        <v>6</v>
      </c>
      <c r="BG5" s="56"/>
      <c r="BH5" s="56"/>
      <c r="BI5" s="56"/>
      <c r="BJ5" s="57"/>
      <c r="BK5" s="65"/>
    </row>
    <row r="6" spans="1:63" ht="15.75">
      <c r="A6" s="68"/>
      <c r="B6" s="71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6"/>
    </row>
    <row r="7" spans="1:63" ht="18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.7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>
      <c r="A9" s="19"/>
      <c r="B9" s="7" t="s">
        <v>97</v>
      </c>
      <c r="C9" s="20">
        <v>0</v>
      </c>
      <c r="D9" s="21">
        <v>128.5798371755</v>
      </c>
      <c r="E9" s="21">
        <v>0</v>
      </c>
      <c r="F9" s="21">
        <v>0</v>
      </c>
      <c r="G9" s="22">
        <v>0</v>
      </c>
      <c r="H9" s="20">
        <v>225.40380185983338</v>
      </c>
      <c r="I9" s="21">
        <v>15315.7242672791</v>
      </c>
      <c r="J9" s="21">
        <v>1676.0438549004664</v>
      </c>
      <c r="K9" s="21">
        <v>0</v>
      </c>
      <c r="L9" s="22">
        <v>1508.058215982633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143.15455878819998</v>
      </c>
      <c r="S9" s="21">
        <v>1060.6417993577334</v>
      </c>
      <c r="T9" s="21">
        <v>83.01975461910001</v>
      </c>
      <c r="U9" s="21">
        <v>0</v>
      </c>
      <c r="V9" s="22">
        <v>182.11292350609997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232.87363775663346</v>
      </c>
      <c r="AW9" s="21">
        <v>3442.4807731003534</v>
      </c>
      <c r="AX9" s="21">
        <v>1.6562966763666669</v>
      </c>
      <c r="AY9" s="21">
        <v>0.050258432966666655</v>
      </c>
      <c r="AZ9" s="22">
        <v>1332.2145599721005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132.38327378486665</v>
      </c>
      <c r="BG9" s="21">
        <v>288.6132905537666</v>
      </c>
      <c r="BH9" s="21">
        <v>34.088063833199996</v>
      </c>
      <c r="BI9" s="21">
        <v>0</v>
      </c>
      <c r="BJ9" s="22">
        <v>203.4921327732666</v>
      </c>
      <c r="BK9" s="23">
        <f>SUM(C9:BJ9)</f>
        <v>25990.59130035219</v>
      </c>
    </row>
    <row r="10" spans="1:63" ht="15">
      <c r="A10" s="19"/>
      <c r="B10" s="7" t="s">
        <v>98</v>
      </c>
      <c r="C10" s="20">
        <v>0</v>
      </c>
      <c r="D10" s="21">
        <v>3.730144565</v>
      </c>
      <c r="E10" s="21">
        <v>0</v>
      </c>
      <c r="F10" s="21">
        <v>0</v>
      </c>
      <c r="G10" s="22">
        <v>0</v>
      </c>
      <c r="H10" s="20">
        <v>6.419983371599999</v>
      </c>
      <c r="I10" s="21">
        <v>5621.3985976216</v>
      </c>
      <c r="J10" s="21">
        <v>16.004617415800002</v>
      </c>
      <c r="K10" s="21">
        <v>0</v>
      </c>
      <c r="L10" s="22">
        <v>218.5197467036333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3.8346394248666664</v>
      </c>
      <c r="S10" s="21">
        <v>401.3434638130334</v>
      </c>
      <c r="T10" s="21">
        <v>78.84180334416668</v>
      </c>
      <c r="U10" s="21">
        <v>0</v>
      </c>
      <c r="V10" s="22">
        <v>15.795032279600001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19.0273416608</v>
      </c>
      <c r="AW10" s="21">
        <v>2149.1534291550047</v>
      </c>
      <c r="AX10" s="21">
        <v>5.112234160133333</v>
      </c>
      <c r="AY10" s="21">
        <v>0</v>
      </c>
      <c r="AZ10" s="22">
        <v>199.32580533523333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20.91683787213333</v>
      </c>
      <c r="BG10" s="21">
        <v>50.793984267566664</v>
      </c>
      <c r="BH10" s="21">
        <v>11.964836860100002</v>
      </c>
      <c r="BI10" s="21">
        <v>0</v>
      </c>
      <c r="BJ10" s="22">
        <v>36.414797126399996</v>
      </c>
      <c r="BK10" s="23">
        <f>SUM(C10:BJ10)</f>
        <v>8858.597294976667</v>
      </c>
    </row>
    <row r="11" spans="1:63" s="28" customFormat="1" ht="15">
      <c r="A11" s="19"/>
      <c r="B11" s="8" t="s">
        <v>9</v>
      </c>
      <c r="C11" s="24">
        <f aca="true" t="shared" si="0" ref="C11:AH11">SUM(C9:C10)</f>
        <v>0</v>
      </c>
      <c r="D11" s="25">
        <f t="shared" si="0"/>
        <v>132.30998174049998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231.8237852314334</v>
      </c>
      <c r="I11" s="25">
        <f t="shared" si="0"/>
        <v>20937.1228649007</v>
      </c>
      <c r="J11" s="25">
        <f t="shared" si="0"/>
        <v>1692.0484723162665</v>
      </c>
      <c r="K11" s="25">
        <f t="shared" si="0"/>
        <v>0</v>
      </c>
      <c r="L11" s="26">
        <f t="shared" si="0"/>
        <v>1726.5779626862663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146.98919821306666</v>
      </c>
      <c r="S11" s="25">
        <f t="shared" si="0"/>
        <v>1461.9852631707668</v>
      </c>
      <c r="T11" s="25">
        <f t="shared" si="0"/>
        <v>161.8615579632667</v>
      </c>
      <c r="U11" s="25">
        <f t="shared" si="0"/>
        <v>0</v>
      </c>
      <c r="V11" s="26">
        <f t="shared" si="0"/>
        <v>197.90795578569998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251.90097941743346</v>
      </c>
      <c r="AW11" s="25">
        <f t="shared" si="1"/>
        <v>5591.634202255358</v>
      </c>
      <c r="AX11" s="25">
        <f t="shared" si="1"/>
        <v>6.7685308365</v>
      </c>
      <c r="AY11" s="25">
        <f t="shared" si="1"/>
        <v>0.050258432966666655</v>
      </c>
      <c r="AZ11" s="26">
        <f t="shared" si="1"/>
        <v>1531.5403653073338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153.30011165699997</v>
      </c>
      <c r="BG11" s="25">
        <f t="shared" si="1"/>
        <v>339.40727482133326</v>
      </c>
      <c r="BH11" s="25">
        <f t="shared" si="1"/>
        <v>46.052900693299996</v>
      </c>
      <c r="BI11" s="25">
        <f t="shared" si="1"/>
        <v>0</v>
      </c>
      <c r="BJ11" s="26">
        <f t="shared" si="1"/>
        <v>239.9069298996666</v>
      </c>
      <c r="BK11" s="27">
        <f t="shared" si="1"/>
        <v>34849.18859532886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>
      <c r="A14" s="19"/>
      <c r="B14" s="7" t="s">
        <v>99</v>
      </c>
      <c r="C14" s="20">
        <v>0</v>
      </c>
      <c r="D14" s="21">
        <v>50.190870132066664</v>
      </c>
      <c r="E14" s="21">
        <v>0</v>
      </c>
      <c r="F14" s="21">
        <v>0</v>
      </c>
      <c r="G14" s="22">
        <v>0</v>
      </c>
      <c r="H14" s="20">
        <v>67.84488518943331</v>
      </c>
      <c r="I14" s="21">
        <v>418.9480895291333</v>
      </c>
      <c r="J14" s="21">
        <v>144.5353323062333</v>
      </c>
      <c r="K14" s="21">
        <v>0</v>
      </c>
      <c r="L14" s="22">
        <v>252.5539012689667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29.29446394963334</v>
      </c>
      <c r="S14" s="21">
        <v>90.2650511868</v>
      </c>
      <c r="T14" s="21">
        <v>0</v>
      </c>
      <c r="U14" s="21">
        <v>0</v>
      </c>
      <c r="V14" s="22">
        <v>31.461103642733335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34.94632691206668</v>
      </c>
      <c r="AW14" s="21">
        <v>223.3685889250955</v>
      </c>
      <c r="AX14" s="21">
        <v>8.361572944566667</v>
      </c>
      <c r="AY14" s="21">
        <v>0</v>
      </c>
      <c r="AZ14" s="22">
        <v>163.33118291940002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9.797771332800005</v>
      </c>
      <c r="BG14" s="21">
        <v>18.0125438359</v>
      </c>
      <c r="BH14" s="21">
        <v>0</v>
      </c>
      <c r="BI14" s="21">
        <v>0</v>
      </c>
      <c r="BJ14" s="22">
        <v>31.035902813733337</v>
      </c>
      <c r="BK14" s="23">
        <f>SUM(C14:BJ14)</f>
        <v>1573.9475868885627</v>
      </c>
    </row>
    <row r="15" spans="1:63" s="28" customFormat="1" ht="15">
      <c r="A15" s="19"/>
      <c r="B15" s="8" t="s">
        <v>12</v>
      </c>
      <c r="C15" s="24">
        <f>SUM(C14)</f>
        <v>0</v>
      </c>
      <c r="D15" s="25">
        <f>SUM(D14)</f>
        <v>50.190870132066664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67.84488518943331</v>
      </c>
      <c r="I15" s="25">
        <f t="shared" si="2"/>
        <v>418.9480895291333</v>
      </c>
      <c r="J15" s="25">
        <f t="shared" si="2"/>
        <v>144.5353323062333</v>
      </c>
      <c r="K15" s="25">
        <f t="shared" si="2"/>
        <v>0</v>
      </c>
      <c r="L15" s="26">
        <f t="shared" si="2"/>
        <v>252.5539012689667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29.29446394963334</v>
      </c>
      <c r="S15" s="25">
        <f t="shared" si="2"/>
        <v>90.2650511868</v>
      </c>
      <c r="T15" s="25">
        <f t="shared" si="2"/>
        <v>0</v>
      </c>
      <c r="U15" s="25">
        <f t="shared" si="2"/>
        <v>0</v>
      </c>
      <c r="V15" s="26">
        <f t="shared" si="2"/>
        <v>31.461103642733335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34.94632691206668</v>
      </c>
      <c r="AW15" s="25">
        <f t="shared" si="2"/>
        <v>223.3685889250955</v>
      </c>
      <c r="AX15" s="25">
        <f t="shared" si="2"/>
        <v>8.361572944566667</v>
      </c>
      <c r="AY15" s="25">
        <f t="shared" si="2"/>
        <v>0</v>
      </c>
      <c r="AZ15" s="26">
        <f t="shared" si="2"/>
        <v>163.33118291940002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9.797771332800005</v>
      </c>
      <c r="BG15" s="25">
        <f t="shared" si="2"/>
        <v>18.0125438359</v>
      </c>
      <c r="BH15" s="25">
        <f t="shared" si="2"/>
        <v>0</v>
      </c>
      <c r="BI15" s="25">
        <f t="shared" si="2"/>
        <v>0</v>
      </c>
      <c r="BJ15" s="26">
        <f t="shared" si="2"/>
        <v>31.035902813733337</v>
      </c>
      <c r="BK15" s="26">
        <f t="shared" si="2"/>
        <v>1573.9475868885627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>
      <c r="A18" s="19"/>
      <c r="B18" s="7" t="s">
        <v>100</v>
      </c>
      <c r="C18" s="20">
        <v>0</v>
      </c>
      <c r="D18" s="21">
        <v>0.5870882703999999</v>
      </c>
      <c r="E18" s="21">
        <v>0</v>
      </c>
      <c r="F18" s="21">
        <v>0</v>
      </c>
      <c r="G18" s="22">
        <v>0</v>
      </c>
      <c r="H18" s="20">
        <v>0.04279319093333334</v>
      </c>
      <c r="I18" s="21">
        <v>0</v>
      </c>
      <c r="J18" s="21">
        <v>0</v>
      </c>
      <c r="K18" s="21">
        <v>0</v>
      </c>
      <c r="L18" s="22">
        <v>0.6364670026333332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0.019005743433333333</v>
      </c>
      <c r="S18" s="21">
        <v>0</v>
      </c>
      <c r="T18" s="21">
        <v>0.05249231763333331</v>
      </c>
      <c r="U18" s="21">
        <v>0</v>
      </c>
      <c r="V18" s="22">
        <v>0.15816859483333337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0.2586188515333333</v>
      </c>
      <c r="AW18" s="21">
        <v>10.34563799921692</v>
      </c>
      <c r="AX18" s="21">
        <v>0</v>
      </c>
      <c r="AY18" s="21">
        <v>0</v>
      </c>
      <c r="AZ18" s="22">
        <v>0.46844930179999994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0.24705124496666658</v>
      </c>
      <c r="BG18" s="21">
        <v>0.027721595400000007</v>
      </c>
      <c r="BH18" s="21">
        <v>0</v>
      </c>
      <c r="BI18" s="21">
        <v>0</v>
      </c>
      <c r="BJ18" s="22">
        <v>0.24498486186666663</v>
      </c>
      <c r="BK18" s="23">
        <f aca="true" t="shared" si="3" ref="BK18:BK30">SUM(C18:BJ18)</f>
        <v>13.088478974650252</v>
      </c>
    </row>
    <row r="19" spans="1:63" ht="15">
      <c r="A19" s="19"/>
      <c r="B19" s="7" t="s">
        <v>101</v>
      </c>
      <c r="C19" s="20">
        <v>0</v>
      </c>
      <c r="D19" s="21">
        <v>0.9819375946999999</v>
      </c>
      <c r="E19" s="21">
        <v>0</v>
      </c>
      <c r="F19" s="21">
        <v>0</v>
      </c>
      <c r="G19" s="22">
        <v>0</v>
      </c>
      <c r="H19" s="20">
        <v>0</v>
      </c>
      <c r="I19" s="21">
        <v>0.06272313936666665</v>
      </c>
      <c r="J19" s="21">
        <v>0</v>
      </c>
      <c r="K19" s="21">
        <v>0</v>
      </c>
      <c r="L19" s="22">
        <v>0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0.030994011566666667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0.27976431150000003</v>
      </c>
      <c r="AW19" s="21">
        <v>0.20467102847723945</v>
      </c>
      <c r="AX19" s="21">
        <v>0</v>
      </c>
      <c r="AY19" s="21">
        <v>0</v>
      </c>
      <c r="AZ19" s="22">
        <v>1.0139459558666666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0.04954112153333334</v>
      </c>
      <c r="BG19" s="21">
        <v>0</v>
      </c>
      <c r="BH19" s="21">
        <v>0</v>
      </c>
      <c r="BI19" s="21">
        <v>0</v>
      </c>
      <c r="BJ19" s="22">
        <v>0.24535871509999996</v>
      </c>
      <c r="BK19" s="23">
        <f t="shared" si="3"/>
        <v>2.8689358781105723</v>
      </c>
    </row>
    <row r="20" spans="1:63" ht="15">
      <c r="A20" s="19"/>
      <c r="B20" s="7" t="s">
        <v>102</v>
      </c>
      <c r="C20" s="20">
        <v>0</v>
      </c>
      <c r="D20" s="21">
        <v>0</v>
      </c>
      <c r="E20" s="21">
        <v>0</v>
      </c>
      <c r="F20" s="21">
        <v>0</v>
      </c>
      <c r="G20" s="22">
        <v>0</v>
      </c>
      <c r="H20" s="20">
        <v>0.053726828</v>
      </c>
      <c r="I20" s="21">
        <v>10.745365</v>
      </c>
      <c r="J20" s="21">
        <v>0</v>
      </c>
      <c r="K20" s="21">
        <v>0</v>
      </c>
      <c r="L20" s="22">
        <v>16.359050593633334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0.021502385399999997</v>
      </c>
      <c r="S20" s="21">
        <v>0</v>
      </c>
      <c r="T20" s="21">
        <v>0</v>
      </c>
      <c r="U20" s="21">
        <v>0</v>
      </c>
      <c r="V20" s="22">
        <v>0.012894437999999998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14.804648228866666</v>
      </c>
      <c r="AW20" s="21">
        <v>3.6647102842227843</v>
      </c>
      <c r="AX20" s="21">
        <v>0</v>
      </c>
      <c r="AY20" s="21">
        <v>0</v>
      </c>
      <c r="AZ20" s="22">
        <v>10.092339660766667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0.012012723999999999</v>
      </c>
      <c r="BG20" s="21">
        <v>0</v>
      </c>
      <c r="BH20" s="21">
        <v>0</v>
      </c>
      <c r="BI20" s="21">
        <v>0</v>
      </c>
      <c r="BJ20" s="22">
        <v>1.0175342674333339</v>
      </c>
      <c r="BK20" s="23">
        <f t="shared" si="3"/>
        <v>56.783784410322795</v>
      </c>
    </row>
    <row r="21" spans="1:63" ht="15">
      <c r="A21" s="19"/>
      <c r="B21" s="7" t="s">
        <v>149</v>
      </c>
      <c r="C21" s="20">
        <v>0</v>
      </c>
      <c r="D21" s="21">
        <v>4.442421878833334</v>
      </c>
      <c r="E21" s="21">
        <v>0</v>
      </c>
      <c r="F21" s="21">
        <v>0</v>
      </c>
      <c r="G21" s="22">
        <v>0</v>
      </c>
      <c r="H21" s="20">
        <v>0.09329085846666664</v>
      </c>
      <c r="I21" s="21">
        <v>179.7767615459</v>
      </c>
      <c r="J21" s="21">
        <v>0</v>
      </c>
      <c r="K21" s="21">
        <v>0</v>
      </c>
      <c r="L21" s="22">
        <v>8.286227406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0.04564588206666667</v>
      </c>
      <c r="S21" s="21">
        <v>0</v>
      </c>
      <c r="T21" s="21">
        <v>0</v>
      </c>
      <c r="U21" s="21">
        <v>0</v>
      </c>
      <c r="V21" s="22">
        <v>0.007329996133333334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0.19282747480000004</v>
      </c>
      <c r="AW21" s="21">
        <v>6.295055970049637</v>
      </c>
      <c r="AX21" s="21">
        <v>0</v>
      </c>
      <c r="AY21" s="21">
        <v>0</v>
      </c>
      <c r="AZ21" s="22">
        <v>1.894027717633333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0.0906820304</v>
      </c>
      <c r="BG21" s="21">
        <v>0.22087915566666666</v>
      </c>
      <c r="BH21" s="21">
        <v>0</v>
      </c>
      <c r="BI21" s="21">
        <v>0</v>
      </c>
      <c r="BJ21" s="22">
        <v>0.001656593533333333</v>
      </c>
      <c r="BK21" s="23">
        <f t="shared" si="3"/>
        <v>201.34680650948297</v>
      </c>
    </row>
    <row r="22" spans="1:63" ht="15">
      <c r="A22" s="19"/>
      <c r="B22" s="7" t="s">
        <v>156</v>
      </c>
      <c r="C22" s="20">
        <v>0</v>
      </c>
      <c r="D22" s="21">
        <v>0.5470571666666667</v>
      </c>
      <c r="E22" s="21">
        <v>0</v>
      </c>
      <c r="F22" s="21">
        <v>0</v>
      </c>
      <c r="G22" s="22">
        <v>0</v>
      </c>
      <c r="H22" s="20">
        <v>0.028445551933333334</v>
      </c>
      <c r="I22" s="21">
        <v>50.58122126460002</v>
      </c>
      <c r="J22" s="21">
        <v>0</v>
      </c>
      <c r="K22" s="21">
        <v>0</v>
      </c>
      <c r="L22" s="22">
        <v>4.5459271689000005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0.028992580533333333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0.06691862566666666</v>
      </c>
      <c r="AW22" s="21">
        <v>45.46694794874819</v>
      </c>
      <c r="AX22" s="21">
        <v>0</v>
      </c>
      <c r="AY22" s="21">
        <v>0</v>
      </c>
      <c r="AZ22" s="22">
        <v>52.81580236426666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0.009267845066666664</v>
      </c>
      <c r="BG22" s="21">
        <v>0</v>
      </c>
      <c r="BH22" s="21">
        <v>0</v>
      </c>
      <c r="BI22" s="21">
        <v>0</v>
      </c>
      <c r="BJ22" s="22">
        <v>0</v>
      </c>
      <c r="BK22" s="23">
        <f t="shared" si="3"/>
        <v>154.09058051638152</v>
      </c>
    </row>
    <row r="23" spans="1:63" ht="15">
      <c r="A23" s="19"/>
      <c r="B23" s="7" t="s">
        <v>103</v>
      </c>
      <c r="C23" s="20">
        <v>0</v>
      </c>
      <c r="D23" s="21">
        <v>0.5809196923333334</v>
      </c>
      <c r="E23" s="21">
        <v>0</v>
      </c>
      <c r="F23" s="21">
        <v>0</v>
      </c>
      <c r="G23" s="22">
        <v>0</v>
      </c>
      <c r="H23" s="20">
        <v>0.03911395223333333</v>
      </c>
      <c r="I23" s="21">
        <v>1.0000000000000003E-09</v>
      </c>
      <c r="J23" s="21">
        <v>0</v>
      </c>
      <c r="K23" s="21">
        <v>0</v>
      </c>
      <c r="L23" s="22">
        <v>0.046490991466666666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0.005371202899999998</v>
      </c>
      <c r="S23" s="21">
        <v>0</v>
      </c>
      <c r="T23" s="21">
        <v>0</v>
      </c>
      <c r="U23" s="21">
        <v>0</v>
      </c>
      <c r="V23" s="22">
        <v>0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1.3544036276333338</v>
      </c>
      <c r="AW23" s="21">
        <v>0.08996872470833457</v>
      </c>
      <c r="AX23" s="21">
        <v>0</v>
      </c>
      <c r="AY23" s="21">
        <v>0</v>
      </c>
      <c r="AZ23" s="22">
        <v>0.886654658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0.26415471656666667</v>
      </c>
      <c r="BG23" s="21">
        <v>0.27716949629999993</v>
      </c>
      <c r="BH23" s="21">
        <v>0</v>
      </c>
      <c r="BI23" s="21">
        <v>0</v>
      </c>
      <c r="BJ23" s="22">
        <v>0.46707455589999985</v>
      </c>
      <c r="BK23" s="23">
        <f t="shared" si="3"/>
        <v>4.011321619041668</v>
      </c>
    </row>
    <row r="24" spans="1:63" ht="15">
      <c r="A24" s="19"/>
      <c r="B24" s="7" t="s">
        <v>104</v>
      </c>
      <c r="C24" s="20">
        <v>0</v>
      </c>
      <c r="D24" s="21">
        <v>0.5839969340333336</v>
      </c>
      <c r="E24" s="21">
        <v>0</v>
      </c>
      <c r="F24" s="21">
        <v>0</v>
      </c>
      <c r="G24" s="22">
        <v>0</v>
      </c>
      <c r="H24" s="20">
        <v>0.0027214601000000002</v>
      </c>
      <c r="I24" s="21">
        <v>0</v>
      </c>
      <c r="J24" s="21">
        <v>0</v>
      </c>
      <c r="K24" s="21">
        <v>0</v>
      </c>
      <c r="L24" s="22">
        <v>0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0.0016591508333333328</v>
      </c>
      <c r="S24" s="21">
        <v>0</v>
      </c>
      <c r="T24" s="21">
        <v>0</v>
      </c>
      <c r="U24" s="21">
        <v>0</v>
      </c>
      <c r="V24" s="22">
        <v>5.7123199999999995E-05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0.45712246069999996</v>
      </c>
      <c r="AW24" s="21">
        <v>0.06895315333288081</v>
      </c>
      <c r="AX24" s="21">
        <v>0</v>
      </c>
      <c r="AY24" s="21">
        <v>0</v>
      </c>
      <c r="AZ24" s="22">
        <v>0.7129559796666667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0.28604550529999995</v>
      </c>
      <c r="BG24" s="21">
        <v>0.853767620366667</v>
      </c>
      <c r="BH24" s="21">
        <v>0</v>
      </c>
      <c r="BI24" s="21">
        <v>0</v>
      </c>
      <c r="BJ24" s="22">
        <v>0.1895211437</v>
      </c>
      <c r="BK24" s="23">
        <f t="shared" si="3"/>
        <v>3.156800531232881</v>
      </c>
    </row>
    <row r="25" spans="1:63" ht="15">
      <c r="A25" s="19"/>
      <c r="B25" s="7" t="s">
        <v>105</v>
      </c>
      <c r="C25" s="20">
        <v>0</v>
      </c>
      <c r="D25" s="21">
        <v>0.5853607793</v>
      </c>
      <c r="E25" s="21">
        <v>0</v>
      </c>
      <c r="F25" s="21">
        <v>0</v>
      </c>
      <c r="G25" s="22">
        <v>0</v>
      </c>
      <c r="H25" s="20">
        <v>0.06322738736666667</v>
      </c>
      <c r="I25" s="21">
        <v>19.078491253766664</v>
      </c>
      <c r="J25" s="21">
        <v>0</v>
      </c>
      <c r="K25" s="21">
        <v>0</v>
      </c>
      <c r="L25" s="22">
        <v>0.7417645145333333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0.01794766986666667</v>
      </c>
      <c r="S25" s="21">
        <v>20.213442666966667</v>
      </c>
      <c r="T25" s="21">
        <v>0</v>
      </c>
      <c r="U25" s="21">
        <v>0</v>
      </c>
      <c r="V25" s="22">
        <v>0.07564220173333334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0.7070419391666667</v>
      </c>
      <c r="AW25" s="21">
        <v>0.31706180710817816</v>
      </c>
      <c r="AX25" s="21">
        <v>0</v>
      </c>
      <c r="AY25" s="21">
        <v>0</v>
      </c>
      <c r="AZ25" s="22">
        <v>4.2072995199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0.42747055126666655</v>
      </c>
      <c r="BG25" s="21">
        <v>0.0011293286</v>
      </c>
      <c r="BH25" s="21">
        <v>0.1365345650333333</v>
      </c>
      <c r="BI25" s="21">
        <v>0</v>
      </c>
      <c r="BJ25" s="22">
        <v>0.18884484856666667</v>
      </c>
      <c r="BK25" s="23">
        <f t="shared" si="3"/>
        <v>46.76125903317484</v>
      </c>
    </row>
    <row r="26" spans="1:63" ht="15">
      <c r="A26" s="19"/>
      <c r="B26" s="7" t="s">
        <v>191</v>
      </c>
      <c r="C26" s="20">
        <v>0</v>
      </c>
      <c r="D26" s="21">
        <v>0.10406549639999996</v>
      </c>
      <c r="E26" s="21">
        <v>0</v>
      </c>
      <c r="F26" s="21">
        <v>0</v>
      </c>
      <c r="G26" s="22">
        <v>0</v>
      </c>
      <c r="H26" s="20">
        <v>0.40757313623333324</v>
      </c>
      <c r="I26" s="21">
        <v>48.65429129556667</v>
      </c>
      <c r="J26" s="21">
        <v>0</v>
      </c>
      <c r="K26" s="21">
        <v>0</v>
      </c>
      <c r="L26" s="22">
        <v>16.238035653500003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0.07222145469999999</v>
      </c>
      <c r="S26" s="21">
        <v>4.162619868600002</v>
      </c>
      <c r="T26" s="21">
        <v>0</v>
      </c>
      <c r="U26" s="21">
        <v>0</v>
      </c>
      <c r="V26" s="22">
        <v>0.6991070758333333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0.28228742196666673</v>
      </c>
      <c r="AW26" s="21">
        <v>14.417808159002558</v>
      </c>
      <c r="AX26" s="21">
        <v>0</v>
      </c>
      <c r="AY26" s="21">
        <v>0</v>
      </c>
      <c r="AZ26" s="22">
        <v>13.851933823466668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0.04312246749999999</v>
      </c>
      <c r="BG26" s="21">
        <v>2.0786920652000003</v>
      </c>
      <c r="BH26" s="21">
        <v>0</v>
      </c>
      <c r="BI26" s="21">
        <v>0</v>
      </c>
      <c r="BJ26" s="22">
        <v>1.2160348569999997</v>
      </c>
      <c r="BK26" s="23">
        <f t="shared" si="3"/>
        <v>102.22779277496925</v>
      </c>
    </row>
    <row r="27" spans="1:63" ht="15">
      <c r="A27" s="19"/>
      <c r="B27" s="7" t="s">
        <v>192</v>
      </c>
      <c r="C27" s="20">
        <v>0</v>
      </c>
      <c r="D27" s="21">
        <v>21.335035113533333</v>
      </c>
      <c r="E27" s="21">
        <v>0</v>
      </c>
      <c r="F27" s="21">
        <v>0</v>
      </c>
      <c r="G27" s="22">
        <v>0</v>
      </c>
      <c r="H27" s="20">
        <v>0.3157735423333334</v>
      </c>
      <c r="I27" s="21">
        <v>53.440566296799986</v>
      </c>
      <c r="J27" s="21">
        <v>0</v>
      </c>
      <c r="K27" s="21">
        <v>0</v>
      </c>
      <c r="L27" s="22">
        <v>20.194612137866667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0.4412235541333333</v>
      </c>
      <c r="S27" s="21">
        <v>7.4708588122333355</v>
      </c>
      <c r="T27" s="21">
        <v>0.5280949283999998</v>
      </c>
      <c r="U27" s="21">
        <v>0</v>
      </c>
      <c r="V27" s="22">
        <v>8.308963926633334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0.6652204963666668</v>
      </c>
      <c r="AW27" s="21">
        <v>19.15338530866967</v>
      </c>
      <c r="AX27" s="21">
        <v>0</v>
      </c>
      <c r="AY27" s="21">
        <v>0</v>
      </c>
      <c r="AZ27" s="22">
        <v>53.36958663926667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0.9614770645666667</v>
      </c>
      <c r="BG27" s="21">
        <v>0.38478322636666656</v>
      </c>
      <c r="BH27" s="21">
        <v>0.36897021823333337</v>
      </c>
      <c r="BI27" s="21">
        <v>0</v>
      </c>
      <c r="BJ27" s="22">
        <v>11.593272015033333</v>
      </c>
      <c r="BK27" s="23">
        <f t="shared" si="3"/>
        <v>198.53182328043633</v>
      </c>
    </row>
    <row r="28" spans="1:63" ht="15">
      <c r="A28" s="19"/>
      <c r="B28" s="7" t="s">
        <v>106</v>
      </c>
      <c r="C28" s="20">
        <v>0</v>
      </c>
      <c r="D28" s="21">
        <v>0.5895951422333335</v>
      </c>
      <c r="E28" s="21">
        <v>0</v>
      </c>
      <c r="F28" s="21">
        <v>0</v>
      </c>
      <c r="G28" s="22">
        <v>0</v>
      </c>
      <c r="H28" s="20">
        <v>0</v>
      </c>
      <c r="I28" s="21">
        <v>0</v>
      </c>
      <c r="J28" s="21">
        <v>0</v>
      </c>
      <c r="K28" s="21">
        <v>0</v>
      </c>
      <c r="L28" s="22">
        <v>5.9559419431666685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</v>
      </c>
      <c r="S28" s="21">
        <v>0</v>
      </c>
      <c r="T28" s="21">
        <v>0</v>
      </c>
      <c r="U28" s="21">
        <v>0</v>
      </c>
      <c r="V28" s="22">
        <v>0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0.6737478270666666</v>
      </c>
      <c r="AW28" s="21">
        <v>0.6463305003167138</v>
      </c>
      <c r="AX28" s="21">
        <v>0</v>
      </c>
      <c r="AY28" s="21">
        <v>0</v>
      </c>
      <c r="AZ28" s="22">
        <v>7.823870388533333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0.21950171976666666</v>
      </c>
      <c r="BG28" s="21">
        <v>0</v>
      </c>
      <c r="BH28" s="21">
        <v>0</v>
      </c>
      <c r="BI28" s="21">
        <v>0</v>
      </c>
      <c r="BJ28" s="22">
        <v>0.02833465163333333</v>
      </c>
      <c r="BK28" s="23">
        <f t="shared" si="3"/>
        <v>15.937322172716716</v>
      </c>
    </row>
    <row r="29" spans="1:63" ht="15">
      <c r="A29" s="19"/>
      <c r="B29" s="7" t="s">
        <v>177</v>
      </c>
      <c r="C29" s="20">
        <v>0</v>
      </c>
      <c r="D29" s="21">
        <v>4.415742779533333</v>
      </c>
      <c r="E29" s="21">
        <v>0</v>
      </c>
      <c r="F29" s="21">
        <v>0</v>
      </c>
      <c r="G29" s="22">
        <v>0</v>
      </c>
      <c r="H29" s="20">
        <v>0.08516850443333335</v>
      </c>
      <c r="I29" s="21">
        <v>6.0865643706000006</v>
      </c>
      <c r="J29" s="21">
        <v>0</v>
      </c>
      <c r="K29" s="21">
        <v>0</v>
      </c>
      <c r="L29" s="22">
        <v>4.589334631066667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0.02386888143333334</v>
      </c>
      <c r="S29" s="21">
        <v>0</v>
      </c>
      <c r="T29" s="21">
        <v>0</v>
      </c>
      <c r="U29" s="21">
        <v>0</v>
      </c>
      <c r="V29" s="22">
        <v>0.43397963319999994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0.3218824549666667</v>
      </c>
      <c r="AW29" s="21">
        <v>40.052896692514196</v>
      </c>
      <c r="AX29" s="21">
        <v>0</v>
      </c>
      <c r="AY29" s="21">
        <v>0</v>
      </c>
      <c r="AZ29" s="22">
        <v>9.553168633433334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0.048277370133333324</v>
      </c>
      <c r="BG29" s="21">
        <v>0</v>
      </c>
      <c r="BH29" s="21">
        <v>0</v>
      </c>
      <c r="BI29" s="21">
        <v>0</v>
      </c>
      <c r="BJ29" s="22">
        <v>0.16236783130000007</v>
      </c>
      <c r="BK29" s="23">
        <f t="shared" si="3"/>
        <v>65.7732517826142</v>
      </c>
    </row>
    <row r="30" spans="1:63" ht="15">
      <c r="A30" s="19"/>
      <c r="B30" s="7" t="s">
        <v>187</v>
      </c>
      <c r="C30" s="20">
        <v>0</v>
      </c>
      <c r="D30" s="21">
        <v>0.0741100076666667</v>
      </c>
      <c r="E30" s="21">
        <v>0</v>
      </c>
      <c r="F30" s="21">
        <v>0</v>
      </c>
      <c r="G30" s="22">
        <v>0</v>
      </c>
      <c r="H30" s="20">
        <v>0.014292644233333334</v>
      </c>
      <c r="I30" s="21">
        <v>43.08967598189999</v>
      </c>
      <c r="J30" s="21">
        <v>0</v>
      </c>
      <c r="K30" s="21">
        <v>0</v>
      </c>
      <c r="L30" s="22">
        <v>2.6016960514000003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0.003176143066666667</v>
      </c>
      <c r="S30" s="21">
        <v>0</v>
      </c>
      <c r="T30" s="21">
        <v>0</v>
      </c>
      <c r="U30" s="21">
        <v>0</v>
      </c>
      <c r="V30" s="22">
        <v>0.052935719666666686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0.14872746353333333</v>
      </c>
      <c r="AW30" s="21">
        <v>0.05493706756873749</v>
      </c>
      <c r="AX30" s="21">
        <v>0</v>
      </c>
      <c r="AY30" s="21">
        <v>0</v>
      </c>
      <c r="AZ30" s="22">
        <v>1.0179205736000003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0.06603013823333335</v>
      </c>
      <c r="BG30" s="21">
        <v>0</v>
      </c>
      <c r="BH30" s="21">
        <v>0</v>
      </c>
      <c r="BI30" s="21">
        <v>0</v>
      </c>
      <c r="BJ30" s="22">
        <v>0.37505117156666656</v>
      </c>
      <c r="BK30" s="23">
        <f t="shared" si="3"/>
        <v>47.49855296243538</v>
      </c>
    </row>
    <row r="31" spans="1:63" s="28" customFormat="1" ht="15">
      <c r="A31" s="19"/>
      <c r="B31" s="8" t="s">
        <v>15</v>
      </c>
      <c r="C31" s="24">
        <f aca="true" t="shared" si="4" ref="C31:AH31">SUM(C18:C30)</f>
        <v>0</v>
      </c>
      <c r="D31" s="24">
        <f t="shared" si="4"/>
        <v>34.827330855633335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1.1461270562666666</v>
      </c>
      <c r="I31" s="24">
        <f t="shared" si="4"/>
        <v>411.51566014950004</v>
      </c>
      <c r="J31" s="24">
        <f t="shared" si="4"/>
        <v>0</v>
      </c>
      <c r="K31" s="24">
        <f t="shared" si="4"/>
        <v>0</v>
      </c>
      <c r="L31" s="24">
        <f t="shared" si="4"/>
        <v>80.19554809416667</v>
      </c>
      <c r="M31" s="24">
        <f t="shared" si="4"/>
        <v>0</v>
      </c>
      <c r="N31" s="24">
        <f t="shared" si="4"/>
        <v>0</v>
      </c>
      <c r="O31" s="24">
        <f t="shared" si="4"/>
        <v>0</v>
      </c>
      <c r="P31" s="24">
        <f t="shared" si="4"/>
        <v>0</v>
      </c>
      <c r="Q31" s="24">
        <f t="shared" si="4"/>
        <v>0</v>
      </c>
      <c r="R31" s="24">
        <f t="shared" si="4"/>
        <v>0.7116086599333333</v>
      </c>
      <c r="S31" s="24">
        <f t="shared" si="4"/>
        <v>31.846921347800002</v>
      </c>
      <c r="T31" s="24">
        <f t="shared" si="4"/>
        <v>0.5805872460333331</v>
      </c>
      <c r="U31" s="24">
        <f t="shared" si="4"/>
        <v>0</v>
      </c>
      <c r="V31" s="24">
        <f t="shared" si="4"/>
        <v>9.749078709233334</v>
      </c>
      <c r="W31" s="24">
        <f t="shared" si="4"/>
        <v>0</v>
      </c>
      <c r="X31" s="24">
        <f t="shared" si="4"/>
        <v>0</v>
      </c>
      <c r="Y31" s="24">
        <f t="shared" si="4"/>
        <v>0</v>
      </c>
      <c r="Z31" s="24">
        <f t="shared" si="4"/>
        <v>0</v>
      </c>
      <c r="AA31" s="24">
        <f t="shared" si="4"/>
        <v>0</v>
      </c>
      <c r="AB31" s="24">
        <f t="shared" si="4"/>
        <v>0</v>
      </c>
      <c r="AC31" s="24">
        <f t="shared" si="4"/>
        <v>0</v>
      </c>
      <c r="AD31" s="24">
        <f t="shared" si="4"/>
        <v>0</v>
      </c>
      <c r="AE31" s="24">
        <f t="shared" si="4"/>
        <v>0</v>
      </c>
      <c r="AF31" s="24">
        <f t="shared" si="4"/>
        <v>0</v>
      </c>
      <c r="AG31" s="24">
        <f t="shared" si="4"/>
        <v>0</v>
      </c>
      <c r="AH31" s="24">
        <f t="shared" si="4"/>
        <v>0</v>
      </c>
      <c r="AI31" s="24">
        <f aca="true" t="shared" si="5" ref="AI31:BK31">SUM(AI18:AI30)</f>
        <v>0</v>
      </c>
      <c r="AJ31" s="24">
        <f t="shared" si="5"/>
        <v>0</v>
      </c>
      <c r="AK31" s="24">
        <f t="shared" si="5"/>
        <v>0</v>
      </c>
      <c r="AL31" s="24">
        <f t="shared" si="5"/>
        <v>0</v>
      </c>
      <c r="AM31" s="24">
        <f t="shared" si="5"/>
        <v>0</v>
      </c>
      <c r="AN31" s="24">
        <f t="shared" si="5"/>
        <v>0</v>
      </c>
      <c r="AO31" s="24">
        <f t="shared" si="5"/>
        <v>0</v>
      </c>
      <c r="AP31" s="24">
        <f t="shared" si="5"/>
        <v>0</v>
      </c>
      <c r="AQ31" s="24">
        <f t="shared" si="5"/>
        <v>0</v>
      </c>
      <c r="AR31" s="24">
        <f t="shared" si="5"/>
        <v>0</v>
      </c>
      <c r="AS31" s="24">
        <f t="shared" si="5"/>
        <v>0</v>
      </c>
      <c r="AT31" s="24">
        <f t="shared" si="5"/>
        <v>0</v>
      </c>
      <c r="AU31" s="24">
        <f t="shared" si="5"/>
        <v>0</v>
      </c>
      <c r="AV31" s="24">
        <f t="shared" si="5"/>
        <v>20.21321118376667</v>
      </c>
      <c r="AW31" s="24">
        <f t="shared" si="5"/>
        <v>140.77836464393602</v>
      </c>
      <c r="AX31" s="24">
        <f t="shared" si="5"/>
        <v>0</v>
      </c>
      <c r="AY31" s="24">
        <f t="shared" si="5"/>
        <v>0</v>
      </c>
      <c r="AZ31" s="24">
        <f t="shared" si="5"/>
        <v>157.7079552162</v>
      </c>
      <c r="BA31" s="24">
        <f t="shared" si="5"/>
        <v>0</v>
      </c>
      <c r="BB31" s="24">
        <f t="shared" si="5"/>
        <v>0</v>
      </c>
      <c r="BC31" s="24">
        <f t="shared" si="5"/>
        <v>0</v>
      </c>
      <c r="BD31" s="24">
        <f t="shared" si="5"/>
        <v>0</v>
      </c>
      <c r="BE31" s="24">
        <f t="shared" si="5"/>
        <v>0</v>
      </c>
      <c r="BF31" s="24">
        <f t="shared" si="5"/>
        <v>2.7246344993</v>
      </c>
      <c r="BG31" s="24">
        <f t="shared" si="5"/>
        <v>3.8441424879</v>
      </c>
      <c r="BH31" s="24">
        <f t="shared" si="5"/>
        <v>0.5055047832666667</v>
      </c>
      <c r="BI31" s="24">
        <f t="shared" si="5"/>
        <v>0</v>
      </c>
      <c r="BJ31" s="24">
        <f t="shared" si="5"/>
        <v>15.73003551263333</v>
      </c>
      <c r="BK31" s="24">
        <f t="shared" si="5"/>
        <v>912.0767104455693</v>
      </c>
    </row>
    <row r="32" spans="3:63" ht="15" customHeight="1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ht="15">
      <c r="A33" s="19" t="s">
        <v>31</v>
      </c>
      <c r="B33" s="5" t="s">
        <v>32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2"/>
    </row>
    <row r="34" spans="1:63" ht="15">
      <c r="A34" s="19"/>
      <c r="B34" s="7" t="s">
        <v>33</v>
      </c>
      <c r="C34" s="20">
        <v>0</v>
      </c>
      <c r="D34" s="21">
        <v>0</v>
      </c>
      <c r="E34" s="21">
        <v>0</v>
      </c>
      <c r="F34" s="21">
        <v>0</v>
      </c>
      <c r="G34" s="22">
        <v>0</v>
      </c>
      <c r="H34" s="20">
        <v>0</v>
      </c>
      <c r="I34" s="21">
        <v>0</v>
      </c>
      <c r="J34" s="21">
        <v>0</v>
      </c>
      <c r="K34" s="21">
        <v>0</v>
      </c>
      <c r="L34" s="22">
        <v>0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0</v>
      </c>
      <c r="S34" s="21">
        <v>0</v>
      </c>
      <c r="T34" s="21">
        <v>0</v>
      </c>
      <c r="U34" s="21">
        <v>0</v>
      </c>
      <c r="V34" s="22">
        <v>0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0</v>
      </c>
      <c r="AC34" s="21">
        <v>0</v>
      </c>
      <c r="AD34" s="21">
        <v>0</v>
      </c>
      <c r="AE34" s="21">
        <v>0</v>
      </c>
      <c r="AF34" s="22">
        <v>0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0</v>
      </c>
      <c r="AM34" s="21">
        <v>0</v>
      </c>
      <c r="AN34" s="21">
        <v>0</v>
      </c>
      <c r="AO34" s="21">
        <v>0</v>
      </c>
      <c r="AP34" s="22">
        <v>0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0</v>
      </c>
      <c r="AW34" s="21">
        <v>0</v>
      </c>
      <c r="AX34" s="21">
        <v>0</v>
      </c>
      <c r="AY34" s="21">
        <v>0</v>
      </c>
      <c r="AZ34" s="22">
        <v>0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0</v>
      </c>
      <c r="BG34" s="21">
        <v>0</v>
      </c>
      <c r="BH34" s="21">
        <v>0</v>
      </c>
      <c r="BI34" s="21">
        <v>0</v>
      </c>
      <c r="BJ34" s="22">
        <v>0</v>
      </c>
      <c r="BK34" s="23">
        <v>0</v>
      </c>
    </row>
    <row r="35" spans="1:63" s="28" customFormat="1" ht="15">
      <c r="A35" s="19"/>
      <c r="B35" s="8" t="s">
        <v>34</v>
      </c>
      <c r="C35" s="24">
        <v>0</v>
      </c>
      <c r="D35" s="25">
        <v>0</v>
      </c>
      <c r="E35" s="25">
        <v>0</v>
      </c>
      <c r="F35" s="25">
        <v>0</v>
      </c>
      <c r="G35" s="26">
        <v>0</v>
      </c>
      <c r="H35" s="24">
        <v>0</v>
      </c>
      <c r="I35" s="25">
        <v>0</v>
      </c>
      <c r="J35" s="25">
        <v>0</v>
      </c>
      <c r="K35" s="25">
        <v>0</v>
      </c>
      <c r="L35" s="26">
        <v>0</v>
      </c>
      <c r="M35" s="24">
        <v>0</v>
      </c>
      <c r="N35" s="25">
        <v>0</v>
      </c>
      <c r="O35" s="25">
        <v>0</v>
      </c>
      <c r="P35" s="25">
        <v>0</v>
      </c>
      <c r="Q35" s="26">
        <v>0</v>
      </c>
      <c r="R35" s="24">
        <v>0</v>
      </c>
      <c r="S35" s="25">
        <v>0</v>
      </c>
      <c r="T35" s="25">
        <v>0</v>
      </c>
      <c r="U35" s="25">
        <v>0</v>
      </c>
      <c r="V35" s="26">
        <v>0</v>
      </c>
      <c r="W35" s="24">
        <v>0</v>
      </c>
      <c r="X35" s="25">
        <v>0</v>
      </c>
      <c r="Y35" s="25">
        <v>0</v>
      </c>
      <c r="Z35" s="25">
        <v>0</v>
      </c>
      <c r="AA35" s="26">
        <v>0</v>
      </c>
      <c r="AB35" s="24">
        <v>0</v>
      </c>
      <c r="AC35" s="25">
        <v>0</v>
      </c>
      <c r="AD35" s="25">
        <v>0</v>
      </c>
      <c r="AE35" s="25">
        <v>0</v>
      </c>
      <c r="AF35" s="26">
        <v>0</v>
      </c>
      <c r="AG35" s="24">
        <v>0</v>
      </c>
      <c r="AH35" s="25">
        <v>0</v>
      </c>
      <c r="AI35" s="25">
        <v>0</v>
      </c>
      <c r="AJ35" s="25">
        <v>0</v>
      </c>
      <c r="AK35" s="26">
        <v>0</v>
      </c>
      <c r="AL35" s="24">
        <v>0</v>
      </c>
      <c r="AM35" s="25">
        <v>0</v>
      </c>
      <c r="AN35" s="25">
        <v>0</v>
      </c>
      <c r="AO35" s="25">
        <v>0</v>
      </c>
      <c r="AP35" s="26">
        <v>0</v>
      </c>
      <c r="AQ35" s="24">
        <v>0</v>
      </c>
      <c r="AR35" s="25">
        <v>0</v>
      </c>
      <c r="AS35" s="25">
        <v>0</v>
      </c>
      <c r="AT35" s="25">
        <v>0</v>
      </c>
      <c r="AU35" s="26">
        <v>0</v>
      </c>
      <c r="AV35" s="24">
        <v>0</v>
      </c>
      <c r="AW35" s="25">
        <v>0</v>
      </c>
      <c r="AX35" s="25">
        <v>0</v>
      </c>
      <c r="AY35" s="25">
        <v>0</v>
      </c>
      <c r="AZ35" s="26">
        <v>0</v>
      </c>
      <c r="BA35" s="24">
        <v>0</v>
      </c>
      <c r="BB35" s="25">
        <v>0</v>
      </c>
      <c r="BC35" s="25">
        <v>0</v>
      </c>
      <c r="BD35" s="25">
        <v>0</v>
      </c>
      <c r="BE35" s="26">
        <v>0</v>
      </c>
      <c r="BF35" s="24">
        <v>0</v>
      </c>
      <c r="BG35" s="25">
        <v>0</v>
      </c>
      <c r="BH35" s="25">
        <v>0</v>
      </c>
      <c r="BI35" s="25">
        <v>0</v>
      </c>
      <c r="BJ35" s="26">
        <v>0</v>
      </c>
      <c r="BK35" s="27">
        <v>0</v>
      </c>
    </row>
    <row r="36" spans="1:63" ht="15">
      <c r="A36" s="19" t="s">
        <v>35</v>
      </c>
      <c r="B36" s="5" t="s">
        <v>36</v>
      </c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2"/>
    </row>
    <row r="37" spans="1:63" ht="15">
      <c r="A37" s="19"/>
      <c r="B37" s="7" t="s">
        <v>33</v>
      </c>
      <c r="C37" s="20">
        <v>0</v>
      </c>
      <c r="D37" s="21">
        <v>0</v>
      </c>
      <c r="E37" s="21">
        <v>0</v>
      </c>
      <c r="F37" s="21">
        <v>0</v>
      </c>
      <c r="G37" s="22">
        <v>0</v>
      </c>
      <c r="H37" s="20">
        <v>0</v>
      </c>
      <c r="I37" s="21">
        <v>0</v>
      </c>
      <c r="J37" s="21">
        <v>0</v>
      </c>
      <c r="K37" s="21">
        <v>0</v>
      </c>
      <c r="L37" s="22">
        <v>0</v>
      </c>
      <c r="M37" s="20">
        <v>0</v>
      </c>
      <c r="N37" s="21">
        <v>0</v>
      </c>
      <c r="O37" s="21">
        <v>0</v>
      </c>
      <c r="P37" s="21">
        <v>0</v>
      </c>
      <c r="Q37" s="22">
        <v>0</v>
      </c>
      <c r="R37" s="20">
        <v>0</v>
      </c>
      <c r="S37" s="21">
        <v>0</v>
      </c>
      <c r="T37" s="21">
        <v>0</v>
      </c>
      <c r="U37" s="21">
        <v>0</v>
      </c>
      <c r="V37" s="22">
        <v>0</v>
      </c>
      <c r="W37" s="20">
        <v>0</v>
      </c>
      <c r="X37" s="21">
        <v>0</v>
      </c>
      <c r="Y37" s="21">
        <v>0</v>
      </c>
      <c r="Z37" s="21">
        <v>0</v>
      </c>
      <c r="AA37" s="22">
        <v>0</v>
      </c>
      <c r="AB37" s="20">
        <v>0</v>
      </c>
      <c r="AC37" s="21">
        <v>0</v>
      </c>
      <c r="AD37" s="21">
        <v>0</v>
      </c>
      <c r="AE37" s="21">
        <v>0</v>
      </c>
      <c r="AF37" s="22">
        <v>0</v>
      </c>
      <c r="AG37" s="20">
        <v>0</v>
      </c>
      <c r="AH37" s="21">
        <v>0</v>
      </c>
      <c r="AI37" s="21">
        <v>0</v>
      </c>
      <c r="AJ37" s="21">
        <v>0</v>
      </c>
      <c r="AK37" s="22">
        <v>0</v>
      </c>
      <c r="AL37" s="20">
        <v>0</v>
      </c>
      <c r="AM37" s="21">
        <v>0</v>
      </c>
      <c r="AN37" s="21">
        <v>0</v>
      </c>
      <c r="AO37" s="21">
        <v>0</v>
      </c>
      <c r="AP37" s="22">
        <v>0</v>
      </c>
      <c r="AQ37" s="20">
        <v>0</v>
      </c>
      <c r="AR37" s="21">
        <v>0</v>
      </c>
      <c r="AS37" s="21">
        <v>0</v>
      </c>
      <c r="AT37" s="21">
        <v>0</v>
      </c>
      <c r="AU37" s="22">
        <v>0</v>
      </c>
      <c r="AV37" s="20">
        <v>0</v>
      </c>
      <c r="AW37" s="21">
        <v>0</v>
      </c>
      <c r="AX37" s="21">
        <v>0</v>
      </c>
      <c r="AY37" s="21">
        <v>0</v>
      </c>
      <c r="AZ37" s="22">
        <v>0</v>
      </c>
      <c r="BA37" s="20">
        <v>0</v>
      </c>
      <c r="BB37" s="21">
        <v>0</v>
      </c>
      <c r="BC37" s="21">
        <v>0</v>
      </c>
      <c r="BD37" s="21">
        <v>0</v>
      </c>
      <c r="BE37" s="22">
        <v>0</v>
      </c>
      <c r="BF37" s="20">
        <v>0</v>
      </c>
      <c r="BG37" s="21">
        <v>0</v>
      </c>
      <c r="BH37" s="21">
        <v>0</v>
      </c>
      <c r="BI37" s="21">
        <v>0</v>
      </c>
      <c r="BJ37" s="22">
        <v>0</v>
      </c>
      <c r="BK37" s="23">
        <v>0</v>
      </c>
    </row>
    <row r="38" spans="1:63" s="28" customFormat="1" ht="15">
      <c r="A38" s="19"/>
      <c r="B38" s="8" t="s">
        <v>37</v>
      </c>
      <c r="C38" s="24">
        <v>0</v>
      </c>
      <c r="D38" s="25">
        <v>0</v>
      </c>
      <c r="E38" s="25">
        <v>0</v>
      </c>
      <c r="F38" s="25">
        <v>0</v>
      </c>
      <c r="G38" s="26">
        <v>0</v>
      </c>
      <c r="H38" s="24">
        <v>0</v>
      </c>
      <c r="I38" s="25">
        <v>0</v>
      </c>
      <c r="J38" s="25">
        <v>0</v>
      </c>
      <c r="K38" s="25">
        <v>0</v>
      </c>
      <c r="L38" s="26">
        <v>0</v>
      </c>
      <c r="M38" s="24">
        <v>0</v>
      </c>
      <c r="N38" s="25">
        <v>0</v>
      </c>
      <c r="O38" s="25">
        <v>0</v>
      </c>
      <c r="P38" s="25">
        <v>0</v>
      </c>
      <c r="Q38" s="26">
        <v>0</v>
      </c>
      <c r="R38" s="24">
        <v>0</v>
      </c>
      <c r="S38" s="25">
        <v>0</v>
      </c>
      <c r="T38" s="25">
        <v>0</v>
      </c>
      <c r="U38" s="25">
        <v>0</v>
      </c>
      <c r="V38" s="26">
        <v>0</v>
      </c>
      <c r="W38" s="24">
        <v>0</v>
      </c>
      <c r="X38" s="25">
        <v>0</v>
      </c>
      <c r="Y38" s="25">
        <v>0</v>
      </c>
      <c r="Z38" s="25">
        <v>0</v>
      </c>
      <c r="AA38" s="26">
        <v>0</v>
      </c>
      <c r="AB38" s="24">
        <v>0</v>
      </c>
      <c r="AC38" s="25">
        <v>0</v>
      </c>
      <c r="AD38" s="25">
        <v>0</v>
      </c>
      <c r="AE38" s="25">
        <v>0</v>
      </c>
      <c r="AF38" s="26">
        <v>0</v>
      </c>
      <c r="AG38" s="24">
        <v>0</v>
      </c>
      <c r="AH38" s="25">
        <v>0</v>
      </c>
      <c r="AI38" s="25">
        <v>0</v>
      </c>
      <c r="AJ38" s="25">
        <v>0</v>
      </c>
      <c r="AK38" s="26">
        <v>0</v>
      </c>
      <c r="AL38" s="24">
        <v>0</v>
      </c>
      <c r="AM38" s="25">
        <v>0</v>
      </c>
      <c r="AN38" s="25">
        <v>0</v>
      </c>
      <c r="AO38" s="25">
        <v>0</v>
      </c>
      <c r="AP38" s="26">
        <v>0</v>
      </c>
      <c r="AQ38" s="24">
        <v>0</v>
      </c>
      <c r="AR38" s="25">
        <v>0</v>
      </c>
      <c r="AS38" s="25">
        <v>0</v>
      </c>
      <c r="AT38" s="25">
        <v>0</v>
      </c>
      <c r="AU38" s="26">
        <v>0</v>
      </c>
      <c r="AV38" s="24">
        <v>0</v>
      </c>
      <c r="AW38" s="25">
        <v>0</v>
      </c>
      <c r="AX38" s="25">
        <v>0</v>
      </c>
      <c r="AY38" s="25">
        <v>0</v>
      </c>
      <c r="AZ38" s="26">
        <v>0</v>
      </c>
      <c r="BA38" s="24">
        <v>0</v>
      </c>
      <c r="BB38" s="25">
        <v>0</v>
      </c>
      <c r="BC38" s="25">
        <v>0</v>
      </c>
      <c r="BD38" s="25">
        <v>0</v>
      </c>
      <c r="BE38" s="26">
        <v>0</v>
      </c>
      <c r="BF38" s="24">
        <v>0</v>
      </c>
      <c r="BG38" s="25">
        <v>0</v>
      </c>
      <c r="BH38" s="25">
        <v>0</v>
      </c>
      <c r="BI38" s="25">
        <v>0</v>
      </c>
      <c r="BJ38" s="26">
        <v>0</v>
      </c>
      <c r="BK38" s="27">
        <v>0</v>
      </c>
    </row>
    <row r="39" spans="1:63" s="28" customFormat="1" ht="15">
      <c r="A39" s="19" t="s">
        <v>16</v>
      </c>
      <c r="B39" s="12" t="s">
        <v>17</v>
      </c>
      <c r="C39" s="24"/>
      <c r="D39" s="25"/>
      <c r="E39" s="25"/>
      <c r="F39" s="25"/>
      <c r="G39" s="26"/>
      <c r="H39" s="24"/>
      <c r="I39" s="25"/>
      <c r="J39" s="25"/>
      <c r="K39" s="25"/>
      <c r="L39" s="26"/>
      <c r="M39" s="24"/>
      <c r="N39" s="25"/>
      <c r="O39" s="25"/>
      <c r="P39" s="25"/>
      <c r="Q39" s="26"/>
      <c r="R39" s="24"/>
      <c r="S39" s="25"/>
      <c r="T39" s="25"/>
      <c r="U39" s="25"/>
      <c r="V39" s="26"/>
      <c r="W39" s="24"/>
      <c r="X39" s="25"/>
      <c r="Y39" s="25"/>
      <c r="Z39" s="25"/>
      <c r="AA39" s="26"/>
      <c r="AB39" s="24"/>
      <c r="AC39" s="25"/>
      <c r="AD39" s="25"/>
      <c r="AE39" s="25"/>
      <c r="AF39" s="26"/>
      <c r="AG39" s="24"/>
      <c r="AH39" s="25"/>
      <c r="AI39" s="25"/>
      <c r="AJ39" s="25"/>
      <c r="AK39" s="26"/>
      <c r="AL39" s="24"/>
      <c r="AM39" s="25"/>
      <c r="AN39" s="25"/>
      <c r="AO39" s="25"/>
      <c r="AP39" s="26"/>
      <c r="AQ39" s="24"/>
      <c r="AR39" s="25"/>
      <c r="AS39" s="25"/>
      <c r="AT39" s="25"/>
      <c r="AU39" s="26"/>
      <c r="AV39" s="24"/>
      <c r="AW39" s="25"/>
      <c r="AX39" s="25"/>
      <c r="AY39" s="25"/>
      <c r="AZ39" s="26"/>
      <c r="BA39" s="24"/>
      <c r="BB39" s="25"/>
      <c r="BC39" s="25"/>
      <c r="BD39" s="25"/>
      <c r="BE39" s="26"/>
      <c r="BF39" s="24"/>
      <c r="BG39" s="25"/>
      <c r="BH39" s="25"/>
      <c r="BI39" s="25"/>
      <c r="BJ39" s="26"/>
      <c r="BK39" s="27"/>
    </row>
    <row r="40" spans="1:63" ht="15">
      <c r="A40" s="19"/>
      <c r="B40" s="52" t="s">
        <v>107</v>
      </c>
      <c r="C40" s="20">
        <v>0</v>
      </c>
      <c r="D40" s="21">
        <v>6.442546019066668</v>
      </c>
      <c r="E40" s="21">
        <v>0</v>
      </c>
      <c r="F40" s="21">
        <v>0</v>
      </c>
      <c r="G40" s="22">
        <v>0</v>
      </c>
      <c r="H40" s="20">
        <v>30.557594194733333</v>
      </c>
      <c r="I40" s="21">
        <v>3165.7733487943333</v>
      </c>
      <c r="J40" s="21">
        <v>15.675985729966667</v>
      </c>
      <c r="K40" s="21">
        <v>0</v>
      </c>
      <c r="L40" s="22">
        <v>552.4141372043334</v>
      </c>
      <c r="M40" s="20">
        <v>0</v>
      </c>
      <c r="N40" s="21">
        <v>0</v>
      </c>
      <c r="O40" s="21">
        <v>0</v>
      </c>
      <c r="P40" s="21">
        <v>0</v>
      </c>
      <c r="Q40" s="22">
        <v>0</v>
      </c>
      <c r="R40" s="20">
        <v>13.3011221399</v>
      </c>
      <c r="S40" s="21">
        <v>32.086520451133325</v>
      </c>
      <c r="T40" s="21">
        <v>13.449070134366668</v>
      </c>
      <c r="U40" s="21">
        <v>0</v>
      </c>
      <c r="V40" s="22">
        <v>43.10043436086667</v>
      </c>
      <c r="W40" s="20">
        <v>0</v>
      </c>
      <c r="X40" s="21">
        <v>0</v>
      </c>
      <c r="Y40" s="21">
        <v>0</v>
      </c>
      <c r="Z40" s="21">
        <v>0</v>
      </c>
      <c r="AA40" s="22">
        <v>0</v>
      </c>
      <c r="AB40" s="20">
        <v>0</v>
      </c>
      <c r="AC40" s="21">
        <v>0</v>
      </c>
      <c r="AD40" s="21">
        <v>0</v>
      </c>
      <c r="AE40" s="21">
        <v>0</v>
      </c>
      <c r="AF40" s="22">
        <v>0</v>
      </c>
      <c r="AG40" s="20">
        <v>0</v>
      </c>
      <c r="AH40" s="21">
        <v>0</v>
      </c>
      <c r="AI40" s="21">
        <v>0</v>
      </c>
      <c r="AJ40" s="21">
        <v>0</v>
      </c>
      <c r="AK40" s="22">
        <v>0</v>
      </c>
      <c r="AL40" s="20">
        <v>0</v>
      </c>
      <c r="AM40" s="21">
        <v>0</v>
      </c>
      <c r="AN40" s="21">
        <v>0</v>
      </c>
      <c r="AO40" s="21">
        <v>0</v>
      </c>
      <c r="AP40" s="22">
        <v>0</v>
      </c>
      <c r="AQ40" s="20">
        <v>0</v>
      </c>
      <c r="AR40" s="21">
        <v>0</v>
      </c>
      <c r="AS40" s="21">
        <v>0</v>
      </c>
      <c r="AT40" s="21">
        <v>0</v>
      </c>
      <c r="AU40" s="22">
        <v>0</v>
      </c>
      <c r="AV40" s="20">
        <v>52.280605555499996</v>
      </c>
      <c r="AW40" s="21">
        <v>623.054528361549</v>
      </c>
      <c r="AX40" s="21">
        <v>1.1090424450666663</v>
      </c>
      <c r="AY40" s="21">
        <v>0</v>
      </c>
      <c r="AZ40" s="22">
        <v>648.8748722634668</v>
      </c>
      <c r="BA40" s="20">
        <v>0</v>
      </c>
      <c r="BB40" s="21">
        <v>0</v>
      </c>
      <c r="BC40" s="21">
        <v>0</v>
      </c>
      <c r="BD40" s="21">
        <v>0</v>
      </c>
      <c r="BE40" s="22">
        <v>0</v>
      </c>
      <c r="BF40" s="20">
        <v>13.80244008763333</v>
      </c>
      <c r="BG40" s="21">
        <v>16.823183084133333</v>
      </c>
      <c r="BH40" s="21">
        <v>6.373339454766667</v>
      </c>
      <c r="BI40" s="21">
        <v>0</v>
      </c>
      <c r="BJ40" s="22">
        <v>55.7115468955</v>
      </c>
      <c r="BK40" s="23">
        <f aca="true" t="shared" si="6" ref="BK40:BK46">SUM(C40:BJ40)</f>
        <v>5290.8303171763155</v>
      </c>
    </row>
    <row r="41" spans="1:63" ht="15">
      <c r="A41" s="19"/>
      <c r="B41" s="52" t="s">
        <v>180</v>
      </c>
      <c r="C41" s="20">
        <v>0</v>
      </c>
      <c r="D41" s="21">
        <v>22.556849297033335</v>
      </c>
      <c r="E41" s="21">
        <v>0</v>
      </c>
      <c r="F41" s="21">
        <v>0</v>
      </c>
      <c r="G41" s="22">
        <v>0</v>
      </c>
      <c r="H41" s="20">
        <v>2.177391694900001</v>
      </c>
      <c r="I41" s="21">
        <v>7.861112272833335</v>
      </c>
      <c r="J41" s="21">
        <v>2.5731594746666664</v>
      </c>
      <c r="K41" s="21">
        <v>0</v>
      </c>
      <c r="L41" s="22">
        <v>9.094708532766667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1.1482139762333334</v>
      </c>
      <c r="S41" s="21">
        <v>0.1809267738666667</v>
      </c>
      <c r="T41" s="21">
        <v>0</v>
      </c>
      <c r="U41" s="21">
        <v>0</v>
      </c>
      <c r="V41" s="22">
        <v>0.7157851231333333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10.129177507799998</v>
      </c>
      <c r="AW41" s="21">
        <v>12.404173187693798</v>
      </c>
      <c r="AX41" s="21">
        <v>4.000000000000001E-09</v>
      </c>
      <c r="AY41" s="21">
        <v>0</v>
      </c>
      <c r="AZ41" s="22">
        <v>43.4420669117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2.7276999215666664</v>
      </c>
      <c r="BG41" s="21">
        <v>1.3350965820333338</v>
      </c>
      <c r="BH41" s="21">
        <v>0</v>
      </c>
      <c r="BI41" s="21">
        <v>0</v>
      </c>
      <c r="BJ41" s="22">
        <v>4.1201348922</v>
      </c>
      <c r="BK41" s="23">
        <f>SUM(C41:BJ41)</f>
        <v>120.46649615242715</v>
      </c>
    </row>
    <row r="42" spans="1:63" ht="15">
      <c r="A42" s="19"/>
      <c r="B42" s="52" t="s">
        <v>157</v>
      </c>
      <c r="C42" s="20">
        <v>0</v>
      </c>
      <c r="D42" s="21">
        <v>1.0770021487999997</v>
      </c>
      <c r="E42" s="21">
        <v>0</v>
      </c>
      <c r="F42" s="21">
        <v>0</v>
      </c>
      <c r="G42" s="22">
        <v>0</v>
      </c>
      <c r="H42" s="20">
        <v>58.55751764299999</v>
      </c>
      <c r="I42" s="21">
        <v>1859.794908029967</v>
      </c>
      <c r="J42" s="21">
        <v>0</v>
      </c>
      <c r="K42" s="21">
        <v>0</v>
      </c>
      <c r="L42" s="22">
        <v>452.90841126983327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0.44792330716666673</v>
      </c>
      <c r="S42" s="21">
        <v>15.803027154399999</v>
      </c>
      <c r="T42" s="21">
        <v>2.015217772166667</v>
      </c>
      <c r="U42" s="21">
        <v>0</v>
      </c>
      <c r="V42" s="22">
        <v>24.4563785997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1.0069757289</v>
      </c>
      <c r="AW42" s="21">
        <v>187.95027595028887</v>
      </c>
      <c r="AX42" s="21">
        <v>0</v>
      </c>
      <c r="AY42" s="21">
        <v>0</v>
      </c>
      <c r="AZ42" s="22">
        <v>258.81893085266665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1.0202128919333335</v>
      </c>
      <c r="BG42" s="21">
        <v>11.930782234966667</v>
      </c>
      <c r="BH42" s="21">
        <v>0</v>
      </c>
      <c r="BI42" s="21">
        <v>0</v>
      </c>
      <c r="BJ42" s="22">
        <v>31.19436254060001</v>
      </c>
      <c r="BK42" s="23">
        <f t="shared" si="6"/>
        <v>2906.981926124389</v>
      </c>
    </row>
    <row r="43" spans="1:63" ht="15">
      <c r="A43" s="19"/>
      <c r="B43" s="52" t="s">
        <v>181</v>
      </c>
      <c r="C43" s="20">
        <v>0</v>
      </c>
      <c r="D43" s="21">
        <v>10.461159513566669</v>
      </c>
      <c r="E43" s="21">
        <v>0</v>
      </c>
      <c r="F43" s="21">
        <v>0</v>
      </c>
      <c r="G43" s="22">
        <v>0</v>
      </c>
      <c r="H43" s="20">
        <v>35.12428942720001</v>
      </c>
      <c r="I43" s="21">
        <v>1706.630097265867</v>
      </c>
      <c r="J43" s="21">
        <v>339.7903082902334</v>
      </c>
      <c r="K43" s="21">
        <v>0</v>
      </c>
      <c r="L43" s="22">
        <v>244.39802021640006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22.983306404466667</v>
      </c>
      <c r="S43" s="21">
        <v>156.98140441733335</v>
      </c>
      <c r="T43" s="21">
        <v>152.5265999023</v>
      </c>
      <c r="U43" s="21">
        <v>0</v>
      </c>
      <c r="V43" s="22">
        <v>83.14923684549998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130.9498072855333</v>
      </c>
      <c r="AW43" s="21">
        <v>1375.7965274239373</v>
      </c>
      <c r="AX43" s="21">
        <v>21.34535046023333</v>
      </c>
      <c r="AY43" s="21">
        <v>0</v>
      </c>
      <c r="AZ43" s="22">
        <v>935.4545305652334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101.27750638033338</v>
      </c>
      <c r="BG43" s="21">
        <v>257.91416232410006</v>
      </c>
      <c r="BH43" s="21">
        <v>69.94318273913335</v>
      </c>
      <c r="BI43" s="21">
        <v>0</v>
      </c>
      <c r="BJ43" s="22">
        <v>312.93845165100004</v>
      </c>
      <c r="BK43" s="23">
        <f t="shared" si="6"/>
        <v>5957.6639411123715</v>
      </c>
    </row>
    <row r="44" spans="1:63" ht="15">
      <c r="A44" s="19"/>
      <c r="B44" s="52" t="s">
        <v>108</v>
      </c>
      <c r="C44" s="20">
        <v>0</v>
      </c>
      <c r="D44" s="21">
        <v>190.6034098207667</v>
      </c>
      <c r="E44" s="21">
        <v>0</v>
      </c>
      <c r="F44" s="21">
        <v>0</v>
      </c>
      <c r="G44" s="22">
        <v>0</v>
      </c>
      <c r="H44" s="20">
        <v>60.57386456626665</v>
      </c>
      <c r="I44" s="21">
        <v>5658.315229888101</v>
      </c>
      <c r="J44" s="21">
        <v>27.671716346733326</v>
      </c>
      <c r="K44" s="21">
        <v>0</v>
      </c>
      <c r="L44" s="22">
        <v>713.0868913287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6.148422292866668</v>
      </c>
      <c r="S44" s="21">
        <v>293.84549071536674</v>
      </c>
      <c r="T44" s="21">
        <v>0.0633448664</v>
      </c>
      <c r="U44" s="21">
        <v>0</v>
      </c>
      <c r="V44" s="22">
        <v>55.99504898866668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34.844484834633334</v>
      </c>
      <c r="AW44" s="21">
        <v>313.25812417829917</v>
      </c>
      <c r="AX44" s="21">
        <v>0</v>
      </c>
      <c r="AY44" s="21">
        <v>0</v>
      </c>
      <c r="AZ44" s="22">
        <v>422.32823366019994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14.271269636666666</v>
      </c>
      <c r="BG44" s="21">
        <v>22.429491139266666</v>
      </c>
      <c r="BH44" s="21">
        <v>0.31277926913333337</v>
      </c>
      <c r="BI44" s="21">
        <v>0</v>
      </c>
      <c r="BJ44" s="22">
        <v>47.104368064300004</v>
      </c>
      <c r="BK44" s="23">
        <f t="shared" si="6"/>
        <v>7860.852169596367</v>
      </c>
    </row>
    <row r="45" spans="1:63" ht="15">
      <c r="A45" s="19"/>
      <c r="B45" s="7" t="s">
        <v>109</v>
      </c>
      <c r="C45" s="20">
        <v>0</v>
      </c>
      <c r="D45" s="21">
        <v>0.9349741425333332</v>
      </c>
      <c r="E45" s="21">
        <v>0</v>
      </c>
      <c r="F45" s="21">
        <v>0</v>
      </c>
      <c r="G45" s="22">
        <v>0</v>
      </c>
      <c r="H45" s="20">
        <v>13.464939277966666</v>
      </c>
      <c r="I45" s="21">
        <v>12.098169541666667</v>
      </c>
      <c r="J45" s="21">
        <v>0</v>
      </c>
      <c r="K45" s="21">
        <v>0</v>
      </c>
      <c r="L45" s="22">
        <v>29.62383419713333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5.3893097414333315</v>
      </c>
      <c r="S45" s="21">
        <v>3.397065560333333</v>
      </c>
      <c r="T45" s="21">
        <v>0</v>
      </c>
      <c r="U45" s="21">
        <v>0</v>
      </c>
      <c r="V45" s="22">
        <v>5.166901672733333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21.121358983733334</v>
      </c>
      <c r="AW45" s="21">
        <v>53.35095874724476</v>
      </c>
      <c r="AX45" s="21">
        <v>1.0907272808333333</v>
      </c>
      <c r="AY45" s="21">
        <v>0</v>
      </c>
      <c r="AZ45" s="22">
        <v>82.92233814006667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7.441290881866665</v>
      </c>
      <c r="BG45" s="21">
        <v>7.751513288233333</v>
      </c>
      <c r="BH45" s="21">
        <v>0</v>
      </c>
      <c r="BI45" s="21">
        <v>0</v>
      </c>
      <c r="BJ45" s="22">
        <v>22.319745712433342</v>
      </c>
      <c r="BK45" s="23">
        <f t="shared" si="6"/>
        <v>266.07312716821144</v>
      </c>
    </row>
    <row r="46" spans="1:63" ht="15">
      <c r="A46" s="19"/>
      <c r="B46" s="7" t="s">
        <v>139</v>
      </c>
      <c r="C46" s="20">
        <v>0</v>
      </c>
      <c r="D46" s="21">
        <v>278.3991754970665</v>
      </c>
      <c r="E46" s="21">
        <v>0</v>
      </c>
      <c r="F46" s="21">
        <v>0</v>
      </c>
      <c r="G46" s="22">
        <v>0</v>
      </c>
      <c r="H46" s="20">
        <v>24.820404511266666</v>
      </c>
      <c r="I46" s="21">
        <v>1138.3901012938331</v>
      </c>
      <c r="J46" s="21">
        <v>40.14796061496668</v>
      </c>
      <c r="K46" s="21">
        <v>0</v>
      </c>
      <c r="L46" s="22">
        <v>103.21839691899999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10.276885656633336</v>
      </c>
      <c r="S46" s="21">
        <v>101.50874000559998</v>
      </c>
      <c r="T46" s="21">
        <v>17.218853431866666</v>
      </c>
      <c r="U46" s="21">
        <v>0</v>
      </c>
      <c r="V46" s="22">
        <v>20.921496153300005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30.906900219499992</v>
      </c>
      <c r="AW46" s="21">
        <v>255.98291888129907</v>
      </c>
      <c r="AX46" s="21">
        <v>1.0221112677333335</v>
      </c>
      <c r="AY46" s="21">
        <v>0</v>
      </c>
      <c r="AZ46" s="22">
        <v>186.29786243616655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17.259427894966663</v>
      </c>
      <c r="BG46" s="21">
        <v>34.79138837126666</v>
      </c>
      <c r="BH46" s="21">
        <v>0.7192426499999998</v>
      </c>
      <c r="BI46" s="21">
        <v>0</v>
      </c>
      <c r="BJ46" s="22">
        <v>122.34720485269999</v>
      </c>
      <c r="BK46" s="23">
        <f t="shared" si="6"/>
        <v>2384.2290706571657</v>
      </c>
    </row>
    <row r="47" spans="1:63" ht="15">
      <c r="A47" s="19"/>
      <c r="B47" s="7" t="s">
        <v>110</v>
      </c>
      <c r="C47" s="20">
        <v>0</v>
      </c>
      <c r="D47" s="21">
        <v>242.3938556553999</v>
      </c>
      <c r="E47" s="21">
        <v>0</v>
      </c>
      <c r="F47" s="21">
        <v>0</v>
      </c>
      <c r="G47" s="22">
        <v>0</v>
      </c>
      <c r="H47" s="20">
        <v>53.88090822326668</v>
      </c>
      <c r="I47" s="21">
        <v>2775.8716415074</v>
      </c>
      <c r="J47" s="21">
        <v>388.9753662083</v>
      </c>
      <c r="K47" s="21">
        <v>0</v>
      </c>
      <c r="L47" s="22">
        <v>193.62879430319995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34.90772580026667</v>
      </c>
      <c r="S47" s="21">
        <v>73.32455594550002</v>
      </c>
      <c r="T47" s="21">
        <v>13.31127716336667</v>
      </c>
      <c r="U47" s="21">
        <v>0</v>
      </c>
      <c r="V47" s="22">
        <v>62.45227741710001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246.12986545360008</v>
      </c>
      <c r="AW47" s="21">
        <v>863.3642623296425</v>
      </c>
      <c r="AX47" s="21">
        <v>2.989160077033333</v>
      </c>
      <c r="AY47" s="21">
        <v>0</v>
      </c>
      <c r="AZ47" s="22">
        <v>745.7516310126665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228.0695999512667</v>
      </c>
      <c r="BG47" s="21">
        <v>152.48460924580007</v>
      </c>
      <c r="BH47" s="21">
        <v>16.4797761497</v>
      </c>
      <c r="BI47" s="21">
        <v>0</v>
      </c>
      <c r="BJ47" s="22">
        <v>284.1100481871333</v>
      </c>
      <c r="BK47" s="23">
        <f>SUM(C47:BJ47)</f>
        <v>6378.1253546306425</v>
      </c>
    </row>
    <row r="48" spans="1:63" ht="15">
      <c r="A48" s="19"/>
      <c r="B48" s="7" t="s">
        <v>111</v>
      </c>
      <c r="C48" s="20">
        <v>0</v>
      </c>
      <c r="D48" s="21">
        <v>68.08988636646666</v>
      </c>
      <c r="E48" s="21">
        <v>0</v>
      </c>
      <c r="F48" s="21">
        <v>0</v>
      </c>
      <c r="G48" s="22">
        <v>0</v>
      </c>
      <c r="H48" s="20">
        <v>37.08474559186666</v>
      </c>
      <c r="I48" s="21">
        <v>5097.601396210934</v>
      </c>
      <c r="J48" s="21">
        <v>1503.7822639813003</v>
      </c>
      <c r="K48" s="21">
        <v>0</v>
      </c>
      <c r="L48" s="22">
        <v>1559.138077554066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20.290780917433334</v>
      </c>
      <c r="S48" s="21">
        <v>479.1264830313001</v>
      </c>
      <c r="T48" s="21">
        <v>56.73346178533333</v>
      </c>
      <c r="U48" s="21">
        <v>0</v>
      </c>
      <c r="V48" s="22">
        <v>69.9186211276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43.963979784600006</v>
      </c>
      <c r="AW48" s="21">
        <v>2085.000086727938</v>
      </c>
      <c r="AX48" s="21">
        <v>7.728191467166669</v>
      </c>
      <c r="AY48" s="21">
        <v>0</v>
      </c>
      <c r="AZ48" s="22">
        <v>762.6084126653332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24.46718156723334</v>
      </c>
      <c r="BG48" s="21">
        <v>153.46769427336667</v>
      </c>
      <c r="BH48" s="21">
        <v>8.36199453706667</v>
      </c>
      <c r="BI48" s="21">
        <v>0</v>
      </c>
      <c r="BJ48" s="22">
        <v>113.97897292086667</v>
      </c>
      <c r="BK48" s="23">
        <f>SUM(C48:BJ48)</f>
        <v>12091.34223050987</v>
      </c>
    </row>
    <row r="49" spans="1:63" ht="15">
      <c r="A49" s="19"/>
      <c r="B49" s="7" t="s">
        <v>182</v>
      </c>
      <c r="C49" s="20">
        <v>0</v>
      </c>
      <c r="D49" s="21">
        <v>128.89445468070005</v>
      </c>
      <c r="E49" s="21">
        <v>0</v>
      </c>
      <c r="F49" s="21">
        <v>0</v>
      </c>
      <c r="G49" s="22">
        <v>0</v>
      </c>
      <c r="H49" s="20">
        <v>8.223150909233334</v>
      </c>
      <c r="I49" s="21">
        <v>0.8856347836333334</v>
      </c>
      <c r="J49" s="21">
        <v>0</v>
      </c>
      <c r="K49" s="21">
        <v>0</v>
      </c>
      <c r="L49" s="22">
        <v>8.725831833566668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3.0312893477333334</v>
      </c>
      <c r="S49" s="21">
        <v>0.2734899499333333</v>
      </c>
      <c r="T49" s="21">
        <v>0</v>
      </c>
      <c r="U49" s="21">
        <v>0</v>
      </c>
      <c r="V49" s="22">
        <v>3.7296831828000006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133.57449901829997</v>
      </c>
      <c r="AW49" s="21">
        <v>173.6609674594408</v>
      </c>
      <c r="AX49" s="21">
        <v>0</v>
      </c>
      <c r="AY49" s="21">
        <v>0</v>
      </c>
      <c r="AZ49" s="22">
        <v>188.3919481154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63.16811540696667</v>
      </c>
      <c r="BG49" s="21">
        <v>16.524290995866664</v>
      </c>
      <c r="BH49" s="21">
        <v>0</v>
      </c>
      <c r="BI49" s="21">
        <v>0</v>
      </c>
      <c r="BJ49" s="22">
        <v>44.77068124253333</v>
      </c>
      <c r="BK49" s="23">
        <f>SUM(C49:BJ49)</f>
        <v>773.8540369261075</v>
      </c>
    </row>
    <row r="50" spans="1:63" ht="30">
      <c r="A50" s="19"/>
      <c r="B50" s="7" t="s">
        <v>179</v>
      </c>
      <c r="C50" s="20">
        <v>0</v>
      </c>
      <c r="D50" s="21">
        <v>0</v>
      </c>
      <c r="E50" s="21">
        <v>0</v>
      </c>
      <c r="F50" s="21">
        <v>0</v>
      </c>
      <c r="G50" s="22">
        <v>0</v>
      </c>
      <c r="H50" s="20">
        <v>3.8229963172333337</v>
      </c>
      <c r="I50" s="21">
        <v>169.85140126089996</v>
      </c>
      <c r="J50" s="21">
        <v>0.26853932336666664</v>
      </c>
      <c r="K50" s="21">
        <v>0</v>
      </c>
      <c r="L50" s="22">
        <v>68.44836614573333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0.5581849315000001</v>
      </c>
      <c r="S50" s="21">
        <v>0.04174483753333334</v>
      </c>
      <c r="T50" s="21">
        <v>0</v>
      </c>
      <c r="U50" s="21">
        <v>0</v>
      </c>
      <c r="V50" s="22">
        <v>0.7409735608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2.559184361366666</v>
      </c>
      <c r="AW50" s="21">
        <v>60.82796498421921</v>
      </c>
      <c r="AX50" s="21">
        <v>0</v>
      </c>
      <c r="AY50" s="21">
        <v>0</v>
      </c>
      <c r="AZ50" s="22">
        <v>129.86134963536668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0.9006881478666666</v>
      </c>
      <c r="BG50" s="21">
        <v>9.75726750216667</v>
      </c>
      <c r="BH50" s="21">
        <v>0.1560165154666667</v>
      </c>
      <c r="BI50" s="21">
        <v>0</v>
      </c>
      <c r="BJ50" s="22">
        <v>7.6959145061333345</v>
      </c>
      <c r="BK50" s="23">
        <f>SUM(C50:BJ50)</f>
        <v>455.4905920296526</v>
      </c>
    </row>
    <row r="51" spans="1:63" ht="15">
      <c r="A51" s="19"/>
      <c r="B51" s="7" t="s">
        <v>112</v>
      </c>
      <c r="C51" s="20">
        <v>0</v>
      </c>
      <c r="D51" s="21">
        <v>390.9328084048</v>
      </c>
      <c r="E51" s="21">
        <v>0</v>
      </c>
      <c r="F51" s="21">
        <v>0</v>
      </c>
      <c r="G51" s="22">
        <v>0</v>
      </c>
      <c r="H51" s="20">
        <v>22.629547321866664</v>
      </c>
      <c r="I51" s="21">
        <v>2085.4918030599338</v>
      </c>
      <c r="J51" s="21">
        <v>0</v>
      </c>
      <c r="K51" s="21">
        <v>0</v>
      </c>
      <c r="L51" s="22">
        <v>495.3605847376667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2.7906344068000006</v>
      </c>
      <c r="S51" s="21">
        <v>91.38627295356665</v>
      </c>
      <c r="T51" s="21">
        <v>0</v>
      </c>
      <c r="U51" s="21">
        <v>0</v>
      </c>
      <c r="V51" s="22">
        <v>52.0498239968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42.46952837066665</v>
      </c>
      <c r="AW51" s="21">
        <v>500.59709326337196</v>
      </c>
      <c r="AX51" s="21">
        <v>5.554444176133332</v>
      </c>
      <c r="AY51" s="21">
        <v>0</v>
      </c>
      <c r="AZ51" s="22">
        <v>667.4676703151999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10.7869593087</v>
      </c>
      <c r="BG51" s="21">
        <v>25.71962926173332</v>
      </c>
      <c r="BH51" s="21">
        <v>0</v>
      </c>
      <c r="BI51" s="21">
        <v>0</v>
      </c>
      <c r="BJ51" s="22">
        <v>57.21271998316666</v>
      </c>
      <c r="BK51" s="23">
        <f>SUM(C51:BJ51)</f>
        <v>4450.449519560406</v>
      </c>
    </row>
    <row r="52" spans="1:63" ht="30">
      <c r="A52" s="19"/>
      <c r="B52" s="7" t="s">
        <v>185</v>
      </c>
      <c r="C52" s="20">
        <v>0</v>
      </c>
      <c r="D52" s="21">
        <v>0</v>
      </c>
      <c r="E52" s="21">
        <v>0</v>
      </c>
      <c r="F52" s="21">
        <v>0</v>
      </c>
      <c r="G52" s="22">
        <v>0</v>
      </c>
      <c r="H52" s="20">
        <v>6.4220853269000004</v>
      </c>
      <c r="I52" s="21">
        <v>158.5151041556333</v>
      </c>
      <c r="J52" s="21">
        <v>0</v>
      </c>
      <c r="K52" s="21">
        <v>0</v>
      </c>
      <c r="L52" s="22">
        <v>67.95385092533333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1.2956767404</v>
      </c>
      <c r="S52" s="21">
        <v>6.078090505066667</v>
      </c>
      <c r="T52" s="21">
        <v>2.0178492392000003</v>
      </c>
      <c r="U52" s="21">
        <v>0</v>
      </c>
      <c r="V52" s="22">
        <v>2.8098672616333333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1.303667434366667</v>
      </c>
      <c r="AW52" s="21">
        <v>33.685218927442264</v>
      </c>
      <c r="AX52" s="21">
        <v>0</v>
      </c>
      <c r="AY52" s="21">
        <v>0</v>
      </c>
      <c r="AZ52" s="22">
        <v>64.02482321346666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0.39340115210000004</v>
      </c>
      <c r="BG52" s="21">
        <v>0.6108748381666667</v>
      </c>
      <c r="BH52" s="21">
        <v>0</v>
      </c>
      <c r="BI52" s="21">
        <v>0</v>
      </c>
      <c r="BJ52" s="22">
        <v>2.191266094999999</v>
      </c>
      <c r="BK52" s="23">
        <f aca="true" t="shared" si="7" ref="BK52:BK60">SUM(C52:BJ52)</f>
        <v>347.30177581470895</v>
      </c>
    </row>
    <row r="53" spans="1:63" ht="15">
      <c r="A53" s="19"/>
      <c r="B53" s="7" t="s">
        <v>188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0.8193729286</v>
      </c>
      <c r="I53" s="21">
        <v>124.11967599953334</v>
      </c>
      <c r="J53" s="21">
        <v>0</v>
      </c>
      <c r="K53" s="21">
        <v>0</v>
      </c>
      <c r="L53" s="22">
        <v>48.70268683760001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0.5338394698333334</v>
      </c>
      <c r="S53" s="21">
        <v>9.762809342133336</v>
      </c>
      <c r="T53" s="21">
        <v>0</v>
      </c>
      <c r="U53" s="21">
        <v>0</v>
      </c>
      <c r="V53" s="22">
        <v>0.9584898825333336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2.592920276666667</v>
      </c>
      <c r="AW53" s="21">
        <v>47.748570620945344</v>
      </c>
      <c r="AX53" s="21">
        <v>0</v>
      </c>
      <c r="AY53" s="21">
        <v>0</v>
      </c>
      <c r="AZ53" s="22">
        <v>143.68868090733338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0.6049726306</v>
      </c>
      <c r="BG53" s="21">
        <v>5.382017596066666</v>
      </c>
      <c r="BH53" s="21">
        <v>0</v>
      </c>
      <c r="BI53" s="21">
        <v>0</v>
      </c>
      <c r="BJ53" s="22">
        <v>9.339174945966667</v>
      </c>
      <c r="BK53" s="23">
        <f t="shared" si="7"/>
        <v>394.25321143781207</v>
      </c>
    </row>
    <row r="54" spans="1:63" ht="15">
      <c r="A54" s="19"/>
      <c r="B54" s="7" t="s">
        <v>113</v>
      </c>
      <c r="C54" s="20">
        <v>0</v>
      </c>
      <c r="D54" s="21">
        <v>5.624602728033333</v>
      </c>
      <c r="E54" s="21">
        <v>0</v>
      </c>
      <c r="F54" s="21">
        <v>0</v>
      </c>
      <c r="G54" s="22">
        <v>0</v>
      </c>
      <c r="H54" s="20">
        <v>79.9587141438</v>
      </c>
      <c r="I54" s="21">
        <v>1703.4328060288663</v>
      </c>
      <c r="J54" s="21">
        <v>1.8265062026</v>
      </c>
      <c r="K54" s="21">
        <v>0</v>
      </c>
      <c r="L54" s="22">
        <v>2016.963285777067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10.025762941166665</v>
      </c>
      <c r="S54" s="21">
        <v>244.19490583636673</v>
      </c>
      <c r="T54" s="21">
        <v>18.545540544866668</v>
      </c>
      <c r="U54" s="21">
        <v>0</v>
      </c>
      <c r="V54" s="22">
        <v>237.72318922399998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29.092271235633334</v>
      </c>
      <c r="AW54" s="21">
        <v>517.5824574370247</v>
      </c>
      <c r="AX54" s="21">
        <v>0</v>
      </c>
      <c r="AY54" s="21">
        <v>0</v>
      </c>
      <c r="AZ54" s="22">
        <v>1331.1210717852664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14.296322515566663</v>
      </c>
      <c r="BG54" s="21">
        <v>64.6955219839</v>
      </c>
      <c r="BH54" s="21">
        <v>2.454768596433333</v>
      </c>
      <c r="BI54" s="21">
        <v>0</v>
      </c>
      <c r="BJ54" s="22">
        <v>196.91910998796666</v>
      </c>
      <c r="BK54" s="23">
        <f t="shared" si="7"/>
        <v>6474.456836968557</v>
      </c>
    </row>
    <row r="55" spans="1:63" ht="15">
      <c r="A55" s="19"/>
      <c r="B55" s="7" t="s">
        <v>189</v>
      </c>
      <c r="C55" s="20">
        <v>0</v>
      </c>
      <c r="D55" s="21">
        <v>0</v>
      </c>
      <c r="E55" s="21">
        <v>0</v>
      </c>
      <c r="F55" s="21">
        <v>0</v>
      </c>
      <c r="G55" s="22">
        <v>0</v>
      </c>
      <c r="H55" s="20">
        <v>1.2548981838999997</v>
      </c>
      <c r="I55" s="21">
        <v>148.40407009136672</v>
      </c>
      <c r="J55" s="21">
        <v>0</v>
      </c>
      <c r="K55" s="21">
        <v>0</v>
      </c>
      <c r="L55" s="22">
        <v>179.27032236919993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0.38655102453333323</v>
      </c>
      <c r="S55" s="21">
        <v>44.47027520546666</v>
      </c>
      <c r="T55" s="21">
        <v>0</v>
      </c>
      <c r="U55" s="21">
        <v>0</v>
      </c>
      <c r="V55" s="22">
        <v>11.355015737699999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1.6744751387666663</v>
      </c>
      <c r="AW55" s="21">
        <v>22.107933131098676</v>
      </c>
      <c r="AX55" s="21">
        <v>0</v>
      </c>
      <c r="AY55" s="21">
        <v>0</v>
      </c>
      <c r="AZ55" s="22">
        <v>113.18920922459999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1.7765179881333328</v>
      </c>
      <c r="BG55" s="21">
        <v>3.3422137646000003</v>
      </c>
      <c r="BH55" s="21">
        <v>0</v>
      </c>
      <c r="BI55" s="21">
        <v>0</v>
      </c>
      <c r="BJ55" s="22">
        <v>8.789944901766667</v>
      </c>
      <c r="BK55" s="23">
        <f t="shared" si="7"/>
        <v>536.021426761132</v>
      </c>
    </row>
    <row r="56" spans="1:63" ht="30">
      <c r="A56" s="19"/>
      <c r="B56" s="7" t="s">
        <v>190</v>
      </c>
      <c r="C56" s="20">
        <v>0</v>
      </c>
      <c r="D56" s="21">
        <v>0</v>
      </c>
      <c r="E56" s="21">
        <v>0</v>
      </c>
      <c r="F56" s="21">
        <v>0</v>
      </c>
      <c r="G56" s="22">
        <v>0</v>
      </c>
      <c r="H56" s="20">
        <v>6.901691240966667</v>
      </c>
      <c r="I56" s="21">
        <v>147.38856182316667</v>
      </c>
      <c r="J56" s="21">
        <v>0</v>
      </c>
      <c r="K56" s="21">
        <v>0</v>
      </c>
      <c r="L56" s="22">
        <v>68.10489398696667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0.33862213886666664</v>
      </c>
      <c r="S56" s="21">
        <v>4.190971516299999</v>
      </c>
      <c r="T56" s="21">
        <v>0</v>
      </c>
      <c r="U56" s="21">
        <v>0</v>
      </c>
      <c r="V56" s="22">
        <v>2.8360563516999995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0.9033532789000004</v>
      </c>
      <c r="AW56" s="21">
        <v>15.211086046542743</v>
      </c>
      <c r="AX56" s="21">
        <v>0</v>
      </c>
      <c r="AY56" s="21">
        <v>0</v>
      </c>
      <c r="AZ56" s="22">
        <v>45.83723528753333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0.43768884126666663</v>
      </c>
      <c r="BG56" s="21">
        <v>0.8037237275333333</v>
      </c>
      <c r="BH56" s="21">
        <v>0</v>
      </c>
      <c r="BI56" s="21">
        <v>0</v>
      </c>
      <c r="BJ56" s="22">
        <v>1.573952786833333</v>
      </c>
      <c r="BK56" s="23">
        <f t="shared" si="7"/>
        <v>294.5278370265761</v>
      </c>
    </row>
    <row r="57" spans="1:63" ht="15">
      <c r="A57" s="19"/>
      <c r="B57" s="7" t="s">
        <v>193</v>
      </c>
      <c r="C57" s="20">
        <v>0</v>
      </c>
      <c r="D57" s="21">
        <v>0</v>
      </c>
      <c r="E57" s="21">
        <v>0</v>
      </c>
      <c r="F57" s="21">
        <v>0</v>
      </c>
      <c r="G57" s="22">
        <v>0</v>
      </c>
      <c r="H57" s="20">
        <v>0.4287547111333333</v>
      </c>
      <c r="I57" s="21">
        <v>48.274868999966664</v>
      </c>
      <c r="J57" s="21">
        <v>0</v>
      </c>
      <c r="K57" s="21">
        <v>0</v>
      </c>
      <c r="L57" s="22">
        <v>28.275814904999997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0.3036597507666665</v>
      </c>
      <c r="S57" s="21">
        <v>2.0348926344666673</v>
      </c>
      <c r="T57" s="21">
        <v>0</v>
      </c>
      <c r="U57" s="21">
        <v>0</v>
      </c>
      <c r="V57" s="22">
        <v>1.4616221029333332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0.23927312176666668</v>
      </c>
      <c r="AW57" s="21">
        <v>9.244913974546444</v>
      </c>
      <c r="AX57" s="21">
        <v>0</v>
      </c>
      <c r="AY57" s="21">
        <v>0</v>
      </c>
      <c r="AZ57" s="22">
        <v>22.7833202872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0.2483125232333333</v>
      </c>
      <c r="BG57" s="21">
        <v>0.0026026591000000007</v>
      </c>
      <c r="BH57" s="21">
        <v>0</v>
      </c>
      <c r="BI57" s="21">
        <v>0</v>
      </c>
      <c r="BJ57" s="22">
        <v>0.5836507500333332</v>
      </c>
      <c r="BK57" s="23">
        <f t="shared" si="7"/>
        <v>113.88168642014647</v>
      </c>
    </row>
    <row r="58" spans="1:63" ht="15">
      <c r="A58" s="19"/>
      <c r="B58" s="7" t="s">
        <v>114</v>
      </c>
      <c r="C58" s="20">
        <v>0</v>
      </c>
      <c r="D58" s="21">
        <v>8.6059155</v>
      </c>
      <c r="E58" s="21">
        <v>0</v>
      </c>
      <c r="F58" s="21">
        <v>0</v>
      </c>
      <c r="G58" s="22">
        <v>0</v>
      </c>
      <c r="H58" s="20">
        <v>3.8604806535666665</v>
      </c>
      <c r="I58" s="21">
        <v>0.052397639127819674</v>
      </c>
      <c r="J58" s="21">
        <v>0</v>
      </c>
      <c r="K58" s="21">
        <v>0</v>
      </c>
      <c r="L58" s="22">
        <v>3.519380365466667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2.953251881466667</v>
      </c>
      <c r="S58" s="21">
        <v>0</v>
      </c>
      <c r="T58" s="21">
        <v>0</v>
      </c>
      <c r="U58" s="21">
        <v>0</v>
      </c>
      <c r="V58" s="22">
        <v>0.3845863408333332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51.690748571766655</v>
      </c>
      <c r="AW58" s="21">
        <v>0.0018221815666666667</v>
      </c>
      <c r="AX58" s="21">
        <v>0</v>
      </c>
      <c r="AY58" s="21">
        <v>0</v>
      </c>
      <c r="AZ58" s="22">
        <v>55.08976782169998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20.012081386366667</v>
      </c>
      <c r="BG58" s="21">
        <v>0</v>
      </c>
      <c r="BH58" s="21">
        <v>0</v>
      </c>
      <c r="BI58" s="21">
        <v>0</v>
      </c>
      <c r="BJ58" s="22">
        <v>17.642417395166664</v>
      </c>
      <c r="BK58" s="23">
        <f t="shared" si="7"/>
        <v>163.8128497370278</v>
      </c>
    </row>
    <row r="59" spans="1:63" ht="15">
      <c r="A59" s="19"/>
      <c r="B59" s="7" t="s">
        <v>183</v>
      </c>
      <c r="C59" s="20">
        <v>0</v>
      </c>
      <c r="D59" s="21">
        <v>212.00585928433335</v>
      </c>
      <c r="E59" s="21">
        <v>0</v>
      </c>
      <c r="F59" s="21">
        <v>0</v>
      </c>
      <c r="G59" s="22">
        <v>0</v>
      </c>
      <c r="H59" s="20">
        <v>6.7810033217333325</v>
      </c>
      <c r="I59" s="21">
        <v>147.53093026180002</v>
      </c>
      <c r="J59" s="21">
        <v>0</v>
      </c>
      <c r="K59" s="21">
        <v>0</v>
      </c>
      <c r="L59" s="22">
        <v>18.537647326766667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3.4022275422333323</v>
      </c>
      <c r="S59" s="21">
        <v>2.157231421</v>
      </c>
      <c r="T59" s="21">
        <v>15.820683386233336</v>
      </c>
      <c r="U59" s="21">
        <v>0</v>
      </c>
      <c r="V59" s="22">
        <v>4.2344760352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78.24754288060001</v>
      </c>
      <c r="AW59" s="21">
        <v>64.00559641074334</v>
      </c>
      <c r="AX59" s="21">
        <v>14.330785354533331</v>
      </c>
      <c r="AY59" s="21">
        <v>0</v>
      </c>
      <c r="AZ59" s="22">
        <v>174.88926383993336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43.858455125433345</v>
      </c>
      <c r="BG59" s="21">
        <v>71.75157712606666</v>
      </c>
      <c r="BH59" s="21">
        <v>46.45690584796666</v>
      </c>
      <c r="BI59" s="21">
        <v>0</v>
      </c>
      <c r="BJ59" s="22">
        <v>120.35618448813334</v>
      </c>
      <c r="BK59" s="23">
        <f t="shared" si="7"/>
        <v>1024.36636965271</v>
      </c>
    </row>
    <row r="60" spans="1:63" ht="15">
      <c r="A60" s="19"/>
      <c r="B60" s="7" t="s">
        <v>115</v>
      </c>
      <c r="C60" s="20">
        <v>0</v>
      </c>
      <c r="D60" s="21">
        <v>395.0846929674001</v>
      </c>
      <c r="E60" s="21">
        <v>0</v>
      </c>
      <c r="F60" s="21">
        <v>0</v>
      </c>
      <c r="G60" s="22">
        <v>0</v>
      </c>
      <c r="H60" s="20">
        <v>73.90084614969997</v>
      </c>
      <c r="I60" s="21">
        <v>1856.3565911353335</v>
      </c>
      <c r="J60" s="21">
        <v>506.8203619407998</v>
      </c>
      <c r="K60" s="21">
        <v>0</v>
      </c>
      <c r="L60" s="22">
        <v>627.6346499652998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42.416771876000006</v>
      </c>
      <c r="S60" s="21">
        <v>96.87251475253336</v>
      </c>
      <c r="T60" s="21">
        <v>35.6479949581</v>
      </c>
      <c r="U60" s="21">
        <v>0</v>
      </c>
      <c r="V60" s="22">
        <v>62.158157019966666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111.92785519353332</v>
      </c>
      <c r="AW60" s="21">
        <v>1117.6703529196834</v>
      </c>
      <c r="AX60" s="21">
        <v>10.9738911541</v>
      </c>
      <c r="AY60" s="21">
        <v>0</v>
      </c>
      <c r="AZ60" s="22">
        <v>908.4846216545333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49.44770150233333</v>
      </c>
      <c r="BG60" s="21">
        <v>98.85668670773333</v>
      </c>
      <c r="BH60" s="21">
        <v>10.4134979872</v>
      </c>
      <c r="BI60" s="21">
        <v>0</v>
      </c>
      <c r="BJ60" s="22">
        <v>129.5681429081</v>
      </c>
      <c r="BK60" s="23">
        <f t="shared" si="7"/>
        <v>6134.235330792348</v>
      </c>
    </row>
    <row r="61" spans="1:63" s="28" customFormat="1" ht="15">
      <c r="A61" s="19"/>
      <c r="B61" s="8" t="s">
        <v>18</v>
      </c>
      <c r="C61" s="24">
        <f aca="true" t="shared" si="8" ref="C61:AH61">SUM(C40:C60)</f>
        <v>0</v>
      </c>
      <c r="D61" s="25">
        <f t="shared" si="8"/>
        <v>1962.1071920259667</v>
      </c>
      <c r="E61" s="25">
        <f t="shared" si="8"/>
        <v>0</v>
      </c>
      <c r="F61" s="25">
        <f t="shared" si="8"/>
        <v>0</v>
      </c>
      <c r="G61" s="26">
        <f t="shared" si="8"/>
        <v>0</v>
      </c>
      <c r="H61" s="24">
        <f t="shared" si="8"/>
        <v>531.2451963390998</v>
      </c>
      <c r="I61" s="25">
        <f t="shared" si="8"/>
        <v>28012.639850044197</v>
      </c>
      <c r="J61" s="25">
        <f t="shared" si="8"/>
        <v>2827.5321681129326</v>
      </c>
      <c r="K61" s="25">
        <f t="shared" si="8"/>
        <v>0</v>
      </c>
      <c r="L61" s="26">
        <f t="shared" si="8"/>
        <v>7489.008586701099</v>
      </c>
      <c r="M61" s="24">
        <f t="shared" si="8"/>
        <v>0</v>
      </c>
      <c r="N61" s="25">
        <f t="shared" si="8"/>
        <v>0</v>
      </c>
      <c r="O61" s="25">
        <f t="shared" si="8"/>
        <v>0</v>
      </c>
      <c r="P61" s="25">
        <f t="shared" si="8"/>
        <v>0</v>
      </c>
      <c r="Q61" s="26">
        <f t="shared" si="8"/>
        <v>0</v>
      </c>
      <c r="R61" s="24">
        <f t="shared" si="8"/>
        <v>182.9301622877</v>
      </c>
      <c r="S61" s="25">
        <f t="shared" si="8"/>
        <v>1657.7174130091998</v>
      </c>
      <c r="T61" s="25">
        <f t="shared" si="8"/>
        <v>327.3498931842001</v>
      </c>
      <c r="U61" s="25">
        <f t="shared" si="8"/>
        <v>0</v>
      </c>
      <c r="V61" s="26">
        <f t="shared" si="8"/>
        <v>746.3181209855001</v>
      </c>
      <c r="W61" s="24">
        <f t="shared" si="8"/>
        <v>0</v>
      </c>
      <c r="X61" s="25">
        <f t="shared" si="8"/>
        <v>0</v>
      </c>
      <c r="Y61" s="25">
        <f t="shared" si="8"/>
        <v>0</v>
      </c>
      <c r="Z61" s="25">
        <f t="shared" si="8"/>
        <v>0</v>
      </c>
      <c r="AA61" s="26">
        <f t="shared" si="8"/>
        <v>0</v>
      </c>
      <c r="AB61" s="24">
        <f t="shared" si="8"/>
        <v>0</v>
      </c>
      <c r="AC61" s="25">
        <f t="shared" si="8"/>
        <v>0</v>
      </c>
      <c r="AD61" s="25">
        <f t="shared" si="8"/>
        <v>0</v>
      </c>
      <c r="AE61" s="25">
        <f t="shared" si="8"/>
        <v>0</v>
      </c>
      <c r="AF61" s="26">
        <f t="shared" si="8"/>
        <v>0</v>
      </c>
      <c r="AG61" s="24">
        <f t="shared" si="8"/>
        <v>0</v>
      </c>
      <c r="AH61" s="25">
        <f t="shared" si="8"/>
        <v>0</v>
      </c>
      <c r="AI61" s="25">
        <f aca="true" t="shared" si="9" ref="AI61:BK61">SUM(AI40:AI60)</f>
        <v>0</v>
      </c>
      <c r="AJ61" s="25">
        <f t="shared" si="9"/>
        <v>0</v>
      </c>
      <c r="AK61" s="26">
        <f t="shared" si="9"/>
        <v>0</v>
      </c>
      <c r="AL61" s="24">
        <f t="shared" si="9"/>
        <v>0</v>
      </c>
      <c r="AM61" s="25">
        <f t="shared" si="9"/>
        <v>0</v>
      </c>
      <c r="AN61" s="25">
        <f t="shared" si="9"/>
        <v>0</v>
      </c>
      <c r="AO61" s="25">
        <f t="shared" si="9"/>
        <v>0</v>
      </c>
      <c r="AP61" s="26">
        <f t="shared" si="9"/>
        <v>0</v>
      </c>
      <c r="AQ61" s="24">
        <f t="shared" si="9"/>
        <v>0</v>
      </c>
      <c r="AR61" s="25">
        <f t="shared" si="9"/>
        <v>0</v>
      </c>
      <c r="AS61" s="25">
        <f t="shared" si="9"/>
        <v>0</v>
      </c>
      <c r="AT61" s="25">
        <f t="shared" si="9"/>
        <v>0</v>
      </c>
      <c r="AU61" s="26">
        <f t="shared" si="9"/>
        <v>0</v>
      </c>
      <c r="AV61" s="24">
        <f t="shared" si="9"/>
        <v>1027.6084742361334</v>
      </c>
      <c r="AW61" s="25">
        <f t="shared" si="9"/>
        <v>8332.505833144518</v>
      </c>
      <c r="AX61" s="25">
        <f t="shared" si="9"/>
        <v>66.14370368683333</v>
      </c>
      <c r="AY61" s="25">
        <f t="shared" si="9"/>
        <v>0</v>
      </c>
      <c r="AZ61" s="26">
        <f t="shared" si="9"/>
        <v>7931.3278405950305</v>
      </c>
      <c r="BA61" s="24">
        <f t="shared" si="9"/>
        <v>0</v>
      </c>
      <c r="BB61" s="25">
        <f t="shared" si="9"/>
        <v>0</v>
      </c>
      <c r="BC61" s="25">
        <f t="shared" si="9"/>
        <v>0</v>
      </c>
      <c r="BD61" s="25">
        <f t="shared" si="9"/>
        <v>0</v>
      </c>
      <c r="BE61" s="26">
        <f t="shared" si="9"/>
        <v>0</v>
      </c>
      <c r="BF61" s="24">
        <f t="shared" si="9"/>
        <v>616.2678457420334</v>
      </c>
      <c r="BG61" s="25">
        <f t="shared" si="9"/>
        <v>956.3743267061002</v>
      </c>
      <c r="BH61" s="25">
        <f t="shared" si="9"/>
        <v>161.67150374686668</v>
      </c>
      <c r="BI61" s="25">
        <f t="shared" si="9"/>
        <v>0</v>
      </c>
      <c r="BJ61" s="26">
        <f t="shared" si="9"/>
        <v>1590.4679957075332</v>
      </c>
      <c r="BK61" s="27">
        <f t="shared" si="9"/>
        <v>64419.216106254935</v>
      </c>
    </row>
    <row r="62" spans="1:63" s="28" customFormat="1" ht="15">
      <c r="A62" s="19"/>
      <c r="B62" s="8" t="s">
        <v>19</v>
      </c>
      <c r="C62" s="24">
        <f aca="true" t="shared" si="10" ref="C62:AH62">C61+C38+C35+C31+C15+C11</f>
        <v>0</v>
      </c>
      <c r="D62" s="25">
        <f t="shared" si="10"/>
        <v>2179.435374754167</v>
      </c>
      <c r="E62" s="25">
        <f t="shared" si="10"/>
        <v>0</v>
      </c>
      <c r="F62" s="25">
        <f t="shared" si="10"/>
        <v>0</v>
      </c>
      <c r="G62" s="26">
        <f t="shared" si="10"/>
        <v>0</v>
      </c>
      <c r="H62" s="24">
        <f t="shared" si="10"/>
        <v>832.0599938162331</v>
      </c>
      <c r="I62" s="25">
        <f t="shared" si="10"/>
        <v>49780.22646462353</v>
      </c>
      <c r="J62" s="25">
        <f t="shared" si="10"/>
        <v>4664.1159727354325</v>
      </c>
      <c r="K62" s="25">
        <f t="shared" si="10"/>
        <v>0</v>
      </c>
      <c r="L62" s="26">
        <f t="shared" si="10"/>
        <v>9548.3359987505</v>
      </c>
      <c r="M62" s="24">
        <f t="shared" si="10"/>
        <v>0</v>
      </c>
      <c r="N62" s="25">
        <f t="shared" si="10"/>
        <v>0</v>
      </c>
      <c r="O62" s="25">
        <f t="shared" si="10"/>
        <v>0</v>
      </c>
      <c r="P62" s="25">
        <f t="shared" si="10"/>
        <v>0</v>
      </c>
      <c r="Q62" s="26">
        <f t="shared" si="10"/>
        <v>0</v>
      </c>
      <c r="R62" s="24">
        <f t="shared" si="10"/>
        <v>359.9254331103333</v>
      </c>
      <c r="S62" s="25">
        <f t="shared" si="10"/>
        <v>3241.814648714567</v>
      </c>
      <c r="T62" s="25">
        <f t="shared" si="10"/>
        <v>489.79203839350015</v>
      </c>
      <c r="U62" s="25">
        <f t="shared" si="10"/>
        <v>0</v>
      </c>
      <c r="V62" s="26">
        <f t="shared" si="10"/>
        <v>985.4362591231667</v>
      </c>
      <c r="W62" s="24">
        <f t="shared" si="10"/>
        <v>0</v>
      </c>
      <c r="X62" s="25">
        <f t="shared" si="10"/>
        <v>0</v>
      </c>
      <c r="Y62" s="25">
        <f t="shared" si="10"/>
        <v>0</v>
      </c>
      <c r="Z62" s="25">
        <f t="shared" si="10"/>
        <v>0</v>
      </c>
      <c r="AA62" s="26">
        <f t="shared" si="10"/>
        <v>0</v>
      </c>
      <c r="AB62" s="24">
        <f t="shared" si="10"/>
        <v>0</v>
      </c>
      <c r="AC62" s="25">
        <f t="shared" si="10"/>
        <v>0</v>
      </c>
      <c r="AD62" s="25">
        <f t="shared" si="10"/>
        <v>0</v>
      </c>
      <c r="AE62" s="25">
        <f t="shared" si="10"/>
        <v>0</v>
      </c>
      <c r="AF62" s="26">
        <f t="shared" si="10"/>
        <v>0</v>
      </c>
      <c r="AG62" s="24">
        <f t="shared" si="10"/>
        <v>0</v>
      </c>
      <c r="AH62" s="25">
        <f t="shared" si="10"/>
        <v>0</v>
      </c>
      <c r="AI62" s="25">
        <f aca="true" t="shared" si="11" ref="AI62:BK62">AI61+AI38+AI35+AI31+AI15+AI11</f>
        <v>0</v>
      </c>
      <c r="AJ62" s="25">
        <f t="shared" si="11"/>
        <v>0</v>
      </c>
      <c r="AK62" s="26">
        <f t="shared" si="11"/>
        <v>0</v>
      </c>
      <c r="AL62" s="24">
        <f t="shared" si="11"/>
        <v>0</v>
      </c>
      <c r="AM62" s="25">
        <f t="shared" si="11"/>
        <v>0</v>
      </c>
      <c r="AN62" s="25">
        <f t="shared" si="11"/>
        <v>0</v>
      </c>
      <c r="AO62" s="25">
        <f t="shared" si="11"/>
        <v>0</v>
      </c>
      <c r="AP62" s="26">
        <f t="shared" si="11"/>
        <v>0</v>
      </c>
      <c r="AQ62" s="24">
        <f t="shared" si="11"/>
        <v>0</v>
      </c>
      <c r="AR62" s="25">
        <f t="shared" si="11"/>
        <v>0</v>
      </c>
      <c r="AS62" s="25">
        <f t="shared" si="11"/>
        <v>0</v>
      </c>
      <c r="AT62" s="25">
        <f t="shared" si="11"/>
        <v>0</v>
      </c>
      <c r="AU62" s="26">
        <f t="shared" si="11"/>
        <v>0</v>
      </c>
      <c r="AV62" s="24">
        <f t="shared" si="11"/>
        <v>1334.6689917494002</v>
      </c>
      <c r="AW62" s="25">
        <f t="shared" si="11"/>
        <v>14288.286988968908</v>
      </c>
      <c r="AX62" s="25">
        <f t="shared" si="11"/>
        <v>81.2738074679</v>
      </c>
      <c r="AY62" s="25">
        <f t="shared" si="11"/>
        <v>0.050258432966666655</v>
      </c>
      <c r="AZ62" s="26">
        <f t="shared" si="11"/>
        <v>9783.907344037965</v>
      </c>
      <c r="BA62" s="24">
        <f t="shared" si="11"/>
        <v>0</v>
      </c>
      <c r="BB62" s="25">
        <f t="shared" si="11"/>
        <v>0</v>
      </c>
      <c r="BC62" s="25">
        <f t="shared" si="11"/>
        <v>0</v>
      </c>
      <c r="BD62" s="25">
        <f t="shared" si="11"/>
        <v>0</v>
      </c>
      <c r="BE62" s="26">
        <f t="shared" si="11"/>
        <v>0</v>
      </c>
      <c r="BF62" s="24">
        <f t="shared" si="11"/>
        <v>782.0903632311334</v>
      </c>
      <c r="BG62" s="25">
        <f t="shared" si="11"/>
        <v>1317.6382878512334</v>
      </c>
      <c r="BH62" s="25">
        <f t="shared" si="11"/>
        <v>208.22990922343334</v>
      </c>
      <c r="BI62" s="25">
        <f t="shared" si="11"/>
        <v>0</v>
      </c>
      <c r="BJ62" s="26">
        <f t="shared" si="11"/>
        <v>1877.1408639335666</v>
      </c>
      <c r="BK62" s="26">
        <f t="shared" si="11"/>
        <v>101754.42899891792</v>
      </c>
    </row>
    <row r="63" spans="3:63" ht="15" customHeight="1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</row>
    <row r="64" spans="1:62" ht="15" customHeight="1">
      <c r="A64" s="19" t="s">
        <v>20</v>
      </c>
      <c r="B64" s="11" t="s">
        <v>21</v>
      </c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2"/>
    </row>
    <row r="65" spans="1:63" ht="15">
      <c r="A65" s="19" t="s">
        <v>7</v>
      </c>
      <c r="B65" s="33" t="s">
        <v>48</v>
      </c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/>
    </row>
    <row r="66" spans="1:63" ht="15">
      <c r="A66" s="19"/>
      <c r="B66" s="7" t="s">
        <v>197</v>
      </c>
      <c r="C66" s="20">
        <v>0</v>
      </c>
      <c r="D66" s="21">
        <v>22.166201132899992</v>
      </c>
      <c r="E66" s="21">
        <v>0</v>
      </c>
      <c r="F66" s="21">
        <v>0</v>
      </c>
      <c r="G66" s="22">
        <v>0</v>
      </c>
      <c r="H66" s="20">
        <v>520.3656797894668</v>
      </c>
      <c r="I66" s="21">
        <v>20.456170279466665</v>
      </c>
      <c r="J66" s="21">
        <v>0</v>
      </c>
      <c r="K66" s="21">
        <v>0</v>
      </c>
      <c r="L66" s="22">
        <v>50.60688351440001</v>
      </c>
      <c r="M66" s="20">
        <v>0</v>
      </c>
      <c r="N66" s="21">
        <v>0</v>
      </c>
      <c r="O66" s="21">
        <v>0</v>
      </c>
      <c r="P66" s="21">
        <v>0</v>
      </c>
      <c r="Q66" s="22">
        <v>0</v>
      </c>
      <c r="R66" s="20">
        <v>374.85288578063324</v>
      </c>
      <c r="S66" s="21">
        <v>10.647477274799998</v>
      </c>
      <c r="T66" s="21">
        <v>0</v>
      </c>
      <c r="U66" s="21">
        <v>0</v>
      </c>
      <c r="V66" s="22">
        <v>20.989333893966673</v>
      </c>
      <c r="W66" s="20">
        <v>0</v>
      </c>
      <c r="X66" s="21">
        <v>0</v>
      </c>
      <c r="Y66" s="21">
        <v>0</v>
      </c>
      <c r="Z66" s="21">
        <v>0</v>
      </c>
      <c r="AA66" s="22">
        <v>0</v>
      </c>
      <c r="AB66" s="20">
        <v>0</v>
      </c>
      <c r="AC66" s="21">
        <v>0</v>
      </c>
      <c r="AD66" s="21">
        <v>0</v>
      </c>
      <c r="AE66" s="21">
        <v>0</v>
      </c>
      <c r="AF66" s="22">
        <v>0</v>
      </c>
      <c r="AG66" s="20">
        <v>0</v>
      </c>
      <c r="AH66" s="21">
        <v>0</v>
      </c>
      <c r="AI66" s="21">
        <v>0</v>
      </c>
      <c r="AJ66" s="21">
        <v>0</v>
      </c>
      <c r="AK66" s="22">
        <v>0</v>
      </c>
      <c r="AL66" s="20">
        <v>0</v>
      </c>
      <c r="AM66" s="21">
        <v>0</v>
      </c>
      <c r="AN66" s="21">
        <v>0</v>
      </c>
      <c r="AO66" s="21">
        <v>0</v>
      </c>
      <c r="AP66" s="22">
        <v>0</v>
      </c>
      <c r="AQ66" s="20">
        <v>0</v>
      </c>
      <c r="AR66" s="21">
        <v>0</v>
      </c>
      <c r="AS66" s="21">
        <v>0</v>
      </c>
      <c r="AT66" s="21">
        <v>0</v>
      </c>
      <c r="AU66" s="22">
        <v>0</v>
      </c>
      <c r="AV66" s="20">
        <v>5547.728248574333</v>
      </c>
      <c r="AW66" s="21">
        <v>316.20731168526686</v>
      </c>
      <c r="AX66" s="21">
        <v>0</v>
      </c>
      <c r="AY66" s="21">
        <v>0</v>
      </c>
      <c r="AZ66" s="22">
        <v>486.34537455409964</v>
      </c>
      <c r="BA66" s="20">
        <v>0</v>
      </c>
      <c r="BB66" s="21">
        <v>0</v>
      </c>
      <c r="BC66" s="21">
        <v>0</v>
      </c>
      <c r="BD66" s="21">
        <v>0</v>
      </c>
      <c r="BE66" s="22">
        <v>0</v>
      </c>
      <c r="BF66" s="20">
        <v>4860.968289868535</v>
      </c>
      <c r="BG66" s="21">
        <v>211.43178245920006</v>
      </c>
      <c r="BH66" s="21">
        <v>0</v>
      </c>
      <c r="BI66" s="21">
        <v>0</v>
      </c>
      <c r="BJ66" s="22">
        <v>251.68479144333332</v>
      </c>
      <c r="BK66" s="23">
        <f>SUM(C66:BJ66)</f>
        <v>12694.450430250401</v>
      </c>
    </row>
    <row r="67" spans="1:63" s="28" customFormat="1" ht="15">
      <c r="A67" s="19"/>
      <c r="B67" s="8" t="s">
        <v>9</v>
      </c>
      <c r="C67" s="24">
        <f aca="true" t="shared" si="12" ref="C67:AH67">SUM(C66:C66)</f>
        <v>0</v>
      </c>
      <c r="D67" s="25">
        <f t="shared" si="12"/>
        <v>22.166201132899992</v>
      </c>
      <c r="E67" s="25">
        <f t="shared" si="12"/>
        <v>0</v>
      </c>
      <c r="F67" s="25">
        <f t="shared" si="12"/>
        <v>0</v>
      </c>
      <c r="G67" s="26">
        <f t="shared" si="12"/>
        <v>0</v>
      </c>
      <c r="H67" s="24">
        <f t="shared" si="12"/>
        <v>520.3656797894668</v>
      </c>
      <c r="I67" s="25">
        <f t="shared" si="12"/>
        <v>20.456170279466665</v>
      </c>
      <c r="J67" s="25">
        <f t="shared" si="12"/>
        <v>0</v>
      </c>
      <c r="K67" s="25">
        <f t="shared" si="12"/>
        <v>0</v>
      </c>
      <c r="L67" s="26">
        <f t="shared" si="12"/>
        <v>50.60688351440001</v>
      </c>
      <c r="M67" s="24">
        <f t="shared" si="12"/>
        <v>0</v>
      </c>
      <c r="N67" s="25">
        <f t="shared" si="12"/>
        <v>0</v>
      </c>
      <c r="O67" s="25">
        <f t="shared" si="12"/>
        <v>0</v>
      </c>
      <c r="P67" s="25">
        <f t="shared" si="12"/>
        <v>0</v>
      </c>
      <c r="Q67" s="26">
        <f t="shared" si="12"/>
        <v>0</v>
      </c>
      <c r="R67" s="24">
        <f t="shared" si="12"/>
        <v>374.85288578063324</v>
      </c>
      <c r="S67" s="25">
        <f t="shared" si="12"/>
        <v>10.647477274799998</v>
      </c>
      <c r="T67" s="25">
        <f t="shared" si="12"/>
        <v>0</v>
      </c>
      <c r="U67" s="25">
        <f t="shared" si="12"/>
        <v>0</v>
      </c>
      <c r="V67" s="26">
        <f t="shared" si="12"/>
        <v>20.989333893966673</v>
      </c>
      <c r="W67" s="24">
        <f t="shared" si="12"/>
        <v>0</v>
      </c>
      <c r="X67" s="25">
        <f t="shared" si="12"/>
        <v>0</v>
      </c>
      <c r="Y67" s="25">
        <f t="shared" si="12"/>
        <v>0</v>
      </c>
      <c r="Z67" s="25">
        <f t="shared" si="12"/>
        <v>0</v>
      </c>
      <c r="AA67" s="26">
        <f t="shared" si="12"/>
        <v>0</v>
      </c>
      <c r="AB67" s="24">
        <f t="shared" si="12"/>
        <v>0</v>
      </c>
      <c r="AC67" s="25">
        <f t="shared" si="12"/>
        <v>0</v>
      </c>
      <c r="AD67" s="25">
        <f t="shared" si="12"/>
        <v>0</v>
      </c>
      <c r="AE67" s="25">
        <f t="shared" si="12"/>
        <v>0</v>
      </c>
      <c r="AF67" s="26">
        <f t="shared" si="12"/>
        <v>0</v>
      </c>
      <c r="AG67" s="24">
        <f t="shared" si="12"/>
        <v>0</v>
      </c>
      <c r="AH67" s="25">
        <f t="shared" si="12"/>
        <v>0</v>
      </c>
      <c r="AI67" s="25">
        <f aca="true" t="shared" si="13" ref="AI67:BK67">SUM(AI66:AI66)</f>
        <v>0</v>
      </c>
      <c r="AJ67" s="25">
        <f t="shared" si="13"/>
        <v>0</v>
      </c>
      <c r="AK67" s="26">
        <f t="shared" si="13"/>
        <v>0</v>
      </c>
      <c r="AL67" s="24">
        <f t="shared" si="13"/>
        <v>0</v>
      </c>
      <c r="AM67" s="25">
        <f t="shared" si="13"/>
        <v>0</v>
      </c>
      <c r="AN67" s="25">
        <f t="shared" si="13"/>
        <v>0</v>
      </c>
      <c r="AO67" s="25">
        <f t="shared" si="13"/>
        <v>0</v>
      </c>
      <c r="AP67" s="26">
        <f t="shared" si="13"/>
        <v>0</v>
      </c>
      <c r="AQ67" s="24">
        <f t="shared" si="13"/>
        <v>0</v>
      </c>
      <c r="AR67" s="25">
        <f t="shared" si="13"/>
        <v>0</v>
      </c>
      <c r="AS67" s="25">
        <f t="shared" si="13"/>
        <v>0</v>
      </c>
      <c r="AT67" s="25">
        <f t="shared" si="13"/>
        <v>0</v>
      </c>
      <c r="AU67" s="26">
        <f t="shared" si="13"/>
        <v>0</v>
      </c>
      <c r="AV67" s="24">
        <f t="shared" si="13"/>
        <v>5547.728248574333</v>
      </c>
      <c r="AW67" s="25">
        <f t="shared" si="13"/>
        <v>316.20731168526686</v>
      </c>
      <c r="AX67" s="25">
        <f t="shared" si="13"/>
        <v>0</v>
      </c>
      <c r="AY67" s="25">
        <f t="shared" si="13"/>
        <v>0</v>
      </c>
      <c r="AZ67" s="26">
        <f t="shared" si="13"/>
        <v>486.34537455409964</v>
      </c>
      <c r="BA67" s="24">
        <f t="shared" si="13"/>
        <v>0</v>
      </c>
      <c r="BB67" s="25">
        <f t="shared" si="13"/>
        <v>0</v>
      </c>
      <c r="BC67" s="25">
        <f t="shared" si="13"/>
        <v>0</v>
      </c>
      <c r="BD67" s="25">
        <f t="shared" si="13"/>
        <v>0</v>
      </c>
      <c r="BE67" s="26">
        <f t="shared" si="13"/>
        <v>0</v>
      </c>
      <c r="BF67" s="24">
        <f t="shared" si="13"/>
        <v>4860.968289868535</v>
      </c>
      <c r="BG67" s="25">
        <f t="shared" si="13"/>
        <v>211.43178245920006</v>
      </c>
      <c r="BH67" s="25">
        <f t="shared" si="13"/>
        <v>0</v>
      </c>
      <c r="BI67" s="25">
        <f t="shared" si="13"/>
        <v>0</v>
      </c>
      <c r="BJ67" s="26">
        <f t="shared" si="13"/>
        <v>251.68479144333332</v>
      </c>
      <c r="BK67" s="27">
        <f t="shared" si="13"/>
        <v>12694.450430250401</v>
      </c>
    </row>
    <row r="68" spans="3:63" ht="15" customHeight="1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</row>
    <row r="69" spans="1:63" ht="15">
      <c r="A69" s="19" t="s">
        <v>10</v>
      </c>
      <c r="B69" s="12" t="s">
        <v>22</v>
      </c>
      <c r="C69" s="20"/>
      <c r="D69" s="21"/>
      <c r="E69" s="21"/>
      <c r="F69" s="21"/>
      <c r="G69" s="22"/>
      <c r="H69" s="20"/>
      <c r="I69" s="21"/>
      <c r="J69" s="21"/>
      <c r="K69" s="21"/>
      <c r="L69" s="22"/>
      <c r="M69" s="20"/>
      <c r="N69" s="21"/>
      <c r="O69" s="21"/>
      <c r="P69" s="21"/>
      <c r="Q69" s="22"/>
      <c r="R69" s="20"/>
      <c r="S69" s="21"/>
      <c r="T69" s="21"/>
      <c r="U69" s="21"/>
      <c r="V69" s="22"/>
      <c r="W69" s="20"/>
      <c r="X69" s="21"/>
      <c r="Y69" s="21"/>
      <c r="Z69" s="21"/>
      <c r="AA69" s="22"/>
      <c r="AB69" s="20"/>
      <c r="AC69" s="21"/>
      <c r="AD69" s="21"/>
      <c r="AE69" s="21"/>
      <c r="AF69" s="22"/>
      <c r="AG69" s="20"/>
      <c r="AH69" s="21"/>
      <c r="AI69" s="21"/>
      <c r="AJ69" s="21"/>
      <c r="AK69" s="22"/>
      <c r="AL69" s="20"/>
      <c r="AM69" s="21"/>
      <c r="AN69" s="21"/>
      <c r="AO69" s="21"/>
      <c r="AP69" s="22"/>
      <c r="AQ69" s="20"/>
      <c r="AR69" s="21"/>
      <c r="AS69" s="21"/>
      <c r="AT69" s="21"/>
      <c r="AU69" s="22"/>
      <c r="AV69" s="20"/>
      <c r="AW69" s="21"/>
      <c r="AX69" s="21"/>
      <c r="AY69" s="21"/>
      <c r="AZ69" s="22"/>
      <c r="BA69" s="20"/>
      <c r="BB69" s="21"/>
      <c r="BC69" s="21"/>
      <c r="BD69" s="21"/>
      <c r="BE69" s="22"/>
      <c r="BF69" s="20"/>
      <c r="BG69" s="21"/>
      <c r="BH69" s="21"/>
      <c r="BI69" s="21"/>
      <c r="BJ69" s="22"/>
      <c r="BK69" s="23"/>
    </row>
    <row r="70" spans="1:63" ht="15">
      <c r="A70" s="19"/>
      <c r="B70" s="7" t="s">
        <v>116</v>
      </c>
      <c r="C70" s="20">
        <v>0</v>
      </c>
      <c r="D70" s="21">
        <v>0.015105</v>
      </c>
      <c r="E70" s="21">
        <v>0</v>
      </c>
      <c r="F70" s="21">
        <v>0</v>
      </c>
      <c r="G70" s="22">
        <v>0</v>
      </c>
      <c r="H70" s="20">
        <v>0.13940269099999997</v>
      </c>
      <c r="I70" s="21">
        <v>0.08368281199999997</v>
      </c>
      <c r="J70" s="21">
        <v>0</v>
      </c>
      <c r="K70" s="21">
        <v>0</v>
      </c>
      <c r="L70" s="22">
        <v>0.7561933929999997</v>
      </c>
      <c r="M70" s="20">
        <v>0</v>
      </c>
      <c r="N70" s="21">
        <v>0</v>
      </c>
      <c r="O70" s="21">
        <v>0</v>
      </c>
      <c r="P70" s="21">
        <v>0</v>
      </c>
      <c r="Q70" s="22">
        <v>0</v>
      </c>
      <c r="R70" s="20">
        <v>0.08165953999999999</v>
      </c>
      <c r="S70" s="21">
        <v>0.197768709</v>
      </c>
      <c r="T70" s="21">
        <v>0</v>
      </c>
      <c r="U70" s="21">
        <v>0</v>
      </c>
      <c r="V70" s="22">
        <v>0.168775586</v>
      </c>
      <c r="W70" s="20">
        <v>0</v>
      </c>
      <c r="X70" s="21">
        <v>0</v>
      </c>
      <c r="Y70" s="21">
        <v>0</v>
      </c>
      <c r="Z70" s="21">
        <v>0</v>
      </c>
      <c r="AA70" s="22">
        <v>0</v>
      </c>
      <c r="AB70" s="20">
        <v>0</v>
      </c>
      <c r="AC70" s="21">
        <v>0</v>
      </c>
      <c r="AD70" s="21">
        <v>0</v>
      </c>
      <c r="AE70" s="21">
        <v>0</v>
      </c>
      <c r="AF70" s="22">
        <v>0</v>
      </c>
      <c r="AG70" s="20">
        <v>0</v>
      </c>
      <c r="AH70" s="21">
        <v>0</v>
      </c>
      <c r="AI70" s="21">
        <v>0</v>
      </c>
      <c r="AJ70" s="21">
        <v>0</v>
      </c>
      <c r="AK70" s="22">
        <v>0</v>
      </c>
      <c r="AL70" s="20">
        <v>0</v>
      </c>
      <c r="AM70" s="21">
        <v>0</v>
      </c>
      <c r="AN70" s="21">
        <v>0</v>
      </c>
      <c r="AO70" s="21">
        <v>0</v>
      </c>
      <c r="AP70" s="22">
        <v>0</v>
      </c>
      <c r="AQ70" s="20">
        <v>0</v>
      </c>
      <c r="AR70" s="21">
        <v>0</v>
      </c>
      <c r="AS70" s="21">
        <v>0</v>
      </c>
      <c r="AT70" s="21">
        <v>0</v>
      </c>
      <c r="AU70" s="22">
        <v>0</v>
      </c>
      <c r="AV70" s="20">
        <v>3.035341094200001</v>
      </c>
      <c r="AW70" s="21">
        <v>2.6500504768852697</v>
      </c>
      <c r="AX70" s="21">
        <v>5.5983E-05</v>
      </c>
      <c r="AY70" s="21">
        <v>0</v>
      </c>
      <c r="AZ70" s="22">
        <v>12.80754650386667</v>
      </c>
      <c r="BA70" s="20">
        <v>0</v>
      </c>
      <c r="BB70" s="21">
        <v>0</v>
      </c>
      <c r="BC70" s="21">
        <v>0</v>
      </c>
      <c r="BD70" s="21">
        <v>0</v>
      </c>
      <c r="BE70" s="22">
        <v>0</v>
      </c>
      <c r="BF70" s="20">
        <v>1.5590609786333331</v>
      </c>
      <c r="BG70" s="21">
        <v>1.2432321419999999</v>
      </c>
      <c r="BH70" s="21">
        <v>0.059922103999999955</v>
      </c>
      <c r="BI70" s="21">
        <v>0</v>
      </c>
      <c r="BJ70" s="22">
        <v>3.015074794399999</v>
      </c>
      <c r="BK70" s="23">
        <f aca="true" t="shared" si="14" ref="BK70:BK76">SUM(C70:BJ70)</f>
        <v>25.81287180798527</v>
      </c>
    </row>
    <row r="71" spans="1:63" ht="15">
      <c r="A71" s="19"/>
      <c r="B71" s="7" t="s">
        <v>117</v>
      </c>
      <c r="C71" s="20">
        <v>0</v>
      </c>
      <c r="D71" s="21">
        <v>5.390160918633334</v>
      </c>
      <c r="E71" s="21">
        <v>0</v>
      </c>
      <c r="F71" s="21">
        <v>0</v>
      </c>
      <c r="G71" s="22">
        <v>0</v>
      </c>
      <c r="H71" s="20">
        <v>106.55685812163335</v>
      </c>
      <c r="I71" s="21">
        <v>3639.2769252964003</v>
      </c>
      <c r="J71" s="21">
        <v>0.8293577719999999</v>
      </c>
      <c r="K71" s="21">
        <v>0</v>
      </c>
      <c r="L71" s="22">
        <v>2691.3615182735334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18.47216284476667</v>
      </c>
      <c r="S71" s="21">
        <v>227.98488105966672</v>
      </c>
      <c r="T71" s="21">
        <v>0</v>
      </c>
      <c r="U71" s="21">
        <v>0</v>
      </c>
      <c r="V71" s="22">
        <v>271.1722574695999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231.77272390460004</v>
      </c>
      <c r="AW71" s="21">
        <v>1266.0955068911283</v>
      </c>
      <c r="AX71" s="21">
        <v>0.7542470860333332</v>
      </c>
      <c r="AY71" s="21">
        <v>0</v>
      </c>
      <c r="AZ71" s="22">
        <v>2549.430776266034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116.35130595786667</v>
      </c>
      <c r="BG71" s="21">
        <v>256.9339560503001</v>
      </c>
      <c r="BH71" s="21">
        <v>0</v>
      </c>
      <c r="BI71" s="21">
        <v>0</v>
      </c>
      <c r="BJ71" s="22">
        <v>333.58988114536663</v>
      </c>
      <c r="BK71" s="23">
        <f t="shared" si="14"/>
        <v>11715.972519057563</v>
      </c>
    </row>
    <row r="72" spans="1:63" ht="15">
      <c r="A72" s="19"/>
      <c r="B72" s="7" t="s">
        <v>150</v>
      </c>
      <c r="C72" s="20">
        <v>0</v>
      </c>
      <c r="D72" s="21">
        <v>6.868779742300001</v>
      </c>
      <c r="E72" s="21">
        <v>0</v>
      </c>
      <c r="F72" s="21">
        <v>0</v>
      </c>
      <c r="G72" s="22">
        <v>0</v>
      </c>
      <c r="H72" s="20">
        <v>219.73231356756662</v>
      </c>
      <c r="I72" s="21">
        <v>68.97312867123334</v>
      </c>
      <c r="J72" s="21">
        <v>0.022511032633333337</v>
      </c>
      <c r="K72" s="21">
        <v>0</v>
      </c>
      <c r="L72" s="22">
        <v>274.31254024396657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100.46500907483335</v>
      </c>
      <c r="S72" s="21">
        <v>11.578859061333336</v>
      </c>
      <c r="T72" s="21">
        <v>0</v>
      </c>
      <c r="U72" s="21">
        <v>0</v>
      </c>
      <c r="V72" s="22">
        <v>48.12318164446666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1432.280391165366</v>
      </c>
      <c r="AW72" s="21">
        <v>277.3390782563695</v>
      </c>
      <c r="AX72" s="21">
        <v>0.004282397366666666</v>
      </c>
      <c r="AY72" s="21">
        <v>0</v>
      </c>
      <c r="AZ72" s="22">
        <v>1282.2072299688996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697.2178109952997</v>
      </c>
      <c r="BG72" s="21">
        <v>84.88235564633332</v>
      </c>
      <c r="BH72" s="21">
        <v>0</v>
      </c>
      <c r="BI72" s="21">
        <v>0</v>
      </c>
      <c r="BJ72" s="22">
        <v>212.7963263101666</v>
      </c>
      <c r="BK72" s="23">
        <f>SUM(C72:BJ72)</f>
        <v>4716.803797778134</v>
      </c>
    </row>
    <row r="73" spans="1:63" ht="15">
      <c r="A73" s="19"/>
      <c r="B73" s="7" t="s">
        <v>118</v>
      </c>
      <c r="C73" s="20">
        <v>0</v>
      </c>
      <c r="D73" s="21">
        <v>23.149809731066664</v>
      </c>
      <c r="E73" s="21">
        <v>0</v>
      </c>
      <c r="F73" s="21">
        <v>0</v>
      </c>
      <c r="G73" s="22">
        <v>0</v>
      </c>
      <c r="H73" s="20">
        <v>639.8356296204332</v>
      </c>
      <c r="I73" s="21">
        <v>1021.8913735201668</v>
      </c>
      <c r="J73" s="21">
        <v>5.1050353716</v>
      </c>
      <c r="K73" s="21">
        <v>0</v>
      </c>
      <c r="L73" s="22">
        <v>856.7766012948664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382.39887906610016</v>
      </c>
      <c r="S73" s="21">
        <v>245.09617330486662</v>
      </c>
      <c r="T73" s="21">
        <v>0</v>
      </c>
      <c r="U73" s="21">
        <v>0</v>
      </c>
      <c r="V73" s="22">
        <v>131.13367051299994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4228.726857751795</v>
      </c>
      <c r="AW73" s="21">
        <v>711.3381645477754</v>
      </c>
      <c r="AX73" s="21">
        <v>0.007314430866666667</v>
      </c>
      <c r="AY73" s="21">
        <v>0</v>
      </c>
      <c r="AZ73" s="22">
        <v>4788.058677595101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2926.3942951931663</v>
      </c>
      <c r="BG73" s="21">
        <v>296.3049090027</v>
      </c>
      <c r="BH73" s="21">
        <v>0</v>
      </c>
      <c r="BI73" s="21">
        <v>0</v>
      </c>
      <c r="BJ73" s="22">
        <v>1148.4343515941332</v>
      </c>
      <c r="BK73" s="23">
        <f t="shared" si="14"/>
        <v>17404.651742537633</v>
      </c>
    </row>
    <row r="74" spans="1:63" ht="15">
      <c r="A74" s="19"/>
      <c r="B74" s="7" t="s">
        <v>119</v>
      </c>
      <c r="C74" s="20">
        <v>0</v>
      </c>
      <c r="D74" s="21">
        <v>27.68741188136667</v>
      </c>
      <c r="E74" s="21">
        <v>0</v>
      </c>
      <c r="F74" s="21">
        <v>0</v>
      </c>
      <c r="G74" s="22">
        <v>0</v>
      </c>
      <c r="H74" s="20">
        <v>618.2966920032333</v>
      </c>
      <c r="I74" s="21">
        <v>274.70802615310004</v>
      </c>
      <c r="J74" s="21">
        <v>1.766250482033334</v>
      </c>
      <c r="K74" s="21">
        <v>0</v>
      </c>
      <c r="L74" s="22">
        <v>686.5513937482664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352.8887909119</v>
      </c>
      <c r="S74" s="21">
        <v>93.31863841353332</v>
      </c>
      <c r="T74" s="21">
        <v>0</v>
      </c>
      <c r="U74" s="21">
        <v>0</v>
      </c>
      <c r="V74" s="22">
        <v>137.16324000256665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7120.492713011171</v>
      </c>
      <c r="AW74" s="21">
        <v>894.3423902372223</v>
      </c>
      <c r="AX74" s="21">
        <v>0.05795429376666668</v>
      </c>
      <c r="AY74" s="21">
        <v>668.9943670359997</v>
      </c>
      <c r="AZ74" s="22">
        <v>4927.5736451423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4486.0043898969</v>
      </c>
      <c r="BG74" s="21">
        <v>247.71570664079997</v>
      </c>
      <c r="BH74" s="21">
        <v>0.09985235873333333</v>
      </c>
      <c r="BI74" s="21">
        <v>0</v>
      </c>
      <c r="BJ74" s="22">
        <v>1310.5286226404332</v>
      </c>
      <c r="BK74" s="23">
        <f t="shared" si="14"/>
        <v>21848.19008485332</v>
      </c>
    </row>
    <row r="75" spans="1:63" ht="15">
      <c r="A75" s="19"/>
      <c r="B75" s="7" t="s">
        <v>184</v>
      </c>
      <c r="C75" s="20">
        <v>0</v>
      </c>
      <c r="D75" s="21">
        <v>0.7515413333333333</v>
      </c>
      <c r="E75" s="21">
        <v>0</v>
      </c>
      <c r="F75" s="21">
        <v>0</v>
      </c>
      <c r="G75" s="22">
        <v>0</v>
      </c>
      <c r="H75" s="20">
        <v>2.693958028633334</v>
      </c>
      <c r="I75" s="21">
        <v>17.079891186200005</v>
      </c>
      <c r="J75" s="21">
        <v>0</v>
      </c>
      <c r="K75" s="21">
        <v>0</v>
      </c>
      <c r="L75" s="22">
        <v>38.90207118279999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1.738970207966667</v>
      </c>
      <c r="S75" s="21">
        <v>12.735442144433337</v>
      </c>
      <c r="T75" s="21">
        <v>0</v>
      </c>
      <c r="U75" s="21">
        <v>0</v>
      </c>
      <c r="V75" s="22">
        <v>1.8968311425666666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33.78790159099999</v>
      </c>
      <c r="AW75" s="21">
        <v>27.730298845511726</v>
      </c>
      <c r="AX75" s="21">
        <v>0</v>
      </c>
      <c r="AY75" s="21">
        <v>0</v>
      </c>
      <c r="AZ75" s="22">
        <v>109.6147022177333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20.16220911756667</v>
      </c>
      <c r="BG75" s="21">
        <v>11.342239843533337</v>
      </c>
      <c r="BH75" s="21">
        <v>0</v>
      </c>
      <c r="BI75" s="21">
        <v>0</v>
      </c>
      <c r="BJ75" s="22">
        <v>39.8028627427</v>
      </c>
      <c r="BK75" s="23">
        <f t="shared" si="14"/>
        <v>318.2389195839784</v>
      </c>
    </row>
    <row r="76" spans="1:63" ht="15">
      <c r="A76" s="19"/>
      <c r="B76" s="7" t="s">
        <v>152</v>
      </c>
      <c r="C76" s="20">
        <v>0</v>
      </c>
      <c r="D76" s="21">
        <v>0.9867709406999999</v>
      </c>
      <c r="E76" s="21">
        <v>0</v>
      </c>
      <c r="F76" s="21">
        <v>0</v>
      </c>
      <c r="G76" s="22">
        <v>0</v>
      </c>
      <c r="H76" s="20">
        <v>20.65390384613334</v>
      </c>
      <c r="I76" s="21">
        <v>49.22756005723333</v>
      </c>
      <c r="J76" s="21">
        <v>0</v>
      </c>
      <c r="K76" s="21">
        <v>0</v>
      </c>
      <c r="L76" s="22">
        <v>34.50350955840001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16.80310670446667</v>
      </c>
      <c r="S76" s="21">
        <v>1.8806313289666667</v>
      </c>
      <c r="T76" s="21">
        <v>0</v>
      </c>
      <c r="U76" s="21">
        <v>0</v>
      </c>
      <c r="V76" s="22">
        <v>6.879083274466664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83.82779093433332</v>
      </c>
      <c r="AW76" s="21">
        <v>32.364974933982026</v>
      </c>
      <c r="AX76" s="21">
        <v>0</v>
      </c>
      <c r="AY76" s="21">
        <v>0</v>
      </c>
      <c r="AZ76" s="22">
        <v>110.03294900120001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89.75300922453334</v>
      </c>
      <c r="BG76" s="21">
        <v>16.8796018679</v>
      </c>
      <c r="BH76" s="21">
        <v>0</v>
      </c>
      <c r="BI76" s="21">
        <v>0</v>
      </c>
      <c r="BJ76" s="22">
        <v>42.063306052</v>
      </c>
      <c r="BK76" s="23">
        <f t="shared" si="14"/>
        <v>505.8561977243154</v>
      </c>
    </row>
    <row r="77" spans="1:63" ht="15">
      <c r="A77" s="19"/>
      <c r="B77" s="7" t="s">
        <v>120</v>
      </c>
      <c r="C77" s="20">
        <v>0</v>
      </c>
      <c r="D77" s="21">
        <v>27.385345557599997</v>
      </c>
      <c r="E77" s="21">
        <v>0</v>
      </c>
      <c r="F77" s="21">
        <v>0</v>
      </c>
      <c r="G77" s="22">
        <v>0</v>
      </c>
      <c r="H77" s="20">
        <v>749.0802757782</v>
      </c>
      <c r="I77" s="21">
        <v>323.4821386739</v>
      </c>
      <c r="J77" s="21">
        <v>0.08972974953333336</v>
      </c>
      <c r="K77" s="21">
        <v>0</v>
      </c>
      <c r="L77" s="22">
        <v>663.8137019265001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401.10213848353334</v>
      </c>
      <c r="S77" s="21">
        <v>53.455346883566676</v>
      </c>
      <c r="T77" s="21">
        <v>0</v>
      </c>
      <c r="U77" s="21">
        <v>0</v>
      </c>
      <c r="V77" s="22">
        <v>158.0092037604333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7935.073907849012</v>
      </c>
      <c r="AW77" s="21">
        <v>721.1150965499636</v>
      </c>
      <c r="AX77" s="21">
        <v>0.29867613340000004</v>
      </c>
      <c r="AY77" s="21">
        <v>0</v>
      </c>
      <c r="AZ77" s="22">
        <v>3752.8098747502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4215.891537181</v>
      </c>
      <c r="BG77" s="21">
        <v>264.8574389527</v>
      </c>
      <c r="BH77" s="21">
        <v>0.19464194333333337</v>
      </c>
      <c r="BI77" s="21">
        <v>0</v>
      </c>
      <c r="BJ77" s="22">
        <v>1072.5616375463997</v>
      </c>
      <c r="BK77" s="23">
        <f aca="true" t="shared" si="15" ref="BK77:BK98">SUM(C77:BJ77)</f>
        <v>20339.220691719274</v>
      </c>
    </row>
    <row r="78" spans="1:63" ht="15">
      <c r="A78" s="19"/>
      <c r="B78" s="7" t="s">
        <v>121</v>
      </c>
      <c r="C78" s="20">
        <v>0</v>
      </c>
      <c r="D78" s="21">
        <v>5.518067826866665</v>
      </c>
      <c r="E78" s="21">
        <v>0</v>
      </c>
      <c r="F78" s="21">
        <v>0</v>
      </c>
      <c r="G78" s="22">
        <v>0</v>
      </c>
      <c r="H78" s="20">
        <v>80.57813298303334</v>
      </c>
      <c r="I78" s="21">
        <v>39.24940962713333</v>
      </c>
      <c r="J78" s="21">
        <v>0</v>
      </c>
      <c r="K78" s="21">
        <v>0</v>
      </c>
      <c r="L78" s="22">
        <v>39.81110909826668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31.500242530200005</v>
      </c>
      <c r="S78" s="21">
        <v>19.179419120533336</v>
      </c>
      <c r="T78" s="21">
        <v>0</v>
      </c>
      <c r="U78" s="21">
        <v>0</v>
      </c>
      <c r="V78" s="22">
        <v>7.357247919833333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1838.9999040014673</v>
      </c>
      <c r="AW78" s="21">
        <v>202.8082804191754</v>
      </c>
      <c r="AX78" s="21">
        <v>0.0215699357</v>
      </c>
      <c r="AY78" s="21">
        <v>0</v>
      </c>
      <c r="AZ78" s="22">
        <v>365.33611192206666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873.1224098176674</v>
      </c>
      <c r="BG78" s="21">
        <v>52.23921229569999</v>
      </c>
      <c r="BH78" s="21">
        <v>0.05746926423333333</v>
      </c>
      <c r="BI78" s="21">
        <v>0</v>
      </c>
      <c r="BJ78" s="22">
        <v>49.39294463353333</v>
      </c>
      <c r="BK78" s="23">
        <f>SUM(C78:BJ78)</f>
        <v>3605.1715313954105</v>
      </c>
    </row>
    <row r="79" spans="1:63" ht="15">
      <c r="A79" s="19"/>
      <c r="B79" s="7" t="s">
        <v>194</v>
      </c>
      <c r="C79" s="20">
        <v>0</v>
      </c>
      <c r="D79" s="21">
        <v>1.4482877850666667</v>
      </c>
      <c r="E79" s="21">
        <v>0</v>
      </c>
      <c r="F79" s="21">
        <v>0</v>
      </c>
      <c r="G79" s="22">
        <v>0</v>
      </c>
      <c r="H79" s="20">
        <v>23.208387694433334</v>
      </c>
      <c r="I79" s="21">
        <v>6.424381399233334</v>
      </c>
      <c r="J79" s="21">
        <v>0</v>
      </c>
      <c r="K79" s="21">
        <v>0</v>
      </c>
      <c r="L79" s="22">
        <v>29.703380689633327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23.403570124833333</v>
      </c>
      <c r="S79" s="21">
        <v>4.9077887094</v>
      </c>
      <c r="T79" s="21">
        <v>0</v>
      </c>
      <c r="U79" s="21">
        <v>0</v>
      </c>
      <c r="V79" s="22">
        <v>13.262007906366668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148.02409894736672</v>
      </c>
      <c r="AW79" s="21">
        <v>54.181586159522475</v>
      </c>
      <c r="AX79" s="21">
        <v>0</v>
      </c>
      <c r="AY79" s="21">
        <v>0</v>
      </c>
      <c r="AZ79" s="22">
        <v>303.55245497590005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201.98463287776664</v>
      </c>
      <c r="BG79" s="21">
        <v>32.05685681543333</v>
      </c>
      <c r="BH79" s="21">
        <v>2.3208178574</v>
      </c>
      <c r="BI79" s="21">
        <v>0</v>
      </c>
      <c r="BJ79" s="22">
        <v>184.03524126993332</v>
      </c>
      <c r="BK79" s="23">
        <f>SUM(C79:BJ79)</f>
        <v>1028.5134932122892</v>
      </c>
    </row>
    <row r="80" spans="1:63" ht="15">
      <c r="A80" s="19"/>
      <c r="B80" s="7" t="s">
        <v>134</v>
      </c>
      <c r="C80" s="20">
        <v>0</v>
      </c>
      <c r="D80" s="21">
        <v>7.510252892066668</v>
      </c>
      <c r="E80" s="21">
        <v>0</v>
      </c>
      <c r="F80" s="21">
        <v>0</v>
      </c>
      <c r="G80" s="22">
        <v>0</v>
      </c>
      <c r="H80" s="20">
        <v>10.487783232033332</v>
      </c>
      <c r="I80" s="21">
        <v>89.09087369286665</v>
      </c>
      <c r="J80" s="21">
        <v>0</v>
      </c>
      <c r="K80" s="21">
        <v>0</v>
      </c>
      <c r="L80" s="22">
        <v>103.41242755813337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4.3722456860333345</v>
      </c>
      <c r="S80" s="21">
        <v>0.12248242550000002</v>
      </c>
      <c r="T80" s="21">
        <v>0</v>
      </c>
      <c r="U80" s="21">
        <v>0</v>
      </c>
      <c r="V80" s="22">
        <v>1.1625358611333334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11.637264554766665</v>
      </c>
      <c r="AW80" s="21">
        <v>7.491585984735634</v>
      </c>
      <c r="AX80" s="21">
        <v>0</v>
      </c>
      <c r="AY80" s="21">
        <v>0</v>
      </c>
      <c r="AZ80" s="22">
        <v>41.754270884733344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4.2482512915666675</v>
      </c>
      <c r="BG80" s="21">
        <v>0.5512383870666667</v>
      </c>
      <c r="BH80" s="21">
        <v>0</v>
      </c>
      <c r="BI80" s="21">
        <v>0</v>
      </c>
      <c r="BJ80" s="22">
        <v>2.886704475466666</v>
      </c>
      <c r="BK80" s="23">
        <f>SUM(C80:BJ80)</f>
        <v>284.72791692610235</v>
      </c>
    </row>
    <row r="81" spans="1:63" ht="15">
      <c r="A81" s="19"/>
      <c r="B81" s="7" t="s">
        <v>151</v>
      </c>
      <c r="C81" s="20">
        <v>0</v>
      </c>
      <c r="D81" s="21">
        <v>7.574059316</v>
      </c>
      <c r="E81" s="21">
        <v>0</v>
      </c>
      <c r="F81" s="21">
        <v>0</v>
      </c>
      <c r="G81" s="22">
        <v>0</v>
      </c>
      <c r="H81" s="20">
        <v>114.28511010090001</v>
      </c>
      <c r="I81" s="21">
        <v>46.69632097976666</v>
      </c>
      <c r="J81" s="21">
        <v>0</v>
      </c>
      <c r="K81" s="21">
        <v>0</v>
      </c>
      <c r="L81" s="22">
        <v>106.23585996896668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104.8655557436667</v>
      </c>
      <c r="S81" s="21">
        <v>44.06423384053334</v>
      </c>
      <c r="T81" s="21">
        <v>0</v>
      </c>
      <c r="U81" s="21">
        <v>0</v>
      </c>
      <c r="V81" s="22">
        <v>58.02149983283334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1180.1016058462665</v>
      </c>
      <c r="AW81" s="21">
        <v>229.35107787893784</v>
      </c>
      <c r="AX81" s="21">
        <v>0.23067536236666666</v>
      </c>
      <c r="AY81" s="21">
        <v>0</v>
      </c>
      <c r="AZ81" s="22">
        <v>1475.5852191320673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1025.1369939414333</v>
      </c>
      <c r="BG81" s="21">
        <v>87.55905998546667</v>
      </c>
      <c r="BH81" s="21">
        <v>0</v>
      </c>
      <c r="BI81" s="21">
        <v>0</v>
      </c>
      <c r="BJ81" s="22">
        <v>585.1175736973998</v>
      </c>
      <c r="BK81" s="23">
        <f>SUM(C81:BJ81)</f>
        <v>5064.824845626605</v>
      </c>
    </row>
    <row r="82" spans="1:63" ht="15">
      <c r="A82" s="19"/>
      <c r="B82" s="7" t="s">
        <v>122</v>
      </c>
      <c r="C82" s="20">
        <v>0</v>
      </c>
      <c r="D82" s="21">
        <v>10.991927452999999</v>
      </c>
      <c r="E82" s="21">
        <v>0</v>
      </c>
      <c r="F82" s="21">
        <v>0</v>
      </c>
      <c r="G82" s="22">
        <v>0</v>
      </c>
      <c r="H82" s="20">
        <v>165.9205959572</v>
      </c>
      <c r="I82" s="21">
        <v>97.78933424176665</v>
      </c>
      <c r="J82" s="21">
        <v>0</v>
      </c>
      <c r="K82" s="21">
        <v>0</v>
      </c>
      <c r="L82" s="22">
        <v>124.4026247779667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111.9196761509</v>
      </c>
      <c r="S82" s="21">
        <v>17.67512462863333</v>
      </c>
      <c r="T82" s="21">
        <v>0</v>
      </c>
      <c r="U82" s="21">
        <v>0</v>
      </c>
      <c r="V82" s="22">
        <v>32.35411467600001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2836.7035901898735</v>
      </c>
      <c r="AW82" s="21">
        <v>296.2724087919795</v>
      </c>
      <c r="AX82" s="21">
        <v>0.02774116723333334</v>
      </c>
      <c r="AY82" s="21">
        <v>0</v>
      </c>
      <c r="AZ82" s="22">
        <v>1113.2030135479336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1957.8758742097689</v>
      </c>
      <c r="BG82" s="21">
        <v>81.40237023143334</v>
      </c>
      <c r="BH82" s="21">
        <v>2.613364082766666</v>
      </c>
      <c r="BI82" s="21">
        <v>0</v>
      </c>
      <c r="BJ82" s="22">
        <v>308.46495801650013</v>
      </c>
      <c r="BK82" s="23">
        <f t="shared" si="15"/>
        <v>7157.616718122956</v>
      </c>
    </row>
    <row r="83" spans="1:63" ht="15">
      <c r="A83" s="19"/>
      <c r="B83" s="7" t="s">
        <v>123</v>
      </c>
      <c r="C83" s="20">
        <v>0</v>
      </c>
      <c r="D83" s="21">
        <v>1.6520231207666665</v>
      </c>
      <c r="E83" s="21">
        <v>0</v>
      </c>
      <c r="F83" s="21">
        <v>0</v>
      </c>
      <c r="G83" s="22">
        <v>0</v>
      </c>
      <c r="H83" s="20">
        <v>20.8760115493</v>
      </c>
      <c r="I83" s="21">
        <v>3.996358195600001</v>
      </c>
      <c r="J83" s="21">
        <v>0</v>
      </c>
      <c r="K83" s="21">
        <v>0</v>
      </c>
      <c r="L83" s="22">
        <v>19.668193185166665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11.63256537026667</v>
      </c>
      <c r="S83" s="21">
        <v>1.4767292296666672</v>
      </c>
      <c r="T83" s="21">
        <v>0</v>
      </c>
      <c r="U83" s="21">
        <v>0</v>
      </c>
      <c r="V83" s="22">
        <v>6.482236806166666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138.50927865426664</v>
      </c>
      <c r="AW83" s="21">
        <v>61.706643251615226</v>
      </c>
      <c r="AX83" s="21">
        <v>0.0062435871000000006</v>
      </c>
      <c r="AY83" s="21">
        <v>0</v>
      </c>
      <c r="AZ83" s="22">
        <v>181.39213901469998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69.17918393393333</v>
      </c>
      <c r="BG83" s="21">
        <v>17.65935314636667</v>
      </c>
      <c r="BH83" s="21">
        <v>0</v>
      </c>
      <c r="BI83" s="21">
        <v>0</v>
      </c>
      <c r="BJ83" s="22">
        <v>39.4516566334</v>
      </c>
      <c r="BK83" s="23">
        <f t="shared" si="15"/>
        <v>573.6886156783153</v>
      </c>
    </row>
    <row r="84" spans="1:63" ht="15">
      <c r="A84" s="19"/>
      <c r="B84" s="7" t="s">
        <v>137</v>
      </c>
      <c r="C84" s="20">
        <v>0</v>
      </c>
      <c r="D84" s="21">
        <v>2.1677398408666666</v>
      </c>
      <c r="E84" s="21">
        <v>0</v>
      </c>
      <c r="F84" s="21">
        <v>0</v>
      </c>
      <c r="G84" s="22">
        <v>0</v>
      </c>
      <c r="H84" s="20">
        <v>44.98918429813334</v>
      </c>
      <c r="I84" s="21">
        <v>45.14848790906667</v>
      </c>
      <c r="J84" s="21">
        <v>0</v>
      </c>
      <c r="K84" s="21">
        <v>0</v>
      </c>
      <c r="L84" s="22">
        <v>58.9927152511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37.93495847536667</v>
      </c>
      <c r="S84" s="21">
        <v>25.045522426233333</v>
      </c>
      <c r="T84" s="21">
        <v>0</v>
      </c>
      <c r="U84" s="21">
        <v>0</v>
      </c>
      <c r="V84" s="22">
        <v>26.509953546199995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259.6783610114667</v>
      </c>
      <c r="AW84" s="21">
        <v>228.25639149340245</v>
      </c>
      <c r="AX84" s="21">
        <v>0.3773507435666667</v>
      </c>
      <c r="AY84" s="21">
        <v>0</v>
      </c>
      <c r="AZ84" s="22">
        <v>657.590096023367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217.21389908806665</v>
      </c>
      <c r="BG84" s="21">
        <v>64.17244516</v>
      </c>
      <c r="BH84" s="21">
        <v>0</v>
      </c>
      <c r="BI84" s="21">
        <v>0</v>
      </c>
      <c r="BJ84" s="22">
        <v>238.09139880560002</v>
      </c>
      <c r="BK84" s="23">
        <f>SUM(C84:BJ84)</f>
        <v>1906.1685040724362</v>
      </c>
    </row>
    <row r="85" spans="1:63" ht="15">
      <c r="A85" s="19"/>
      <c r="B85" s="7" t="s">
        <v>124</v>
      </c>
      <c r="C85" s="20">
        <v>0</v>
      </c>
      <c r="D85" s="21">
        <v>9.933938405266664</v>
      </c>
      <c r="E85" s="21">
        <v>0</v>
      </c>
      <c r="F85" s="21">
        <v>0</v>
      </c>
      <c r="G85" s="22">
        <v>0</v>
      </c>
      <c r="H85" s="20">
        <v>46.87833368780001</v>
      </c>
      <c r="I85" s="21">
        <v>85.03650678136667</v>
      </c>
      <c r="J85" s="21">
        <v>0</v>
      </c>
      <c r="K85" s="21">
        <v>0</v>
      </c>
      <c r="L85" s="22">
        <v>163.33100679283336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29.773517173633337</v>
      </c>
      <c r="S85" s="21">
        <v>76.87960417379999</v>
      </c>
      <c r="T85" s="21">
        <v>0</v>
      </c>
      <c r="U85" s="21">
        <v>0</v>
      </c>
      <c r="V85" s="22">
        <v>54.57439411833332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839.8300505549339</v>
      </c>
      <c r="AW85" s="21">
        <v>573.0745299622183</v>
      </c>
      <c r="AX85" s="21">
        <v>0</v>
      </c>
      <c r="AY85" s="21">
        <v>0.050344984</v>
      </c>
      <c r="AZ85" s="22">
        <v>3367.6627928394687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626.3341992187999</v>
      </c>
      <c r="BG85" s="21">
        <v>153.14033238460007</v>
      </c>
      <c r="BH85" s="21">
        <v>2.346594749966668</v>
      </c>
      <c r="BI85" s="21">
        <v>0</v>
      </c>
      <c r="BJ85" s="22">
        <v>1039.3587321236</v>
      </c>
      <c r="BK85" s="23">
        <f t="shared" si="15"/>
        <v>7068.20487795062</v>
      </c>
    </row>
    <row r="86" spans="1:63" ht="15">
      <c r="A86" s="19"/>
      <c r="B86" s="7" t="s">
        <v>158</v>
      </c>
      <c r="C86" s="20">
        <v>0</v>
      </c>
      <c r="D86" s="21">
        <v>1.2583629038333333</v>
      </c>
      <c r="E86" s="21">
        <v>0</v>
      </c>
      <c r="F86" s="21">
        <v>0</v>
      </c>
      <c r="G86" s="22">
        <v>0</v>
      </c>
      <c r="H86" s="20">
        <v>98.99729082803334</v>
      </c>
      <c r="I86" s="21">
        <v>245.24514085493328</v>
      </c>
      <c r="J86" s="21">
        <v>0</v>
      </c>
      <c r="K86" s="21">
        <v>0</v>
      </c>
      <c r="L86" s="22">
        <v>195.95301765446666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46.71397929996667</v>
      </c>
      <c r="S86" s="21">
        <v>63.32013618700001</v>
      </c>
      <c r="T86" s="21">
        <v>0</v>
      </c>
      <c r="U86" s="21">
        <v>0</v>
      </c>
      <c r="V86" s="22">
        <v>53.88345968679999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110.41113597943331</v>
      </c>
      <c r="AW86" s="21">
        <v>57.2756939416054</v>
      </c>
      <c r="AX86" s="21">
        <v>0</v>
      </c>
      <c r="AY86" s="21">
        <v>0</v>
      </c>
      <c r="AZ86" s="22">
        <v>143.88880509753338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40.293914928366675</v>
      </c>
      <c r="BG86" s="21">
        <v>10.471150780899997</v>
      </c>
      <c r="BH86" s="21">
        <v>0</v>
      </c>
      <c r="BI86" s="21">
        <v>0</v>
      </c>
      <c r="BJ86" s="22">
        <v>16.892866794733333</v>
      </c>
      <c r="BK86" s="23">
        <f t="shared" si="15"/>
        <v>1084.6049549376053</v>
      </c>
    </row>
    <row r="87" spans="1:63" ht="15">
      <c r="A87" s="19"/>
      <c r="B87" s="7" t="s">
        <v>176</v>
      </c>
      <c r="C87" s="20">
        <v>0</v>
      </c>
      <c r="D87" s="21">
        <v>0</v>
      </c>
      <c r="E87" s="21">
        <v>0</v>
      </c>
      <c r="F87" s="21">
        <v>0</v>
      </c>
      <c r="G87" s="22">
        <v>0</v>
      </c>
      <c r="H87" s="20">
        <v>6.823945796133334</v>
      </c>
      <c r="I87" s="21">
        <v>8.568886049566668</v>
      </c>
      <c r="J87" s="21">
        <v>0</v>
      </c>
      <c r="K87" s="21">
        <v>0</v>
      </c>
      <c r="L87" s="22">
        <v>32.15711600053334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3.714046842866666</v>
      </c>
      <c r="S87" s="21">
        <v>0.2709361058666667</v>
      </c>
      <c r="T87" s="21">
        <v>0</v>
      </c>
      <c r="U87" s="21">
        <v>0</v>
      </c>
      <c r="V87" s="22">
        <v>2.2670206608000005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3.8709139358333338</v>
      </c>
      <c r="AW87" s="21">
        <v>1.8557651318038317</v>
      </c>
      <c r="AX87" s="21">
        <v>0</v>
      </c>
      <c r="AY87" s="21">
        <v>0</v>
      </c>
      <c r="AZ87" s="22">
        <v>6.919054252933333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2.4035082980666664</v>
      </c>
      <c r="BG87" s="21">
        <v>0.28224113273333334</v>
      </c>
      <c r="BH87" s="21">
        <v>0</v>
      </c>
      <c r="BI87" s="21">
        <v>0</v>
      </c>
      <c r="BJ87" s="22">
        <v>2.1634706656333336</v>
      </c>
      <c r="BK87" s="23">
        <f t="shared" si="15"/>
        <v>71.29690487277051</v>
      </c>
    </row>
    <row r="88" spans="1:63" ht="15">
      <c r="A88" s="19"/>
      <c r="B88" s="7" t="s">
        <v>141</v>
      </c>
      <c r="C88" s="20">
        <v>0</v>
      </c>
      <c r="D88" s="21">
        <v>0.8842827853999998</v>
      </c>
      <c r="E88" s="21">
        <v>0</v>
      </c>
      <c r="F88" s="21">
        <v>0</v>
      </c>
      <c r="G88" s="22">
        <v>0</v>
      </c>
      <c r="H88" s="20">
        <v>87.08393472106665</v>
      </c>
      <c r="I88" s="21">
        <v>184.12861330793336</v>
      </c>
      <c r="J88" s="21">
        <v>0</v>
      </c>
      <c r="K88" s="21">
        <v>0</v>
      </c>
      <c r="L88" s="22">
        <v>322.8531796479999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48.841966641566664</v>
      </c>
      <c r="S88" s="21">
        <v>6.2419249607666645</v>
      </c>
      <c r="T88" s="21">
        <v>0</v>
      </c>
      <c r="U88" s="21">
        <v>0</v>
      </c>
      <c r="V88" s="22">
        <v>47.662291254699994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30.109930907366667</v>
      </c>
      <c r="AW88" s="21">
        <v>35.28315063796921</v>
      </c>
      <c r="AX88" s="21">
        <v>13.863851797366669</v>
      </c>
      <c r="AY88" s="21">
        <v>0</v>
      </c>
      <c r="AZ88" s="22">
        <v>108.25138391596667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13.036054037</v>
      </c>
      <c r="BG88" s="21">
        <v>2.470617337200001</v>
      </c>
      <c r="BH88" s="21">
        <v>0</v>
      </c>
      <c r="BI88" s="21">
        <v>0</v>
      </c>
      <c r="BJ88" s="22">
        <v>6.6298939062999995</v>
      </c>
      <c r="BK88" s="23">
        <f t="shared" si="15"/>
        <v>907.3410758586026</v>
      </c>
    </row>
    <row r="89" spans="1:63" ht="15">
      <c r="A89" s="19"/>
      <c r="B89" s="7" t="s">
        <v>138</v>
      </c>
      <c r="C89" s="20">
        <v>0</v>
      </c>
      <c r="D89" s="21">
        <v>1.2682834184333331</v>
      </c>
      <c r="E89" s="21">
        <v>0</v>
      </c>
      <c r="F89" s="21">
        <v>0</v>
      </c>
      <c r="G89" s="22">
        <v>0</v>
      </c>
      <c r="H89" s="20">
        <v>161.87847231060005</v>
      </c>
      <c r="I89" s="21">
        <v>40.39851643443333</v>
      </c>
      <c r="J89" s="21">
        <v>0</v>
      </c>
      <c r="K89" s="21">
        <v>0</v>
      </c>
      <c r="L89" s="22">
        <v>164.69141474086666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121.66947528076665</v>
      </c>
      <c r="S89" s="21">
        <v>1.8402146792666667</v>
      </c>
      <c r="T89" s="21">
        <v>0</v>
      </c>
      <c r="U89" s="21">
        <v>0</v>
      </c>
      <c r="V89" s="22">
        <v>36.23072844266665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64.57303569303332</v>
      </c>
      <c r="AW89" s="21">
        <v>29.21943154104518</v>
      </c>
      <c r="AX89" s="21">
        <v>0</v>
      </c>
      <c r="AY89" s="21">
        <v>0</v>
      </c>
      <c r="AZ89" s="22">
        <v>100.49725169916667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41.8376670635</v>
      </c>
      <c r="BG89" s="21">
        <v>2.3514652896000006</v>
      </c>
      <c r="BH89" s="21">
        <v>0</v>
      </c>
      <c r="BI89" s="21">
        <v>0</v>
      </c>
      <c r="BJ89" s="22">
        <v>16.005884406766665</v>
      </c>
      <c r="BK89" s="23">
        <f t="shared" si="15"/>
        <v>782.4618410001453</v>
      </c>
    </row>
    <row r="90" spans="1:63" ht="15">
      <c r="A90" s="19"/>
      <c r="B90" s="7" t="s">
        <v>142</v>
      </c>
      <c r="C90" s="20">
        <v>0</v>
      </c>
      <c r="D90" s="21">
        <v>0.7472959682333334</v>
      </c>
      <c r="E90" s="21">
        <v>0</v>
      </c>
      <c r="F90" s="21">
        <v>0</v>
      </c>
      <c r="G90" s="22">
        <v>0</v>
      </c>
      <c r="H90" s="20">
        <v>38.48994340936667</v>
      </c>
      <c r="I90" s="21">
        <v>78.82313854216666</v>
      </c>
      <c r="J90" s="21">
        <v>0</v>
      </c>
      <c r="K90" s="21">
        <v>0</v>
      </c>
      <c r="L90" s="22">
        <v>126.77863804183335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18.96503396063334</v>
      </c>
      <c r="S90" s="21">
        <v>1.1212739604333335</v>
      </c>
      <c r="T90" s="21">
        <v>0</v>
      </c>
      <c r="U90" s="21">
        <v>0</v>
      </c>
      <c r="V90" s="22">
        <v>17.634641962933337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20.004018155</v>
      </c>
      <c r="AW90" s="21">
        <v>15.848518033738612</v>
      </c>
      <c r="AX90" s="21">
        <v>0</v>
      </c>
      <c r="AY90" s="21">
        <v>0</v>
      </c>
      <c r="AZ90" s="22">
        <v>68.7143838202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6.547885411466665</v>
      </c>
      <c r="BG90" s="21">
        <v>5.3432373764333345</v>
      </c>
      <c r="BH90" s="21">
        <v>0</v>
      </c>
      <c r="BI90" s="21">
        <v>0</v>
      </c>
      <c r="BJ90" s="22">
        <v>5.8350737043333325</v>
      </c>
      <c r="BK90" s="23">
        <f t="shared" si="15"/>
        <v>404.85308234677194</v>
      </c>
    </row>
    <row r="91" spans="1:63" ht="15">
      <c r="A91" s="19"/>
      <c r="B91" s="7" t="s">
        <v>125</v>
      </c>
      <c r="C91" s="20">
        <v>0</v>
      </c>
      <c r="D91" s="21">
        <v>8.3785738209</v>
      </c>
      <c r="E91" s="21">
        <v>0</v>
      </c>
      <c r="F91" s="21">
        <v>0</v>
      </c>
      <c r="G91" s="22">
        <v>0</v>
      </c>
      <c r="H91" s="20">
        <v>510.04323704626677</v>
      </c>
      <c r="I91" s="21">
        <v>197.80185752183334</v>
      </c>
      <c r="J91" s="21">
        <v>0.43798074556666666</v>
      </c>
      <c r="K91" s="21">
        <v>0</v>
      </c>
      <c r="L91" s="22">
        <v>448.8263612056999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285.8012474875667</v>
      </c>
      <c r="S91" s="21">
        <v>28.001932910766666</v>
      </c>
      <c r="T91" s="21">
        <v>0</v>
      </c>
      <c r="U91" s="21">
        <v>0</v>
      </c>
      <c r="V91" s="22">
        <v>63.914890408400005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1573.1886487062338</v>
      </c>
      <c r="AW91" s="21">
        <v>259.5298652607253</v>
      </c>
      <c r="AX91" s="21">
        <v>0.03205030676666667</v>
      </c>
      <c r="AY91" s="21">
        <v>0</v>
      </c>
      <c r="AZ91" s="22">
        <v>1586.2135893099671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709.5758982410999</v>
      </c>
      <c r="BG91" s="21">
        <v>54.422828416399994</v>
      </c>
      <c r="BH91" s="21">
        <v>0.08247540190000001</v>
      </c>
      <c r="BI91" s="21">
        <v>0</v>
      </c>
      <c r="BJ91" s="22">
        <v>213.39656519296673</v>
      </c>
      <c r="BK91" s="23">
        <f t="shared" si="15"/>
        <v>5939.64800198306</v>
      </c>
    </row>
    <row r="92" spans="1:63" ht="15">
      <c r="A92" s="19"/>
      <c r="B92" s="7" t="s">
        <v>126</v>
      </c>
      <c r="C92" s="20">
        <v>0</v>
      </c>
      <c r="D92" s="21">
        <v>3.894053474133333</v>
      </c>
      <c r="E92" s="21">
        <v>0</v>
      </c>
      <c r="F92" s="21">
        <v>0</v>
      </c>
      <c r="G92" s="22">
        <v>0</v>
      </c>
      <c r="H92" s="20">
        <v>82.76664146966667</v>
      </c>
      <c r="I92" s="21">
        <v>18.833340539199998</v>
      </c>
      <c r="J92" s="21">
        <v>0</v>
      </c>
      <c r="K92" s="21">
        <v>0</v>
      </c>
      <c r="L92" s="22">
        <v>70.74411266023333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43.856749892999986</v>
      </c>
      <c r="S92" s="21">
        <v>2.2779958607000004</v>
      </c>
      <c r="T92" s="21">
        <v>0</v>
      </c>
      <c r="U92" s="21">
        <v>0</v>
      </c>
      <c r="V92" s="22">
        <v>17.95103603926667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1266.7019778199663</v>
      </c>
      <c r="AW92" s="21">
        <v>106.72525855791892</v>
      </c>
      <c r="AX92" s="21">
        <v>0</v>
      </c>
      <c r="AY92" s="21">
        <v>0</v>
      </c>
      <c r="AZ92" s="22">
        <v>493.4121944816998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582.206512704633</v>
      </c>
      <c r="BG92" s="21">
        <v>55.83003286493332</v>
      </c>
      <c r="BH92" s="21">
        <v>0</v>
      </c>
      <c r="BI92" s="21">
        <v>0</v>
      </c>
      <c r="BJ92" s="22">
        <v>132.12058186216663</v>
      </c>
      <c r="BK92" s="23">
        <f t="shared" si="15"/>
        <v>2877.320488227518</v>
      </c>
    </row>
    <row r="93" spans="1:63" ht="15">
      <c r="A93" s="19"/>
      <c r="B93" s="7" t="s">
        <v>127</v>
      </c>
      <c r="C93" s="20">
        <v>0</v>
      </c>
      <c r="D93" s="21">
        <v>1.4471594022333336</v>
      </c>
      <c r="E93" s="21">
        <v>0</v>
      </c>
      <c r="F93" s="21">
        <v>0</v>
      </c>
      <c r="G93" s="22">
        <v>0</v>
      </c>
      <c r="H93" s="20">
        <v>4.787604443666667</v>
      </c>
      <c r="I93" s="21">
        <v>0.07208088630000001</v>
      </c>
      <c r="J93" s="21">
        <v>0</v>
      </c>
      <c r="K93" s="21">
        <v>0</v>
      </c>
      <c r="L93" s="22">
        <v>4.685853698333333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2.1350252170666666</v>
      </c>
      <c r="S93" s="21">
        <v>0.01968524279999999</v>
      </c>
      <c r="T93" s="21">
        <v>0</v>
      </c>
      <c r="U93" s="21">
        <v>0</v>
      </c>
      <c r="V93" s="22">
        <v>0.2318083543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17.633371460733333</v>
      </c>
      <c r="AW93" s="21">
        <v>0.3467707042531255</v>
      </c>
      <c r="AX93" s="21">
        <v>0</v>
      </c>
      <c r="AY93" s="21">
        <v>0</v>
      </c>
      <c r="AZ93" s="22">
        <v>4.406283133499999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6.5430871175</v>
      </c>
      <c r="BG93" s="21">
        <v>0.9621778399666667</v>
      </c>
      <c r="BH93" s="21">
        <v>0</v>
      </c>
      <c r="BI93" s="21">
        <v>0</v>
      </c>
      <c r="BJ93" s="22">
        <v>0.7972201620999999</v>
      </c>
      <c r="BK93" s="23">
        <f t="shared" si="15"/>
        <v>44.06812766275311</v>
      </c>
    </row>
    <row r="94" spans="1:63" ht="15">
      <c r="A94" s="19"/>
      <c r="B94" s="7" t="s">
        <v>128</v>
      </c>
      <c r="C94" s="20">
        <v>0</v>
      </c>
      <c r="D94" s="21">
        <v>4.105177806866667</v>
      </c>
      <c r="E94" s="21">
        <v>0</v>
      </c>
      <c r="F94" s="21">
        <v>0</v>
      </c>
      <c r="G94" s="22">
        <v>0</v>
      </c>
      <c r="H94" s="20">
        <v>41.955544403100006</v>
      </c>
      <c r="I94" s="21">
        <v>0</v>
      </c>
      <c r="J94" s="21">
        <v>0</v>
      </c>
      <c r="K94" s="21">
        <v>0</v>
      </c>
      <c r="L94" s="22">
        <v>9.843780948266666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29.61541565756667</v>
      </c>
      <c r="S94" s="21">
        <v>0</v>
      </c>
      <c r="T94" s="21">
        <v>0</v>
      </c>
      <c r="U94" s="21">
        <v>0</v>
      </c>
      <c r="V94" s="22">
        <v>2.9550187625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1210.252333102935</v>
      </c>
      <c r="AW94" s="21">
        <v>0.022469833</v>
      </c>
      <c r="AX94" s="21">
        <v>0</v>
      </c>
      <c r="AY94" s="21">
        <v>0</v>
      </c>
      <c r="AZ94" s="22">
        <v>234.43233798666665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982.6945996764332</v>
      </c>
      <c r="BG94" s="21">
        <v>0.06898383783333334</v>
      </c>
      <c r="BH94" s="21">
        <v>0</v>
      </c>
      <c r="BI94" s="21">
        <v>0</v>
      </c>
      <c r="BJ94" s="22">
        <v>117.71122090923333</v>
      </c>
      <c r="BK94" s="23">
        <f t="shared" si="15"/>
        <v>2633.6568829244015</v>
      </c>
    </row>
    <row r="95" spans="1:63" ht="15">
      <c r="A95" s="19"/>
      <c r="B95" s="7" t="s">
        <v>129</v>
      </c>
      <c r="C95" s="20">
        <v>0</v>
      </c>
      <c r="D95" s="21">
        <v>50.28154058303333</v>
      </c>
      <c r="E95" s="21">
        <v>0</v>
      </c>
      <c r="F95" s="21">
        <v>0</v>
      </c>
      <c r="G95" s="22">
        <v>0</v>
      </c>
      <c r="H95" s="20">
        <v>3640.081119400667</v>
      </c>
      <c r="I95" s="21">
        <v>558.8541066695334</v>
      </c>
      <c r="J95" s="21">
        <v>0</v>
      </c>
      <c r="K95" s="21">
        <v>0</v>
      </c>
      <c r="L95" s="22">
        <v>2116.346719859534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2546.6215189159657</v>
      </c>
      <c r="S95" s="21">
        <v>76.16979822446667</v>
      </c>
      <c r="T95" s="21">
        <v>0</v>
      </c>
      <c r="U95" s="21">
        <v>0</v>
      </c>
      <c r="V95" s="22">
        <v>480.7344223107998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12636.711587300753</v>
      </c>
      <c r="AW95" s="21">
        <v>819.5856317945739</v>
      </c>
      <c r="AX95" s="21">
        <v>4.221743157066666</v>
      </c>
      <c r="AY95" s="21">
        <v>0</v>
      </c>
      <c r="AZ95" s="22">
        <v>5353.631483534728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9135.665235192198</v>
      </c>
      <c r="BG95" s="21">
        <v>308.27915000726665</v>
      </c>
      <c r="BH95" s="21">
        <v>0.4878711186666665</v>
      </c>
      <c r="BI95" s="21">
        <v>0</v>
      </c>
      <c r="BJ95" s="22">
        <v>1597.3858828449002</v>
      </c>
      <c r="BK95" s="23">
        <f t="shared" si="15"/>
        <v>39325.05781091416</v>
      </c>
    </row>
    <row r="96" spans="1:63" ht="15">
      <c r="A96" s="19"/>
      <c r="B96" s="7" t="s">
        <v>130</v>
      </c>
      <c r="C96" s="20">
        <v>0</v>
      </c>
      <c r="D96" s="21">
        <v>8.925304840666666</v>
      </c>
      <c r="E96" s="21">
        <v>0</v>
      </c>
      <c r="F96" s="21">
        <v>0</v>
      </c>
      <c r="G96" s="22">
        <v>0</v>
      </c>
      <c r="H96" s="20">
        <v>199.5655023744667</v>
      </c>
      <c r="I96" s="21">
        <v>40.96739974453333</v>
      </c>
      <c r="J96" s="21">
        <v>0</v>
      </c>
      <c r="K96" s="21">
        <v>0</v>
      </c>
      <c r="L96" s="22">
        <v>98.25829627913335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96.86142433236668</v>
      </c>
      <c r="S96" s="21">
        <v>42.86937175966666</v>
      </c>
      <c r="T96" s="21">
        <v>0</v>
      </c>
      <c r="U96" s="21">
        <v>0</v>
      </c>
      <c r="V96" s="22">
        <v>16.992451157399998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2635.5226085364015</v>
      </c>
      <c r="AW96" s="21">
        <v>127.91250988536184</v>
      </c>
      <c r="AX96" s="21">
        <v>0</v>
      </c>
      <c r="AY96" s="21">
        <v>0</v>
      </c>
      <c r="AZ96" s="22">
        <v>890.6552281646669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1504.641889391867</v>
      </c>
      <c r="BG96" s="21">
        <v>36.27132658866665</v>
      </c>
      <c r="BH96" s="21">
        <v>0.0108770838</v>
      </c>
      <c r="BI96" s="21">
        <v>0</v>
      </c>
      <c r="BJ96" s="22">
        <v>201.99071527309994</v>
      </c>
      <c r="BK96" s="23">
        <f t="shared" si="15"/>
        <v>5901.444905412098</v>
      </c>
    </row>
    <row r="97" spans="1:63" ht="15">
      <c r="A97" s="19"/>
      <c r="B97" s="7" t="s">
        <v>159</v>
      </c>
      <c r="C97" s="20">
        <v>0</v>
      </c>
      <c r="D97" s="21">
        <v>0.13691307673333333</v>
      </c>
      <c r="E97" s="21">
        <v>0</v>
      </c>
      <c r="F97" s="21">
        <v>0</v>
      </c>
      <c r="G97" s="22">
        <v>0</v>
      </c>
      <c r="H97" s="20">
        <v>141.81306616463334</v>
      </c>
      <c r="I97" s="21">
        <v>80.69766014183334</v>
      </c>
      <c r="J97" s="21">
        <v>0</v>
      </c>
      <c r="K97" s="21">
        <v>0</v>
      </c>
      <c r="L97" s="22">
        <v>102.14139177739999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86.15175076926667</v>
      </c>
      <c r="S97" s="21">
        <v>14.93085020863333</v>
      </c>
      <c r="T97" s="21">
        <v>0</v>
      </c>
      <c r="U97" s="21">
        <v>0</v>
      </c>
      <c r="V97" s="22">
        <v>21.560631622400003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33.89146355453334</v>
      </c>
      <c r="AW97" s="21">
        <v>11.21863138487228</v>
      </c>
      <c r="AX97" s="21">
        <v>1.250907117233333</v>
      </c>
      <c r="AY97" s="21">
        <v>0</v>
      </c>
      <c r="AZ97" s="22">
        <v>48.90657190006666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12.9418872976</v>
      </c>
      <c r="BG97" s="21">
        <v>0.8186968070666665</v>
      </c>
      <c r="BH97" s="21">
        <v>0</v>
      </c>
      <c r="BI97" s="21">
        <v>0</v>
      </c>
      <c r="BJ97" s="22">
        <v>3.4881659265</v>
      </c>
      <c r="BK97" s="23">
        <f t="shared" si="15"/>
        <v>559.9485877487722</v>
      </c>
    </row>
    <row r="98" spans="1:63" ht="15">
      <c r="A98" s="19"/>
      <c r="B98" s="7" t="s">
        <v>144</v>
      </c>
      <c r="C98" s="20">
        <v>0</v>
      </c>
      <c r="D98" s="21">
        <v>4.2837895</v>
      </c>
      <c r="E98" s="21">
        <v>0</v>
      </c>
      <c r="F98" s="21">
        <v>0</v>
      </c>
      <c r="G98" s="22">
        <v>0</v>
      </c>
      <c r="H98" s="20">
        <v>109.21106527473334</v>
      </c>
      <c r="I98" s="21">
        <v>15.883239942166668</v>
      </c>
      <c r="J98" s="21">
        <v>0</v>
      </c>
      <c r="K98" s="21">
        <v>0</v>
      </c>
      <c r="L98" s="22">
        <v>70.46731204023332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60.422624529833335</v>
      </c>
      <c r="S98" s="21">
        <v>1.1026740965666668</v>
      </c>
      <c r="T98" s="21">
        <v>0</v>
      </c>
      <c r="U98" s="21">
        <v>0</v>
      </c>
      <c r="V98" s="22">
        <v>8.352415824333331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92.12731110436664</v>
      </c>
      <c r="AW98" s="21">
        <v>88.33642682537987</v>
      </c>
      <c r="AX98" s="21">
        <v>0.20973928309999998</v>
      </c>
      <c r="AY98" s="21">
        <v>0</v>
      </c>
      <c r="AZ98" s="22">
        <v>87.71651833856669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44.300154862633335</v>
      </c>
      <c r="BG98" s="21">
        <v>4.0895377210333335</v>
      </c>
      <c r="BH98" s="21">
        <v>0</v>
      </c>
      <c r="BI98" s="21">
        <v>0</v>
      </c>
      <c r="BJ98" s="22">
        <v>14.413188972599999</v>
      </c>
      <c r="BK98" s="23">
        <f t="shared" si="15"/>
        <v>600.9159983155465</v>
      </c>
    </row>
    <row r="99" spans="1:63" s="28" customFormat="1" ht="15">
      <c r="A99" s="19"/>
      <c r="B99" s="8" t="s">
        <v>12</v>
      </c>
      <c r="C99" s="24">
        <f aca="true" t="shared" si="16" ref="C99:AH99">SUM(C70:C98)</f>
        <v>0</v>
      </c>
      <c r="D99" s="25">
        <f t="shared" si="16"/>
        <v>224.64195932536663</v>
      </c>
      <c r="E99" s="25">
        <f t="shared" si="16"/>
        <v>0</v>
      </c>
      <c r="F99" s="25">
        <f t="shared" si="16"/>
        <v>0</v>
      </c>
      <c r="G99" s="26">
        <f t="shared" si="16"/>
        <v>0</v>
      </c>
      <c r="H99" s="24">
        <f t="shared" si="16"/>
        <v>7987.709940802068</v>
      </c>
      <c r="I99" s="25">
        <f t="shared" si="16"/>
        <v>7278.428379831466</v>
      </c>
      <c r="J99" s="25">
        <f t="shared" si="16"/>
        <v>8.250865153366668</v>
      </c>
      <c r="K99" s="25">
        <f t="shared" si="16"/>
        <v>0</v>
      </c>
      <c r="L99" s="26">
        <f t="shared" si="16"/>
        <v>9656.282041497934</v>
      </c>
      <c r="M99" s="24">
        <f t="shared" si="16"/>
        <v>0</v>
      </c>
      <c r="N99" s="25">
        <f t="shared" si="16"/>
        <v>0</v>
      </c>
      <c r="O99" s="25">
        <f t="shared" si="16"/>
        <v>0</v>
      </c>
      <c r="P99" s="25">
        <f t="shared" si="16"/>
        <v>0</v>
      </c>
      <c r="Q99" s="26">
        <f t="shared" si="16"/>
        <v>0</v>
      </c>
      <c r="R99" s="24">
        <f t="shared" si="16"/>
        <v>5020.7233069169</v>
      </c>
      <c r="S99" s="25">
        <f t="shared" si="16"/>
        <v>1073.7654396566002</v>
      </c>
      <c r="T99" s="25">
        <f t="shared" si="16"/>
        <v>0</v>
      </c>
      <c r="U99" s="25">
        <f t="shared" si="16"/>
        <v>0</v>
      </c>
      <c r="V99" s="26">
        <f t="shared" si="16"/>
        <v>1724.641050547266</v>
      </c>
      <c r="W99" s="24">
        <f t="shared" si="16"/>
        <v>0</v>
      </c>
      <c r="X99" s="25">
        <f t="shared" si="16"/>
        <v>0</v>
      </c>
      <c r="Y99" s="25">
        <f t="shared" si="16"/>
        <v>0</v>
      </c>
      <c r="Z99" s="25">
        <f t="shared" si="16"/>
        <v>0</v>
      </c>
      <c r="AA99" s="26">
        <f t="shared" si="16"/>
        <v>0</v>
      </c>
      <c r="AB99" s="24">
        <f t="shared" si="16"/>
        <v>0</v>
      </c>
      <c r="AC99" s="25">
        <f t="shared" si="16"/>
        <v>0</v>
      </c>
      <c r="AD99" s="25">
        <f t="shared" si="16"/>
        <v>0</v>
      </c>
      <c r="AE99" s="25">
        <f t="shared" si="16"/>
        <v>0</v>
      </c>
      <c r="AF99" s="26">
        <f t="shared" si="16"/>
        <v>0</v>
      </c>
      <c r="AG99" s="24">
        <f t="shared" si="16"/>
        <v>0</v>
      </c>
      <c r="AH99" s="25">
        <f t="shared" si="16"/>
        <v>0</v>
      </c>
      <c r="AI99" s="25">
        <f aca="true" t="shared" si="17" ref="AI99:BK99">SUM(AI70:AI98)</f>
        <v>0</v>
      </c>
      <c r="AJ99" s="25">
        <f t="shared" si="17"/>
        <v>0</v>
      </c>
      <c r="AK99" s="26">
        <f t="shared" si="17"/>
        <v>0</v>
      </c>
      <c r="AL99" s="24">
        <f t="shared" si="17"/>
        <v>0</v>
      </c>
      <c r="AM99" s="25">
        <f t="shared" si="17"/>
        <v>0</v>
      </c>
      <c r="AN99" s="25">
        <f t="shared" si="17"/>
        <v>0</v>
      </c>
      <c r="AO99" s="25">
        <f t="shared" si="17"/>
        <v>0</v>
      </c>
      <c r="AP99" s="26">
        <f t="shared" si="17"/>
        <v>0</v>
      </c>
      <c r="AQ99" s="24">
        <f t="shared" si="17"/>
        <v>0</v>
      </c>
      <c r="AR99" s="25">
        <f t="shared" si="17"/>
        <v>0</v>
      </c>
      <c r="AS99" s="25">
        <f t="shared" si="17"/>
        <v>0</v>
      </c>
      <c r="AT99" s="25">
        <f t="shared" si="17"/>
        <v>0</v>
      </c>
      <c r="AU99" s="26">
        <f t="shared" si="17"/>
        <v>0</v>
      </c>
      <c r="AV99" s="24">
        <f t="shared" si="17"/>
        <v>48017.48011731847</v>
      </c>
      <c r="AW99" s="25">
        <f t="shared" si="17"/>
        <v>7139.278188212674</v>
      </c>
      <c r="AX99" s="25">
        <f t="shared" si="17"/>
        <v>21.364402781933332</v>
      </c>
      <c r="AY99" s="25">
        <f t="shared" si="17"/>
        <v>669.0447120199998</v>
      </c>
      <c r="AZ99" s="26">
        <f t="shared" si="17"/>
        <v>34166.25658542122</v>
      </c>
      <c r="BA99" s="24">
        <f t="shared" si="17"/>
        <v>0</v>
      </c>
      <c r="BB99" s="25">
        <f t="shared" si="17"/>
        <v>0</v>
      </c>
      <c r="BC99" s="25">
        <f t="shared" si="17"/>
        <v>0</v>
      </c>
      <c r="BD99" s="25">
        <f t="shared" si="17"/>
        <v>0</v>
      </c>
      <c r="BE99" s="26">
        <f t="shared" si="17"/>
        <v>0</v>
      </c>
      <c r="BF99" s="24">
        <f t="shared" si="17"/>
        <v>30611.117357146333</v>
      </c>
      <c r="BG99" s="25">
        <f t="shared" si="17"/>
        <v>2150.601754552367</v>
      </c>
      <c r="BH99" s="25">
        <f t="shared" si="17"/>
        <v>8.273885964800002</v>
      </c>
      <c r="BI99" s="25">
        <f t="shared" si="17"/>
        <v>0</v>
      </c>
      <c r="BJ99" s="26">
        <f t="shared" si="17"/>
        <v>8938.422003102363</v>
      </c>
      <c r="BK99" s="27">
        <f t="shared" si="17"/>
        <v>164696.28199025113</v>
      </c>
    </row>
    <row r="100" spans="1:63" s="28" customFormat="1" ht="15">
      <c r="A100" s="19"/>
      <c r="B100" s="8" t="s">
        <v>23</v>
      </c>
      <c r="C100" s="24">
        <f aca="true" t="shared" si="18" ref="C100:AH100">C99+C67</f>
        <v>0</v>
      </c>
      <c r="D100" s="25">
        <f t="shared" si="18"/>
        <v>246.80816045826663</v>
      </c>
      <c r="E100" s="25">
        <f t="shared" si="18"/>
        <v>0</v>
      </c>
      <c r="F100" s="25">
        <f t="shared" si="18"/>
        <v>0</v>
      </c>
      <c r="G100" s="26">
        <f t="shared" si="18"/>
        <v>0</v>
      </c>
      <c r="H100" s="24">
        <f t="shared" si="18"/>
        <v>8508.075620591535</v>
      </c>
      <c r="I100" s="25">
        <f t="shared" si="18"/>
        <v>7298.884550110933</v>
      </c>
      <c r="J100" s="25">
        <f t="shared" si="18"/>
        <v>8.250865153366668</v>
      </c>
      <c r="K100" s="25">
        <f t="shared" si="18"/>
        <v>0</v>
      </c>
      <c r="L100" s="26">
        <f t="shared" si="18"/>
        <v>9706.888925012334</v>
      </c>
      <c r="M100" s="24">
        <f t="shared" si="18"/>
        <v>0</v>
      </c>
      <c r="N100" s="25">
        <f t="shared" si="18"/>
        <v>0</v>
      </c>
      <c r="O100" s="25">
        <f t="shared" si="18"/>
        <v>0</v>
      </c>
      <c r="P100" s="25">
        <f t="shared" si="18"/>
        <v>0</v>
      </c>
      <c r="Q100" s="26">
        <f t="shared" si="18"/>
        <v>0</v>
      </c>
      <c r="R100" s="24">
        <f t="shared" si="18"/>
        <v>5395.576192697533</v>
      </c>
      <c r="S100" s="25">
        <f t="shared" si="18"/>
        <v>1084.4129169314</v>
      </c>
      <c r="T100" s="25">
        <f t="shared" si="18"/>
        <v>0</v>
      </c>
      <c r="U100" s="25">
        <f t="shared" si="18"/>
        <v>0</v>
      </c>
      <c r="V100" s="26">
        <f t="shared" si="18"/>
        <v>1745.6303844412328</v>
      </c>
      <c r="W100" s="24">
        <f t="shared" si="18"/>
        <v>0</v>
      </c>
      <c r="X100" s="25">
        <f t="shared" si="18"/>
        <v>0</v>
      </c>
      <c r="Y100" s="25">
        <f t="shared" si="18"/>
        <v>0</v>
      </c>
      <c r="Z100" s="25">
        <f t="shared" si="18"/>
        <v>0</v>
      </c>
      <c r="AA100" s="26">
        <f t="shared" si="18"/>
        <v>0</v>
      </c>
      <c r="AB100" s="24">
        <f t="shared" si="18"/>
        <v>0</v>
      </c>
      <c r="AC100" s="25">
        <f t="shared" si="18"/>
        <v>0</v>
      </c>
      <c r="AD100" s="25">
        <f t="shared" si="18"/>
        <v>0</v>
      </c>
      <c r="AE100" s="25">
        <f t="shared" si="18"/>
        <v>0</v>
      </c>
      <c r="AF100" s="26">
        <f t="shared" si="18"/>
        <v>0</v>
      </c>
      <c r="AG100" s="24">
        <f t="shared" si="18"/>
        <v>0</v>
      </c>
      <c r="AH100" s="25">
        <f t="shared" si="18"/>
        <v>0</v>
      </c>
      <c r="AI100" s="25">
        <f aca="true" t="shared" si="19" ref="AI100:BK100">AI99+AI67</f>
        <v>0</v>
      </c>
      <c r="AJ100" s="25">
        <f t="shared" si="19"/>
        <v>0</v>
      </c>
      <c r="AK100" s="26">
        <f t="shared" si="19"/>
        <v>0</v>
      </c>
      <c r="AL100" s="24">
        <f t="shared" si="19"/>
        <v>0</v>
      </c>
      <c r="AM100" s="25">
        <f t="shared" si="19"/>
        <v>0</v>
      </c>
      <c r="AN100" s="25">
        <f t="shared" si="19"/>
        <v>0</v>
      </c>
      <c r="AO100" s="25">
        <f t="shared" si="19"/>
        <v>0</v>
      </c>
      <c r="AP100" s="26">
        <f t="shared" si="19"/>
        <v>0</v>
      </c>
      <c r="AQ100" s="24">
        <f t="shared" si="19"/>
        <v>0</v>
      </c>
      <c r="AR100" s="25">
        <f t="shared" si="19"/>
        <v>0</v>
      </c>
      <c r="AS100" s="25">
        <f t="shared" si="19"/>
        <v>0</v>
      </c>
      <c r="AT100" s="25">
        <f t="shared" si="19"/>
        <v>0</v>
      </c>
      <c r="AU100" s="26">
        <f t="shared" si="19"/>
        <v>0</v>
      </c>
      <c r="AV100" s="24">
        <f t="shared" si="19"/>
        <v>53565.2083658928</v>
      </c>
      <c r="AW100" s="25">
        <f t="shared" si="19"/>
        <v>7455.485499897941</v>
      </c>
      <c r="AX100" s="25">
        <f t="shared" si="19"/>
        <v>21.364402781933332</v>
      </c>
      <c r="AY100" s="25">
        <f t="shared" si="19"/>
        <v>669.0447120199998</v>
      </c>
      <c r="AZ100" s="26">
        <f t="shared" si="19"/>
        <v>34652.60195997532</v>
      </c>
      <c r="BA100" s="24">
        <f t="shared" si="19"/>
        <v>0</v>
      </c>
      <c r="BB100" s="25">
        <f t="shared" si="19"/>
        <v>0</v>
      </c>
      <c r="BC100" s="25">
        <f t="shared" si="19"/>
        <v>0</v>
      </c>
      <c r="BD100" s="25">
        <f t="shared" si="19"/>
        <v>0</v>
      </c>
      <c r="BE100" s="26">
        <f t="shared" si="19"/>
        <v>0</v>
      </c>
      <c r="BF100" s="24">
        <f t="shared" si="19"/>
        <v>35472.08564701487</v>
      </c>
      <c r="BG100" s="25">
        <f t="shared" si="19"/>
        <v>2362.0335370115668</v>
      </c>
      <c r="BH100" s="25">
        <f t="shared" si="19"/>
        <v>8.273885964800002</v>
      </c>
      <c r="BI100" s="25">
        <f t="shared" si="19"/>
        <v>0</v>
      </c>
      <c r="BJ100" s="26">
        <f t="shared" si="19"/>
        <v>9190.106794545696</v>
      </c>
      <c r="BK100" s="26">
        <f t="shared" si="19"/>
        <v>177390.73242050153</v>
      </c>
    </row>
    <row r="101" spans="3:63" ht="15" customHeight="1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</row>
    <row r="102" spans="1:63" ht="15">
      <c r="A102" s="19" t="s">
        <v>24</v>
      </c>
      <c r="B102" s="12" t="s">
        <v>25</v>
      </c>
      <c r="C102" s="20"/>
      <c r="D102" s="21"/>
      <c r="E102" s="21"/>
      <c r="F102" s="21"/>
      <c r="G102" s="22"/>
      <c r="H102" s="20"/>
      <c r="I102" s="21"/>
      <c r="J102" s="21"/>
      <c r="K102" s="21"/>
      <c r="L102" s="22"/>
      <c r="M102" s="20"/>
      <c r="N102" s="21"/>
      <c r="O102" s="21"/>
      <c r="P102" s="21"/>
      <c r="Q102" s="22"/>
      <c r="R102" s="20"/>
      <c r="S102" s="21"/>
      <c r="T102" s="21"/>
      <c r="U102" s="21"/>
      <c r="V102" s="22"/>
      <c r="W102" s="20"/>
      <c r="X102" s="21"/>
      <c r="Y102" s="21"/>
      <c r="Z102" s="21"/>
      <c r="AA102" s="22"/>
      <c r="AB102" s="20"/>
      <c r="AC102" s="21"/>
      <c r="AD102" s="21"/>
      <c r="AE102" s="21"/>
      <c r="AF102" s="22"/>
      <c r="AG102" s="20"/>
      <c r="AH102" s="21"/>
      <c r="AI102" s="21"/>
      <c r="AJ102" s="21"/>
      <c r="AK102" s="22"/>
      <c r="AL102" s="20"/>
      <c r="AM102" s="21"/>
      <c r="AN102" s="21"/>
      <c r="AO102" s="21"/>
      <c r="AP102" s="22"/>
      <c r="AQ102" s="20"/>
      <c r="AR102" s="21"/>
      <c r="AS102" s="21"/>
      <c r="AT102" s="21"/>
      <c r="AU102" s="22"/>
      <c r="AV102" s="20"/>
      <c r="AW102" s="21"/>
      <c r="AX102" s="21"/>
      <c r="AY102" s="21"/>
      <c r="AZ102" s="22"/>
      <c r="BA102" s="20"/>
      <c r="BB102" s="21"/>
      <c r="BC102" s="21"/>
      <c r="BD102" s="21"/>
      <c r="BE102" s="22"/>
      <c r="BF102" s="20"/>
      <c r="BG102" s="21"/>
      <c r="BH102" s="21"/>
      <c r="BI102" s="21"/>
      <c r="BJ102" s="22"/>
      <c r="BK102" s="23"/>
    </row>
    <row r="103" spans="1:63" ht="15">
      <c r="A103" s="19" t="s">
        <v>7</v>
      </c>
      <c r="B103" s="8" t="s">
        <v>26</v>
      </c>
      <c r="C103" s="20"/>
      <c r="D103" s="21"/>
      <c r="E103" s="21"/>
      <c r="F103" s="21"/>
      <c r="G103" s="22"/>
      <c r="H103" s="20"/>
      <c r="I103" s="21"/>
      <c r="J103" s="21"/>
      <c r="K103" s="21"/>
      <c r="L103" s="22"/>
      <c r="M103" s="20"/>
      <c r="N103" s="21"/>
      <c r="O103" s="21"/>
      <c r="P103" s="21"/>
      <c r="Q103" s="22"/>
      <c r="R103" s="20"/>
      <c r="S103" s="21"/>
      <c r="T103" s="21"/>
      <c r="U103" s="21"/>
      <c r="V103" s="22"/>
      <c r="W103" s="20"/>
      <c r="X103" s="21"/>
      <c r="Y103" s="21"/>
      <c r="Z103" s="21"/>
      <c r="AA103" s="22"/>
      <c r="AB103" s="20"/>
      <c r="AC103" s="21"/>
      <c r="AD103" s="21"/>
      <c r="AE103" s="21"/>
      <c r="AF103" s="22"/>
      <c r="AG103" s="20"/>
      <c r="AH103" s="21"/>
      <c r="AI103" s="21"/>
      <c r="AJ103" s="21"/>
      <c r="AK103" s="22"/>
      <c r="AL103" s="20"/>
      <c r="AM103" s="21"/>
      <c r="AN103" s="21"/>
      <c r="AO103" s="21"/>
      <c r="AP103" s="22"/>
      <c r="AQ103" s="20"/>
      <c r="AR103" s="21"/>
      <c r="AS103" s="21"/>
      <c r="AT103" s="21"/>
      <c r="AU103" s="22"/>
      <c r="AV103" s="20"/>
      <c r="AW103" s="21"/>
      <c r="AX103" s="21"/>
      <c r="AY103" s="21"/>
      <c r="AZ103" s="22"/>
      <c r="BA103" s="20"/>
      <c r="BB103" s="21"/>
      <c r="BC103" s="21"/>
      <c r="BD103" s="21"/>
      <c r="BE103" s="22"/>
      <c r="BF103" s="20"/>
      <c r="BG103" s="21"/>
      <c r="BH103" s="21"/>
      <c r="BI103" s="21"/>
      <c r="BJ103" s="22"/>
      <c r="BK103" s="23"/>
    </row>
    <row r="104" spans="1:63" ht="15">
      <c r="A104" s="19"/>
      <c r="B104" s="7" t="s">
        <v>131</v>
      </c>
      <c r="C104" s="20">
        <v>0</v>
      </c>
      <c r="D104" s="21">
        <v>0.022941379999999987</v>
      </c>
      <c r="E104" s="21">
        <v>0</v>
      </c>
      <c r="F104" s="21">
        <v>0</v>
      </c>
      <c r="G104" s="22">
        <v>0</v>
      </c>
      <c r="H104" s="20">
        <v>0.07537693166666672</v>
      </c>
      <c r="I104" s="21">
        <v>0.099486684</v>
      </c>
      <c r="J104" s="21">
        <v>0.001961510999999999</v>
      </c>
      <c r="K104" s="21">
        <v>0</v>
      </c>
      <c r="L104" s="22">
        <v>0.1637050389999999</v>
      </c>
      <c r="M104" s="20">
        <v>0</v>
      </c>
      <c r="N104" s="21">
        <v>0</v>
      </c>
      <c r="O104" s="21">
        <v>0</v>
      </c>
      <c r="P104" s="21">
        <v>0</v>
      </c>
      <c r="Q104" s="22">
        <v>0</v>
      </c>
      <c r="R104" s="20">
        <v>0.03971056546666667</v>
      </c>
      <c r="S104" s="21">
        <v>0.10442523799999999</v>
      </c>
      <c r="T104" s="21">
        <v>0</v>
      </c>
      <c r="U104" s="21">
        <v>0</v>
      </c>
      <c r="V104" s="22">
        <v>0.046311201</v>
      </c>
      <c r="W104" s="20">
        <v>0</v>
      </c>
      <c r="X104" s="21">
        <v>0</v>
      </c>
      <c r="Y104" s="21">
        <v>0</v>
      </c>
      <c r="Z104" s="21">
        <v>0</v>
      </c>
      <c r="AA104" s="22">
        <v>0</v>
      </c>
      <c r="AB104" s="20">
        <v>0</v>
      </c>
      <c r="AC104" s="21">
        <v>0</v>
      </c>
      <c r="AD104" s="21">
        <v>0</v>
      </c>
      <c r="AE104" s="21">
        <v>0</v>
      </c>
      <c r="AF104" s="22">
        <v>0</v>
      </c>
      <c r="AG104" s="20">
        <v>0</v>
      </c>
      <c r="AH104" s="21">
        <v>0</v>
      </c>
      <c r="AI104" s="21">
        <v>0</v>
      </c>
      <c r="AJ104" s="21">
        <v>0</v>
      </c>
      <c r="AK104" s="22">
        <v>0</v>
      </c>
      <c r="AL104" s="20">
        <v>0</v>
      </c>
      <c r="AM104" s="21">
        <v>0</v>
      </c>
      <c r="AN104" s="21">
        <v>0</v>
      </c>
      <c r="AO104" s="21">
        <v>0</v>
      </c>
      <c r="AP104" s="22">
        <v>0</v>
      </c>
      <c r="AQ104" s="20">
        <v>0</v>
      </c>
      <c r="AR104" s="21">
        <v>0</v>
      </c>
      <c r="AS104" s="21">
        <v>0</v>
      </c>
      <c r="AT104" s="21">
        <v>0</v>
      </c>
      <c r="AU104" s="22">
        <v>0</v>
      </c>
      <c r="AV104" s="20">
        <v>1.5633693928666659</v>
      </c>
      <c r="AW104" s="21">
        <v>0.6038143336047963</v>
      </c>
      <c r="AX104" s="21">
        <v>0.0001249540000000001</v>
      </c>
      <c r="AY104" s="21">
        <v>0</v>
      </c>
      <c r="AZ104" s="22">
        <v>4.064002427</v>
      </c>
      <c r="BA104" s="20">
        <v>0</v>
      </c>
      <c r="BB104" s="21">
        <v>0</v>
      </c>
      <c r="BC104" s="21">
        <v>0</v>
      </c>
      <c r="BD104" s="21">
        <v>0</v>
      </c>
      <c r="BE104" s="22">
        <v>0</v>
      </c>
      <c r="BF104" s="20">
        <v>0.9934515150000001</v>
      </c>
      <c r="BG104" s="21">
        <v>0.20175877699999997</v>
      </c>
      <c r="BH104" s="21">
        <v>0.008381604999999999</v>
      </c>
      <c r="BI104" s="21">
        <v>0</v>
      </c>
      <c r="BJ104" s="22">
        <v>1.3384153854666667</v>
      </c>
      <c r="BK104" s="23">
        <f>SUM(C104:BJ104)</f>
        <v>9.327236940071462</v>
      </c>
    </row>
    <row r="105" spans="1:63" ht="15">
      <c r="A105" s="19"/>
      <c r="B105" s="7" t="s">
        <v>186</v>
      </c>
      <c r="C105" s="20">
        <v>0</v>
      </c>
      <c r="D105" s="21">
        <v>4.838848573733334</v>
      </c>
      <c r="E105" s="21">
        <v>0</v>
      </c>
      <c r="F105" s="21">
        <v>0</v>
      </c>
      <c r="G105" s="22">
        <v>0</v>
      </c>
      <c r="H105" s="20">
        <v>55.02560391103334</v>
      </c>
      <c r="I105" s="21">
        <v>11.901373487766666</v>
      </c>
      <c r="J105" s="21">
        <v>0</v>
      </c>
      <c r="K105" s="21">
        <v>0</v>
      </c>
      <c r="L105" s="22">
        <v>69.74382431216668</v>
      </c>
      <c r="M105" s="20">
        <v>0</v>
      </c>
      <c r="N105" s="21">
        <v>0</v>
      </c>
      <c r="O105" s="21">
        <v>0</v>
      </c>
      <c r="P105" s="21">
        <v>0</v>
      </c>
      <c r="Q105" s="22">
        <v>0</v>
      </c>
      <c r="R105" s="20">
        <v>28.372634613666666</v>
      </c>
      <c r="S105" s="21">
        <v>8.659442093700001</v>
      </c>
      <c r="T105" s="21">
        <v>0</v>
      </c>
      <c r="U105" s="21">
        <v>0</v>
      </c>
      <c r="V105" s="22">
        <v>22.3120178461</v>
      </c>
      <c r="W105" s="20">
        <v>0</v>
      </c>
      <c r="X105" s="21">
        <v>0</v>
      </c>
      <c r="Y105" s="21">
        <v>0</v>
      </c>
      <c r="Z105" s="21">
        <v>0</v>
      </c>
      <c r="AA105" s="22">
        <v>0</v>
      </c>
      <c r="AB105" s="20">
        <v>0</v>
      </c>
      <c r="AC105" s="21">
        <v>0</v>
      </c>
      <c r="AD105" s="21">
        <v>0</v>
      </c>
      <c r="AE105" s="21">
        <v>0</v>
      </c>
      <c r="AF105" s="22">
        <v>0</v>
      </c>
      <c r="AG105" s="20">
        <v>0</v>
      </c>
      <c r="AH105" s="21">
        <v>0</v>
      </c>
      <c r="AI105" s="21">
        <v>0</v>
      </c>
      <c r="AJ105" s="21">
        <v>0</v>
      </c>
      <c r="AK105" s="22">
        <v>0</v>
      </c>
      <c r="AL105" s="20">
        <v>0</v>
      </c>
      <c r="AM105" s="21">
        <v>0</v>
      </c>
      <c r="AN105" s="21">
        <v>0</v>
      </c>
      <c r="AO105" s="21">
        <v>0</v>
      </c>
      <c r="AP105" s="22">
        <v>0</v>
      </c>
      <c r="AQ105" s="20">
        <v>0</v>
      </c>
      <c r="AR105" s="21">
        <v>0</v>
      </c>
      <c r="AS105" s="21">
        <v>0</v>
      </c>
      <c r="AT105" s="21">
        <v>0</v>
      </c>
      <c r="AU105" s="22">
        <v>0</v>
      </c>
      <c r="AV105" s="20">
        <v>791.8607726147668</v>
      </c>
      <c r="AW105" s="21">
        <v>128.34702648278312</v>
      </c>
      <c r="AX105" s="21">
        <v>0.032211378199999995</v>
      </c>
      <c r="AY105" s="21">
        <v>0</v>
      </c>
      <c r="AZ105" s="22">
        <v>1021.1317868890003</v>
      </c>
      <c r="BA105" s="20">
        <v>0</v>
      </c>
      <c r="BB105" s="21">
        <v>0</v>
      </c>
      <c r="BC105" s="21">
        <v>0</v>
      </c>
      <c r="BD105" s="21">
        <v>0</v>
      </c>
      <c r="BE105" s="22">
        <v>0</v>
      </c>
      <c r="BF105" s="20">
        <v>543.8450428519667</v>
      </c>
      <c r="BG105" s="21">
        <v>31.780599119533335</v>
      </c>
      <c r="BH105" s="21">
        <v>0</v>
      </c>
      <c r="BI105" s="21">
        <v>0</v>
      </c>
      <c r="BJ105" s="22">
        <v>363.1321044564999</v>
      </c>
      <c r="BK105" s="23">
        <f>SUM(C105:BJ105)</f>
        <v>3080.9832886309164</v>
      </c>
    </row>
    <row r="106" spans="1:63" s="28" customFormat="1" ht="15">
      <c r="A106" s="19"/>
      <c r="B106" s="8" t="s">
        <v>27</v>
      </c>
      <c r="C106" s="24">
        <f>SUM(C104:C105)</f>
        <v>0</v>
      </c>
      <c r="D106" s="24">
        <f aca="true" t="shared" si="20" ref="D106:BK106">SUM(D104:D105)</f>
        <v>4.861789953733334</v>
      </c>
      <c r="E106" s="24">
        <f t="shared" si="20"/>
        <v>0</v>
      </c>
      <c r="F106" s="24">
        <f t="shared" si="20"/>
        <v>0</v>
      </c>
      <c r="G106" s="24">
        <f t="shared" si="20"/>
        <v>0</v>
      </c>
      <c r="H106" s="24">
        <f t="shared" si="20"/>
        <v>55.10098084270001</v>
      </c>
      <c r="I106" s="24">
        <f t="shared" si="20"/>
        <v>12.000860171766666</v>
      </c>
      <c r="J106" s="24">
        <f t="shared" si="20"/>
        <v>0.001961510999999999</v>
      </c>
      <c r="K106" s="24">
        <f t="shared" si="20"/>
        <v>0</v>
      </c>
      <c r="L106" s="24">
        <f t="shared" si="20"/>
        <v>69.90752935116669</v>
      </c>
      <c r="M106" s="24">
        <f t="shared" si="20"/>
        <v>0</v>
      </c>
      <c r="N106" s="24">
        <f t="shared" si="20"/>
        <v>0</v>
      </c>
      <c r="O106" s="24">
        <f t="shared" si="20"/>
        <v>0</v>
      </c>
      <c r="P106" s="24">
        <f t="shared" si="20"/>
        <v>0</v>
      </c>
      <c r="Q106" s="24">
        <f t="shared" si="20"/>
        <v>0</v>
      </c>
      <c r="R106" s="24">
        <f t="shared" si="20"/>
        <v>28.412345179133332</v>
      </c>
      <c r="S106" s="24">
        <f t="shared" si="20"/>
        <v>8.7638673317</v>
      </c>
      <c r="T106" s="24">
        <f t="shared" si="20"/>
        <v>0</v>
      </c>
      <c r="U106" s="24">
        <f t="shared" si="20"/>
        <v>0</v>
      </c>
      <c r="V106" s="24">
        <f t="shared" si="20"/>
        <v>22.358329047100003</v>
      </c>
      <c r="W106" s="24">
        <f t="shared" si="20"/>
        <v>0</v>
      </c>
      <c r="X106" s="24">
        <f t="shared" si="20"/>
        <v>0</v>
      </c>
      <c r="Y106" s="24">
        <f t="shared" si="20"/>
        <v>0</v>
      </c>
      <c r="Z106" s="24">
        <f t="shared" si="20"/>
        <v>0</v>
      </c>
      <c r="AA106" s="24">
        <f t="shared" si="20"/>
        <v>0</v>
      </c>
      <c r="AB106" s="24">
        <f t="shared" si="20"/>
        <v>0</v>
      </c>
      <c r="AC106" s="24">
        <f t="shared" si="20"/>
        <v>0</v>
      </c>
      <c r="AD106" s="24">
        <f t="shared" si="20"/>
        <v>0</v>
      </c>
      <c r="AE106" s="24">
        <f t="shared" si="20"/>
        <v>0</v>
      </c>
      <c r="AF106" s="24">
        <f t="shared" si="20"/>
        <v>0</v>
      </c>
      <c r="AG106" s="24">
        <f t="shared" si="20"/>
        <v>0</v>
      </c>
      <c r="AH106" s="24">
        <f t="shared" si="20"/>
        <v>0</v>
      </c>
      <c r="AI106" s="24">
        <f t="shared" si="20"/>
        <v>0</v>
      </c>
      <c r="AJ106" s="24">
        <f t="shared" si="20"/>
        <v>0</v>
      </c>
      <c r="AK106" s="24">
        <f t="shared" si="20"/>
        <v>0</v>
      </c>
      <c r="AL106" s="24">
        <f t="shared" si="20"/>
        <v>0</v>
      </c>
      <c r="AM106" s="24">
        <f t="shared" si="20"/>
        <v>0</v>
      </c>
      <c r="AN106" s="24">
        <f t="shared" si="20"/>
        <v>0</v>
      </c>
      <c r="AO106" s="24">
        <f t="shared" si="20"/>
        <v>0</v>
      </c>
      <c r="AP106" s="24">
        <f t="shared" si="20"/>
        <v>0</v>
      </c>
      <c r="AQ106" s="24">
        <f t="shared" si="20"/>
        <v>0</v>
      </c>
      <c r="AR106" s="24">
        <f t="shared" si="20"/>
        <v>0</v>
      </c>
      <c r="AS106" s="24">
        <f t="shared" si="20"/>
        <v>0</v>
      </c>
      <c r="AT106" s="24">
        <f t="shared" si="20"/>
        <v>0</v>
      </c>
      <c r="AU106" s="24">
        <f t="shared" si="20"/>
        <v>0</v>
      </c>
      <c r="AV106" s="24">
        <f t="shared" si="20"/>
        <v>793.4241420076335</v>
      </c>
      <c r="AW106" s="24">
        <f t="shared" si="20"/>
        <v>128.9508408163879</v>
      </c>
      <c r="AX106" s="24">
        <f t="shared" si="20"/>
        <v>0.0323363322</v>
      </c>
      <c r="AY106" s="24">
        <f t="shared" si="20"/>
        <v>0</v>
      </c>
      <c r="AZ106" s="24">
        <f t="shared" si="20"/>
        <v>1025.1957893160004</v>
      </c>
      <c r="BA106" s="24">
        <f t="shared" si="20"/>
        <v>0</v>
      </c>
      <c r="BB106" s="24">
        <f t="shared" si="20"/>
        <v>0</v>
      </c>
      <c r="BC106" s="24">
        <f t="shared" si="20"/>
        <v>0</v>
      </c>
      <c r="BD106" s="24">
        <f t="shared" si="20"/>
        <v>0</v>
      </c>
      <c r="BE106" s="24">
        <f t="shared" si="20"/>
        <v>0</v>
      </c>
      <c r="BF106" s="24">
        <f t="shared" si="20"/>
        <v>544.8384943669666</v>
      </c>
      <c r="BG106" s="24">
        <f t="shared" si="20"/>
        <v>31.982357896533333</v>
      </c>
      <c r="BH106" s="24">
        <f t="shared" si="20"/>
        <v>0.008381604999999999</v>
      </c>
      <c r="BI106" s="24">
        <f t="shared" si="20"/>
        <v>0</v>
      </c>
      <c r="BJ106" s="24">
        <f t="shared" si="20"/>
        <v>364.47051984196656</v>
      </c>
      <c r="BK106" s="24">
        <f t="shared" si="20"/>
        <v>3090.310525570988</v>
      </c>
    </row>
    <row r="107" spans="3:63" ht="15" customHeight="1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</row>
    <row r="108" spans="1:63" ht="15">
      <c r="A108" s="19" t="s">
        <v>38</v>
      </c>
      <c r="B108" s="10" t="s">
        <v>39</v>
      </c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2"/>
    </row>
    <row r="109" spans="1:63" ht="15">
      <c r="A109" s="19" t="s">
        <v>7</v>
      </c>
      <c r="B109" s="13" t="s">
        <v>40</v>
      </c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2"/>
    </row>
    <row r="110" spans="1:63" ht="15">
      <c r="A110" s="19"/>
      <c r="B110" s="7" t="s">
        <v>145</v>
      </c>
      <c r="C110" s="20">
        <v>0</v>
      </c>
      <c r="D110" s="21">
        <v>1.131988062288097</v>
      </c>
      <c r="E110" s="21">
        <v>0</v>
      </c>
      <c r="F110" s="21">
        <v>0</v>
      </c>
      <c r="G110" s="22">
        <v>0</v>
      </c>
      <c r="H110" s="20">
        <v>746.2723000000001</v>
      </c>
      <c r="I110" s="21">
        <v>3164.2156737736427</v>
      </c>
      <c r="J110" s="21">
        <v>0.0038</v>
      </c>
      <c r="K110" s="21">
        <v>0</v>
      </c>
      <c r="L110" s="22">
        <v>3328.3315</v>
      </c>
      <c r="M110" s="20">
        <v>0</v>
      </c>
      <c r="N110" s="21">
        <v>0</v>
      </c>
      <c r="O110" s="21">
        <v>0</v>
      </c>
      <c r="P110" s="21">
        <v>0</v>
      </c>
      <c r="Q110" s="22">
        <v>0</v>
      </c>
      <c r="R110" s="20">
        <v>486.5783000000001</v>
      </c>
      <c r="S110" s="21">
        <v>105.34830000000001</v>
      </c>
      <c r="T110" s="21">
        <v>0.0068</v>
      </c>
      <c r="U110" s="21">
        <v>0</v>
      </c>
      <c r="V110" s="22">
        <v>678.1162999999999</v>
      </c>
      <c r="W110" s="20">
        <v>0</v>
      </c>
      <c r="X110" s="21">
        <v>0</v>
      </c>
      <c r="Y110" s="21">
        <v>0</v>
      </c>
      <c r="Z110" s="21">
        <v>0</v>
      </c>
      <c r="AA110" s="22">
        <v>0</v>
      </c>
      <c r="AB110" s="20">
        <v>0</v>
      </c>
      <c r="AC110" s="21">
        <v>0</v>
      </c>
      <c r="AD110" s="21">
        <v>0</v>
      </c>
      <c r="AE110" s="21">
        <v>0</v>
      </c>
      <c r="AF110" s="22">
        <v>0</v>
      </c>
      <c r="AG110" s="20">
        <v>0</v>
      </c>
      <c r="AH110" s="21">
        <v>0</v>
      </c>
      <c r="AI110" s="21">
        <v>0</v>
      </c>
      <c r="AJ110" s="21">
        <v>0</v>
      </c>
      <c r="AK110" s="22">
        <v>0</v>
      </c>
      <c r="AL110" s="20">
        <v>0</v>
      </c>
      <c r="AM110" s="21">
        <v>0</v>
      </c>
      <c r="AN110" s="21">
        <v>0</v>
      </c>
      <c r="AO110" s="21">
        <v>0</v>
      </c>
      <c r="AP110" s="22">
        <v>0</v>
      </c>
      <c r="AQ110" s="20">
        <v>0</v>
      </c>
      <c r="AR110" s="21">
        <v>0</v>
      </c>
      <c r="AS110" s="21">
        <v>0</v>
      </c>
      <c r="AT110" s="21">
        <v>0</v>
      </c>
      <c r="AU110" s="22">
        <v>0</v>
      </c>
      <c r="AV110" s="20">
        <v>0</v>
      </c>
      <c r="AW110" s="21">
        <v>0</v>
      </c>
      <c r="AX110" s="21">
        <v>0</v>
      </c>
      <c r="AY110" s="21">
        <v>0</v>
      </c>
      <c r="AZ110" s="22">
        <v>0</v>
      </c>
      <c r="BA110" s="20">
        <v>0</v>
      </c>
      <c r="BB110" s="21">
        <v>0</v>
      </c>
      <c r="BC110" s="21">
        <v>0</v>
      </c>
      <c r="BD110" s="21">
        <v>0</v>
      </c>
      <c r="BE110" s="22">
        <v>0</v>
      </c>
      <c r="BF110" s="20">
        <v>0</v>
      </c>
      <c r="BG110" s="21">
        <v>0</v>
      </c>
      <c r="BH110" s="21">
        <v>0</v>
      </c>
      <c r="BI110" s="21">
        <v>0</v>
      </c>
      <c r="BJ110" s="22">
        <v>0</v>
      </c>
      <c r="BK110" s="23">
        <f>SUM(C110:BJ110)</f>
        <v>8510.00496183593</v>
      </c>
    </row>
    <row r="111" spans="1:63" s="28" customFormat="1" ht="15">
      <c r="A111" s="19"/>
      <c r="B111" s="8" t="s">
        <v>9</v>
      </c>
      <c r="C111" s="24">
        <f>SUM(C110)</f>
        <v>0</v>
      </c>
      <c r="D111" s="24">
        <f aca="true" t="shared" si="21" ref="D111:BJ111">SUM(D110)</f>
        <v>1.131988062288097</v>
      </c>
      <c r="E111" s="24">
        <f t="shared" si="21"/>
        <v>0</v>
      </c>
      <c r="F111" s="24">
        <f t="shared" si="21"/>
        <v>0</v>
      </c>
      <c r="G111" s="24">
        <f t="shared" si="21"/>
        <v>0</v>
      </c>
      <c r="H111" s="24">
        <f t="shared" si="21"/>
        <v>746.2723000000001</v>
      </c>
      <c r="I111" s="24">
        <f t="shared" si="21"/>
        <v>3164.2156737736427</v>
      </c>
      <c r="J111" s="24">
        <f t="shared" si="21"/>
        <v>0.0038</v>
      </c>
      <c r="K111" s="24">
        <f t="shared" si="21"/>
        <v>0</v>
      </c>
      <c r="L111" s="24">
        <f t="shared" si="21"/>
        <v>3328.3315</v>
      </c>
      <c r="M111" s="24">
        <f t="shared" si="21"/>
        <v>0</v>
      </c>
      <c r="N111" s="24">
        <f t="shared" si="21"/>
        <v>0</v>
      </c>
      <c r="O111" s="24">
        <f t="shared" si="21"/>
        <v>0</v>
      </c>
      <c r="P111" s="24">
        <f t="shared" si="21"/>
        <v>0</v>
      </c>
      <c r="Q111" s="24">
        <f t="shared" si="21"/>
        <v>0</v>
      </c>
      <c r="R111" s="24">
        <f t="shared" si="21"/>
        <v>486.5783000000001</v>
      </c>
      <c r="S111" s="24">
        <f t="shared" si="21"/>
        <v>105.34830000000001</v>
      </c>
      <c r="T111" s="24">
        <f t="shared" si="21"/>
        <v>0.0068</v>
      </c>
      <c r="U111" s="24">
        <f t="shared" si="21"/>
        <v>0</v>
      </c>
      <c r="V111" s="24">
        <f t="shared" si="21"/>
        <v>678.1162999999999</v>
      </c>
      <c r="W111" s="24">
        <f t="shared" si="21"/>
        <v>0</v>
      </c>
      <c r="X111" s="24">
        <f t="shared" si="21"/>
        <v>0</v>
      </c>
      <c r="Y111" s="24">
        <f t="shared" si="21"/>
        <v>0</v>
      </c>
      <c r="Z111" s="24">
        <f t="shared" si="21"/>
        <v>0</v>
      </c>
      <c r="AA111" s="24">
        <f t="shared" si="21"/>
        <v>0</v>
      </c>
      <c r="AB111" s="24">
        <f t="shared" si="21"/>
        <v>0</v>
      </c>
      <c r="AC111" s="24">
        <f t="shared" si="21"/>
        <v>0</v>
      </c>
      <c r="AD111" s="24">
        <f t="shared" si="21"/>
        <v>0</v>
      </c>
      <c r="AE111" s="24">
        <f t="shared" si="21"/>
        <v>0</v>
      </c>
      <c r="AF111" s="24">
        <f t="shared" si="21"/>
        <v>0</v>
      </c>
      <c r="AG111" s="24">
        <f t="shared" si="21"/>
        <v>0</v>
      </c>
      <c r="AH111" s="24">
        <f t="shared" si="21"/>
        <v>0</v>
      </c>
      <c r="AI111" s="24">
        <f t="shared" si="21"/>
        <v>0</v>
      </c>
      <c r="AJ111" s="24">
        <f t="shared" si="21"/>
        <v>0</v>
      </c>
      <c r="AK111" s="24">
        <f t="shared" si="21"/>
        <v>0</v>
      </c>
      <c r="AL111" s="24">
        <f t="shared" si="21"/>
        <v>0</v>
      </c>
      <c r="AM111" s="24">
        <f t="shared" si="21"/>
        <v>0</v>
      </c>
      <c r="AN111" s="24">
        <f t="shared" si="21"/>
        <v>0</v>
      </c>
      <c r="AO111" s="24">
        <f t="shared" si="21"/>
        <v>0</v>
      </c>
      <c r="AP111" s="24">
        <f t="shared" si="21"/>
        <v>0</v>
      </c>
      <c r="AQ111" s="24">
        <f t="shared" si="21"/>
        <v>0</v>
      </c>
      <c r="AR111" s="24">
        <f t="shared" si="21"/>
        <v>0</v>
      </c>
      <c r="AS111" s="24">
        <f t="shared" si="21"/>
        <v>0</v>
      </c>
      <c r="AT111" s="24">
        <f t="shared" si="21"/>
        <v>0</v>
      </c>
      <c r="AU111" s="24">
        <f t="shared" si="21"/>
        <v>0</v>
      </c>
      <c r="AV111" s="24">
        <f t="shared" si="21"/>
        <v>0</v>
      </c>
      <c r="AW111" s="24">
        <f t="shared" si="21"/>
        <v>0</v>
      </c>
      <c r="AX111" s="24">
        <f t="shared" si="21"/>
        <v>0</v>
      </c>
      <c r="AY111" s="24">
        <f t="shared" si="21"/>
        <v>0</v>
      </c>
      <c r="AZ111" s="24">
        <f t="shared" si="21"/>
        <v>0</v>
      </c>
      <c r="BA111" s="24">
        <f t="shared" si="21"/>
        <v>0</v>
      </c>
      <c r="BB111" s="24">
        <f t="shared" si="21"/>
        <v>0</v>
      </c>
      <c r="BC111" s="24">
        <f t="shared" si="21"/>
        <v>0</v>
      </c>
      <c r="BD111" s="24">
        <f t="shared" si="21"/>
        <v>0</v>
      </c>
      <c r="BE111" s="24">
        <f t="shared" si="21"/>
        <v>0</v>
      </c>
      <c r="BF111" s="24">
        <f t="shared" si="21"/>
        <v>0</v>
      </c>
      <c r="BG111" s="24">
        <f t="shared" si="21"/>
        <v>0</v>
      </c>
      <c r="BH111" s="24">
        <f t="shared" si="21"/>
        <v>0</v>
      </c>
      <c r="BI111" s="24">
        <f t="shared" si="21"/>
        <v>0</v>
      </c>
      <c r="BJ111" s="24">
        <f t="shared" si="21"/>
        <v>0</v>
      </c>
      <c r="BK111" s="27">
        <f>SUM(BK110)</f>
        <v>8510.00496183593</v>
      </c>
    </row>
    <row r="112" spans="1:63" ht="15">
      <c r="A112" s="19" t="s">
        <v>10</v>
      </c>
      <c r="B112" s="5" t="s">
        <v>41</v>
      </c>
      <c r="C112" s="3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2"/>
    </row>
    <row r="113" spans="1:63" ht="15">
      <c r="A113" s="19"/>
      <c r="B113" s="7" t="s">
        <v>161</v>
      </c>
      <c r="C113" s="20">
        <v>0</v>
      </c>
      <c r="D113" s="21">
        <v>5.671720942758586</v>
      </c>
      <c r="E113" s="21">
        <v>0</v>
      </c>
      <c r="F113" s="21">
        <v>0</v>
      </c>
      <c r="G113" s="22">
        <v>0</v>
      </c>
      <c r="H113" s="20">
        <v>3.8568</v>
      </c>
      <c r="I113" s="21">
        <v>2833.9155596109213</v>
      </c>
      <c r="J113" s="21">
        <v>0</v>
      </c>
      <c r="K113" s="21">
        <v>0</v>
      </c>
      <c r="L113" s="22">
        <v>6.7671</v>
      </c>
      <c r="M113" s="20">
        <v>0</v>
      </c>
      <c r="N113" s="21">
        <v>0</v>
      </c>
      <c r="O113" s="21">
        <v>0</v>
      </c>
      <c r="P113" s="21">
        <v>0</v>
      </c>
      <c r="Q113" s="22">
        <v>0</v>
      </c>
      <c r="R113" s="20">
        <v>3.1785</v>
      </c>
      <c r="S113" s="21">
        <v>31.6513</v>
      </c>
      <c r="T113" s="21">
        <v>0</v>
      </c>
      <c r="U113" s="21">
        <v>0</v>
      </c>
      <c r="V113" s="22">
        <v>1.7782000000000002</v>
      </c>
      <c r="W113" s="20">
        <v>0</v>
      </c>
      <c r="X113" s="21">
        <v>0</v>
      </c>
      <c r="Y113" s="21">
        <v>0</v>
      </c>
      <c r="Z113" s="21">
        <v>0</v>
      </c>
      <c r="AA113" s="22">
        <v>0</v>
      </c>
      <c r="AB113" s="20">
        <v>0</v>
      </c>
      <c r="AC113" s="21">
        <v>0</v>
      </c>
      <c r="AD113" s="21">
        <v>0</v>
      </c>
      <c r="AE113" s="21">
        <v>0</v>
      </c>
      <c r="AF113" s="22">
        <v>0</v>
      </c>
      <c r="AG113" s="20">
        <v>0</v>
      </c>
      <c r="AH113" s="21">
        <v>0</v>
      </c>
      <c r="AI113" s="21">
        <v>0</v>
      </c>
      <c r="AJ113" s="21">
        <v>0</v>
      </c>
      <c r="AK113" s="22">
        <v>0</v>
      </c>
      <c r="AL113" s="20">
        <v>0</v>
      </c>
      <c r="AM113" s="21">
        <v>0</v>
      </c>
      <c r="AN113" s="21">
        <v>0</v>
      </c>
      <c r="AO113" s="21">
        <v>0</v>
      </c>
      <c r="AP113" s="22">
        <v>0</v>
      </c>
      <c r="AQ113" s="20">
        <v>0</v>
      </c>
      <c r="AR113" s="21">
        <v>0</v>
      </c>
      <c r="AS113" s="21">
        <v>0</v>
      </c>
      <c r="AT113" s="21">
        <v>0</v>
      </c>
      <c r="AU113" s="22">
        <v>0</v>
      </c>
      <c r="AV113" s="20">
        <v>0</v>
      </c>
      <c r="AW113" s="21">
        <v>0</v>
      </c>
      <c r="AX113" s="21">
        <v>0</v>
      </c>
      <c r="AY113" s="21">
        <v>0</v>
      </c>
      <c r="AZ113" s="22">
        <v>0</v>
      </c>
      <c r="BA113" s="20">
        <v>0</v>
      </c>
      <c r="BB113" s="21">
        <v>0</v>
      </c>
      <c r="BC113" s="21">
        <v>0</v>
      </c>
      <c r="BD113" s="21">
        <v>0</v>
      </c>
      <c r="BE113" s="22">
        <v>0</v>
      </c>
      <c r="BF113" s="20">
        <v>0</v>
      </c>
      <c r="BG113" s="21">
        <v>0</v>
      </c>
      <c r="BH113" s="21">
        <v>0</v>
      </c>
      <c r="BI113" s="21">
        <v>0</v>
      </c>
      <c r="BJ113" s="22">
        <v>0</v>
      </c>
      <c r="BK113" s="23">
        <f aca="true" t="shared" si="22" ref="BK113:BK136">SUM(C113:BJ113)</f>
        <v>2886.81918055368</v>
      </c>
    </row>
    <row r="114" spans="1:63" ht="15">
      <c r="A114" s="19"/>
      <c r="B114" s="7" t="s">
        <v>146</v>
      </c>
      <c r="C114" s="20">
        <v>0</v>
      </c>
      <c r="D114" s="21">
        <v>14.411364102209333</v>
      </c>
      <c r="E114" s="21">
        <v>0</v>
      </c>
      <c r="F114" s="21">
        <v>0</v>
      </c>
      <c r="G114" s="22">
        <v>0</v>
      </c>
      <c r="H114" s="20">
        <v>7.383</v>
      </c>
      <c r="I114" s="21">
        <v>146.193099720252</v>
      </c>
      <c r="J114" s="21">
        <v>0</v>
      </c>
      <c r="K114" s="21">
        <v>0</v>
      </c>
      <c r="L114" s="22">
        <v>11.7745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5.007</v>
      </c>
      <c r="S114" s="21">
        <v>0.30670000000000003</v>
      </c>
      <c r="T114" s="21">
        <v>0</v>
      </c>
      <c r="U114" s="21">
        <v>0</v>
      </c>
      <c r="V114" s="22">
        <v>7.1541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>SUM(C114:BJ114)</f>
        <v>192.22976382246134</v>
      </c>
    </row>
    <row r="115" spans="1:63" ht="15">
      <c r="A115" s="19"/>
      <c r="B115" s="7" t="s">
        <v>162</v>
      </c>
      <c r="C115" s="20">
        <v>0</v>
      </c>
      <c r="D115" s="21">
        <v>3.9226304471361226</v>
      </c>
      <c r="E115" s="21">
        <v>0</v>
      </c>
      <c r="F115" s="21">
        <v>0</v>
      </c>
      <c r="G115" s="22">
        <v>0</v>
      </c>
      <c r="H115" s="20">
        <v>7.141799999999999</v>
      </c>
      <c r="I115" s="21">
        <v>7.380729506188871</v>
      </c>
      <c r="J115" s="21">
        <v>0</v>
      </c>
      <c r="K115" s="21">
        <v>0</v>
      </c>
      <c r="L115" s="22">
        <v>11.356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4.3722</v>
      </c>
      <c r="S115" s="21">
        <v>0.08209999999999999</v>
      </c>
      <c r="T115" s="21">
        <v>0</v>
      </c>
      <c r="U115" s="21">
        <v>0</v>
      </c>
      <c r="V115" s="22">
        <v>2.0146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>SUM(C115:BJ115)</f>
        <v>36.27005995332499</v>
      </c>
    </row>
    <row r="116" spans="1:63" ht="15">
      <c r="A116" s="19"/>
      <c r="B116" s="7" t="s">
        <v>163</v>
      </c>
      <c r="C116" s="20">
        <v>0</v>
      </c>
      <c r="D116" s="21">
        <v>0.6944562545397934</v>
      </c>
      <c r="E116" s="21">
        <v>0</v>
      </c>
      <c r="F116" s="21">
        <v>0</v>
      </c>
      <c r="G116" s="22">
        <v>0</v>
      </c>
      <c r="H116" s="20">
        <v>4.7035</v>
      </c>
      <c r="I116" s="21">
        <v>0.08997270999221013</v>
      </c>
      <c r="J116" s="21">
        <v>0</v>
      </c>
      <c r="K116" s="21">
        <v>0</v>
      </c>
      <c r="L116" s="22">
        <v>19.304599999999997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3.6501000000000006</v>
      </c>
      <c r="S116" s="21">
        <v>0.10169999999999998</v>
      </c>
      <c r="T116" s="21">
        <v>0</v>
      </c>
      <c r="U116" s="21">
        <v>0</v>
      </c>
      <c r="V116" s="22">
        <v>1.1316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>SUM(C116:BJ116)</f>
        <v>29.675928964532</v>
      </c>
    </row>
    <row r="117" spans="1:63" ht="15">
      <c r="A117" s="19"/>
      <c r="B117" s="7" t="s">
        <v>164</v>
      </c>
      <c r="C117" s="20">
        <v>0</v>
      </c>
      <c r="D117" s="21">
        <v>5.485069614490397</v>
      </c>
      <c r="E117" s="21">
        <v>0</v>
      </c>
      <c r="F117" s="21">
        <v>0</v>
      </c>
      <c r="G117" s="22">
        <v>0</v>
      </c>
      <c r="H117" s="20">
        <v>6.3952</v>
      </c>
      <c r="I117" s="21">
        <v>18.59480901801959</v>
      </c>
      <c r="J117" s="21">
        <v>0</v>
      </c>
      <c r="K117" s="21">
        <v>0</v>
      </c>
      <c r="L117" s="22">
        <v>50.77420000000001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3.2722</v>
      </c>
      <c r="S117" s="21">
        <v>0.0155</v>
      </c>
      <c r="T117" s="21">
        <v>0</v>
      </c>
      <c r="U117" s="21">
        <v>0</v>
      </c>
      <c r="V117" s="22">
        <v>5.750900000000001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 t="shared" si="22"/>
        <v>90.28787863251</v>
      </c>
    </row>
    <row r="118" spans="1:63" ht="15">
      <c r="A118" s="19"/>
      <c r="B118" s="7" t="s">
        <v>178</v>
      </c>
      <c r="C118" s="20">
        <v>0</v>
      </c>
      <c r="D118" s="21">
        <v>0.7866822523727129</v>
      </c>
      <c r="E118" s="21">
        <v>0</v>
      </c>
      <c r="F118" s="21">
        <v>0</v>
      </c>
      <c r="G118" s="22">
        <v>0</v>
      </c>
      <c r="H118" s="20">
        <v>7.417399999999999</v>
      </c>
      <c r="I118" s="21">
        <v>1300.053506013437</v>
      </c>
      <c r="J118" s="21">
        <v>0</v>
      </c>
      <c r="K118" s="21">
        <v>0</v>
      </c>
      <c r="L118" s="22">
        <v>84.2298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4.1494</v>
      </c>
      <c r="S118" s="21">
        <v>8.7109</v>
      </c>
      <c r="T118" s="21">
        <v>0</v>
      </c>
      <c r="U118" s="21">
        <v>0</v>
      </c>
      <c r="V118" s="22">
        <v>31.030399999999993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 t="shared" si="22"/>
        <v>1436.37808826581</v>
      </c>
    </row>
    <row r="119" spans="1:63" ht="15">
      <c r="A119" s="19"/>
      <c r="B119" s="7" t="s">
        <v>165</v>
      </c>
      <c r="C119" s="20">
        <v>0</v>
      </c>
      <c r="D119" s="21">
        <v>73.36633664441013</v>
      </c>
      <c r="E119" s="21">
        <v>0</v>
      </c>
      <c r="F119" s="21">
        <v>0</v>
      </c>
      <c r="G119" s="22">
        <v>0</v>
      </c>
      <c r="H119" s="20">
        <v>196.25969999999995</v>
      </c>
      <c r="I119" s="21">
        <v>4195.929931309505</v>
      </c>
      <c r="J119" s="21">
        <v>0</v>
      </c>
      <c r="K119" s="21">
        <v>0</v>
      </c>
      <c r="L119" s="22">
        <v>994.9254999999999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156.5295</v>
      </c>
      <c r="S119" s="21">
        <v>40.03030000000001</v>
      </c>
      <c r="T119" s="21">
        <v>0</v>
      </c>
      <c r="U119" s="21">
        <v>0</v>
      </c>
      <c r="V119" s="22">
        <v>287.7185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>SUM(C119:BJ119)</f>
        <v>5944.759767953916</v>
      </c>
    </row>
    <row r="120" spans="1:63" ht="15">
      <c r="A120" s="19"/>
      <c r="B120" s="7" t="s">
        <v>49</v>
      </c>
      <c r="C120" s="20">
        <v>0</v>
      </c>
      <c r="D120" s="21">
        <v>1.1176990214670448</v>
      </c>
      <c r="E120" s="21">
        <v>0</v>
      </c>
      <c r="F120" s="21">
        <v>0</v>
      </c>
      <c r="G120" s="22">
        <v>0</v>
      </c>
      <c r="H120" s="20">
        <v>306.3808</v>
      </c>
      <c r="I120" s="21">
        <v>23163.787173280627</v>
      </c>
      <c r="J120" s="21">
        <v>0</v>
      </c>
      <c r="K120" s="21">
        <v>0</v>
      </c>
      <c r="L120" s="22">
        <v>2051.0782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147.42750000000004</v>
      </c>
      <c r="S120" s="21">
        <v>198.02010000000004</v>
      </c>
      <c r="T120" s="21">
        <v>0</v>
      </c>
      <c r="U120" s="21">
        <v>0</v>
      </c>
      <c r="V120" s="22">
        <v>459.4852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>SUM(C120:BJ120)</f>
        <v>26327.296672302098</v>
      </c>
    </row>
    <row r="121" spans="1:63" ht="15">
      <c r="A121" s="19"/>
      <c r="B121" s="7" t="s">
        <v>147</v>
      </c>
      <c r="C121" s="20">
        <v>0</v>
      </c>
      <c r="D121" s="21">
        <v>0.7078334472415201</v>
      </c>
      <c r="E121" s="21">
        <v>0</v>
      </c>
      <c r="F121" s="21">
        <v>0</v>
      </c>
      <c r="G121" s="22">
        <v>0</v>
      </c>
      <c r="H121" s="20">
        <v>16.9817</v>
      </c>
      <c r="I121" s="21">
        <v>105.01076893026544</v>
      </c>
      <c r="J121" s="21">
        <v>0</v>
      </c>
      <c r="K121" s="21">
        <v>0</v>
      </c>
      <c r="L121" s="22">
        <v>73.26910000000001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12.3971</v>
      </c>
      <c r="S121" s="21">
        <v>1.8017</v>
      </c>
      <c r="T121" s="21">
        <v>0</v>
      </c>
      <c r="U121" s="21">
        <v>0</v>
      </c>
      <c r="V121" s="22">
        <v>13.220999999999998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>SUM(C121:BJ121)</f>
        <v>223.389202377507</v>
      </c>
    </row>
    <row r="122" spans="1:63" ht="15">
      <c r="A122" s="19"/>
      <c r="B122" s="7" t="s">
        <v>166</v>
      </c>
      <c r="C122" s="20">
        <v>0</v>
      </c>
      <c r="D122" s="21">
        <v>1.6296554459237713</v>
      </c>
      <c r="E122" s="21">
        <v>0</v>
      </c>
      <c r="F122" s="21">
        <v>0</v>
      </c>
      <c r="G122" s="22">
        <v>0</v>
      </c>
      <c r="H122" s="20">
        <v>12.320599999999999</v>
      </c>
      <c r="I122" s="21">
        <v>1.085727709939944</v>
      </c>
      <c r="J122" s="21">
        <v>0</v>
      </c>
      <c r="K122" s="21">
        <v>0</v>
      </c>
      <c r="L122" s="22">
        <v>19.675199999999997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6.460699999999999</v>
      </c>
      <c r="S122" s="21">
        <v>0.11030000000000001</v>
      </c>
      <c r="T122" s="21">
        <v>0</v>
      </c>
      <c r="U122" s="21">
        <v>0</v>
      </c>
      <c r="V122" s="22">
        <v>5.956899999999999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>SUM(C122:BJ122)</f>
        <v>47.23908315586371</v>
      </c>
    </row>
    <row r="123" spans="1:63" ht="15">
      <c r="A123" s="19"/>
      <c r="B123" s="7" t="s">
        <v>167</v>
      </c>
      <c r="C123" s="20">
        <v>0</v>
      </c>
      <c r="D123" s="21">
        <v>4.966812447932615</v>
      </c>
      <c r="E123" s="21">
        <v>0</v>
      </c>
      <c r="F123" s="21">
        <v>0</v>
      </c>
      <c r="G123" s="22">
        <v>0</v>
      </c>
      <c r="H123" s="20">
        <v>234.7175</v>
      </c>
      <c r="I123" s="21">
        <v>1931.3990306057674</v>
      </c>
      <c r="J123" s="21">
        <v>0</v>
      </c>
      <c r="K123" s="21">
        <v>0</v>
      </c>
      <c r="L123" s="22">
        <v>914.2736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157.1212</v>
      </c>
      <c r="S123" s="21">
        <v>25.1211</v>
      </c>
      <c r="T123" s="21">
        <v>0</v>
      </c>
      <c r="U123" s="21">
        <v>0</v>
      </c>
      <c r="V123" s="22">
        <v>160.33839999999995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 t="shared" si="22"/>
        <v>3427.9376430537</v>
      </c>
    </row>
    <row r="124" spans="1:63" ht="15">
      <c r="A124" s="19"/>
      <c r="B124" s="7" t="s">
        <v>168</v>
      </c>
      <c r="C124" s="20">
        <v>0</v>
      </c>
      <c r="D124" s="21">
        <v>0.663741110754556</v>
      </c>
      <c r="E124" s="21">
        <v>0</v>
      </c>
      <c r="F124" s="21">
        <v>0</v>
      </c>
      <c r="G124" s="22">
        <v>0</v>
      </c>
      <c r="H124" s="20">
        <v>304.9051</v>
      </c>
      <c r="I124" s="21">
        <v>2212.5729921149464</v>
      </c>
      <c r="J124" s="21">
        <v>0.0003</v>
      </c>
      <c r="K124" s="21">
        <v>0</v>
      </c>
      <c r="L124" s="22">
        <v>5761.781499999999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202.91489999999996</v>
      </c>
      <c r="S124" s="21">
        <v>167.4466</v>
      </c>
      <c r="T124" s="21">
        <v>0</v>
      </c>
      <c r="U124" s="21">
        <v>0</v>
      </c>
      <c r="V124" s="22">
        <v>1526.267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2"/>
        <v>10176.5521332257</v>
      </c>
    </row>
    <row r="125" spans="1:63" ht="15">
      <c r="A125" s="19"/>
      <c r="B125" s="7" t="s">
        <v>169</v>
      </c>
      <c r="C125" s="20">
        <v>0</v>
      </c>
      <c r="D125" s="21">
        <v>4.203540257902927</v>
      </c>
      <c r="E125" s="21">
        <v>0</v>
      </c>
      <c r="F125" s="21">
        <v>0</v>
      </c>
      <c r="G125" s="22">
        <v>0</v>
      </c>
      <c r="H125" s="20">
        <v>898.0183999999999</v>
      </c>
      <c r="I125" s="21">
        <v>8238.470973049898</v>
      </c>
      <c r="J125" s="21">
        <v>118.4699</v>
      </c>
      <c r="K125" s="21">
        <v>0</v>
      </c>
      <c r="L125" s="22">
        <v>5376.334699999999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744.5023000000001</v>
      </c>
      <c r="S125" s="21">
        <v>357.37350000000004</v>
      </c>
      <c r="T125" s="21">
        <v>0</v>
      </c>
      <c r="U125" s="21">
        <v>0</v>
      </c>
      <c r="V125" s="22">
        <v>1224.7899999999997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2"/>
        <v>16962.1633133078</v>
      </c>
    </row>
    <row r="126" spans="1:63" ht="15">
      <c r="A126" s="19"/>
      <c r="B126" s="7" t="s">
        <v>170</v>
      </c>
      <c r="C126" s="20">
        <v>0</v>
      </c>
      <c r="D126" s="21">
        <v>0.8513419491759402</v>
      </c>
      <c r="E126" s="21">
        <v>0</v>
      </c>
      <c r="F126" s="21">
        <v>0</v>
      </c>
      <c r="G126" s="22">
        <v>0</v>
      </c>
      <c r="H126" s="20">
        <v>73.97770000000001</v>
      </c>
      <c r="I126" s="21">
        <v>952.427390625744</v>
      </c>
      <c r="J126" s="21">
        <v>0</v>
      </c>
      <c r="K126" s="21">
        <v>0</v>
      </c>
      <c r="L126" s="22">
        <v>360.9062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54.19970000000001</v>
      </c>
      <c r="S126" s="21">
        <v>9.982000000000001</v>
      </c>
      <c r="T126" s="21">
        <v>0</v>
      </c>
      <c r="U126" s="21">
        <v>0</v>
      </c>
      <c r="V126" s="22">
        <v>59.78330000000001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2"/>
        <v>1512.12763257492</v>
      </c>
    </row>
    <row r="127" spans="1:63" ht="15">
      <c r="A127" s="19"/>
      <c r="B127" s="7" t="s">
        <v>135</v>
      </c>
      <c r="C127" s="20">
        <v>0</v>
      </c>
      <c r="D127" s="21">
        <v>19.51633481653504</v>
      </c>
      <c r="E127" s="21">
        <v>0</v>
      </c>
      <c r="F127" s="21">
        <v>0</v>
      </c>
      <c r="G127" s="22">
        <v>0</v>
      </c>
      <c r="H127" s="20">
        <v>57.95089999999999</v>
      </c>
      <c r="I127" s="21">
        <v>174.4798124592161</v>
      </c>
      <c r="J127" s="21">
        <v>0</v>
      </c>
      <c r="K127" s="21">
        <v>0</v>
      </c>
      <c r="L127" s="22">
        <v>624.1528999999999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36.97609999999999</v>
      </c>
      <c r="S127" s="21">
        <v>3.0104999999999995</v>
      </c>
      <c r="T127" s="21">
        <v>0</v>
      </c>
      <c r="U127" s="21">
        <v>0</v>
      </c>
      <c r="V127" s="22">
        <v>69.152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2"/>
        <v>985.238547275751</v>
      </c>
    </row>
    <row r="128" spans="1:63" ht="15">
      <c r="A128" s="19"/>
      <c r="B128" s="7" t="s">
        <v>171</v>
      </c>
      <c r="C128" s="20">
        <v>0</v>
      </c>
      <c r="D128" s="21">
        <v>0.510107436206044</v>
      </c>
      <c r="E128" s="21">
        <v>0</v>
      </c>
      <c r="F128" s="21">
        <v>0</v>
      </c>
      <c r="G128" s="22">
        <v>0</v>
      </c>
      <c r="H128" s="20">
        <v>2.6399</v>
      </c>
      <c r="I128" s="21">
        <v>1.2426418434876572</v>
      </c>
      <c r="J128" s="21">
        <v>0</v>
      </c>
      <c r="K128" s="21">
        <v>0</v>
      </c>
      <c r="L128" s="22">
        <v>7.4152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2.3356999999999997</v>
      </c>
      <c r="S128" s="21">
        <v>0.0035</v>
      </c>
      <c r="T128" s="21">
        <v>0</v>
      </c>
      <c r="U128" s="21">
        <v>0</v>
      </c>
      <c r="V128" s="22">
        <v>1.4969000000000001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2"/>
        <v>15.643949279693702</v>
      </c>
    </row>
    <row r="129" spans="1:63" ht="15">
      <c r="A129" s="19"/>
      <c r="B129" s="7" t="s">
        <v>172</v>
      </c>
      <c r="C129" s="20">
        <v>0</v>
      </c>
      <c r="D129" s="21">
        <v>2.7570522519043292</v>
      </c>
      <c r="E129" s="21">
        <v>0</v>
      </c>
      <c r="F129" s="21">
        <v>0</v>
      </c>
      <c r="G129" s="22">
        <v>0</v>
      </c>
      <c r="H129" s="20">
        <v>0.9937</v>
      </c>
      <c r="I129" s="21">
        <v>20.477271257757966</v>
      </c>
      <c r="J129" s="21">
        <v>0</v>
      </c>
      <c r="K129" s="21">
        <v>0</v>
      </c>
      <c r="L129" s="22">
        <v>1.1514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0.6077</v>
      </c>
      <c r="S129" s="21">
        <v>0.0071</v>
      </c>
      <c r="T129" s="21">
        <v>0</v>
      </c>
      <c r="U129" s="21">
        <v>0</v>
      </c>
      <c r="V129" s="22">
        <v>0.5439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2"/>
        <v>26.5381235096623</v>
      </c>
    </row>
    <row r="130" spans="1:63" ht="15">
      <c r="A130" s="19"/>
      <c r="B130" s="7" t="s">
        <v>136</v>
      </c>
      <c r="C130" s="20">
        <v>0</v>
      </c>
      <c r="D130" s="21">
        <v>10.197147944732444</v>
      </c>
      <c r="E130" s="21">
        <v>0</v>
      </c>
      <c r="F130" s="21">
        <v>0</v>
      </c>
      <c r="G130" s="22">
        <v>0</v>
      </c>
      <c r="H130" s="20">
        <v>256.891</v>
      </c>
      <c r="I130" s="21">
        <v>644.5869702919973</v>
      </c>
      <c r="J130" s="21">
        <v>10.4561</v>
      </c>
      <c r="K130" s="21">
        <v>0</v>
      </c>
      <c r="L130" s="22">
        <v>486.41050000000007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238.3522</v>
      </c>
      <c r="S130" s="21">
        <v>7.315200000000001</v>
      </c>
      <c r="T130" s="21">
        <v>0</v>
      </c>
      <c r="U130" s="21">
        <v>0</v>
      </c>
      <c r="V130" s="22">
        <v>190.23159999999996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2"/>
        <v>1844.44071823673</v>
      </c>
    </row>
    <row r="131" spans="1:63" ht="15">
      <c r="A131" s="19"/>
      <c r="B131" s="7" t="s">
        <v>173</v>
      </c>
      <c r="C131" s="20">
        <v>0</v>
      </c>
      <c r="D131" s="21">
        <v>0.5726237083919993</v>
      </c>
      <c r="E131" s="21">
        <v>0</v>
      </c>
      <c r="F131" s="21">
        <v>0</v>
      </c>
      <c r="G131" s="22">
        <v>0</v>
      </c>
      <c r="H131" s="20">
        <v>1.1327</v>
      </c>
      <c r="I131" s="21">
        <v>1538.5792207020384</v>
      </c>
      <c r="J131" s="21">
        <v>0.5736</v>
      </c>
      <c r="K131" s="21">
        <v>0</v>
      </c>
      <c r="L131" s="22">
        <v>87.20420000000001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0.4095</v>
      </c>
      <c r="S131" s="21">
        <v>0.0574</v>
      </c>
      <c r="T131" s="21">
        <v>0</v>
      </c>
      <c r="U131" s="21">
        <v>0</v>
      </c>
      <c r="V131" s="22">
        <v>4.6869000000000005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2"/>
        <v>1633.2161444104302</v>
      </c>
    </row>
    <row r="132" spans="1:63" ht="15">
      <c r="A132" s="19"/>
      <c r="B132" s="7" t="s">
        <v>174</v>
      </c>
      <c r="C132" s="20">
        <v>0</v>
      </c>
      <c r="D132" s="21">
        <v>172.46972911605192</v>
      </c>
      <c r="E132" s="21">
        <v>0</v>
      </c>
      <c r="F132" s="21">
        <v>0</v>
      </c>
      <c r="G132" s="22">
        <v>0</v>
      </c>
      <c r="H132" s="20">
        <v>0.6781000000000001</v>
      </c>
      <c r="I132" s="21">
        <v>6773.645387702159</v>
      </c>
      <c r="J132" s="21">
        <v>203.7952</v>
      </c>
      <c r="K132" s="21">
        <v>0</v>
      </c>
      <c r="L132" s="22">
        <v>296.0674000000001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0.32599999999999996</v>
      </c>
      <c r="S132" s="21">
        <v>130.4243</v>
      </c>
      <c r="T132" s="21">
        <v>0</v>
      </c>
      <c r="U132" s="21">
        <v>0</v>
      </c>
      <c r="V132" s="22">
        <v>45.9155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2"/>
        <v>7623.32161681821</v>
      </c>
    </row>
    <row r="133" spans="1:63" ht="15">
      <c r="A133" s="19"/>
      <c r="B133" s="7" t="s">
        <v>175</v>
      </c>
      <c r="C133" s="20">
        <v>0</v>
      </c>
      <c r="D133" s="21">
        <v>0.5615677196258198</v>
      </c>
      <c r="E133" s="21">
        <v>0</v>
      </c>
      <c r="F133" s="21">
        <v>0</v>
      </c>
      <c r="G133" s="22">
        <v>0</v>
      </c>
      <c r="H133" s="20">
        <v>22.165499999999998</v>
      </c>
      <c r="I133" s="21">
        <v>28.833793766971187</v>
      </c>
      <c r="J133" s="21">
        <v>0</v>
      </c>
      <c r="K133" s="21">
        <v>0</v>
      </c>
      <c r="L133" s="22">
        <v>60.0886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18.612599999999997</v>
      </c>
      <c r="S133" s="21">
        <v>0.5118</v>
      </c>
      <c r="T133" s="21">
        <v>0</v>
      </c>
      <c r="U133" s="21">
        <v>0</v>
      </c>
      <c r="V133" s="22">
        <v>22.904400000000003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2"/>
        <v>153.678261486597</v>
      </c>
    </row>
    <row r="134" spans="1:63" ht="15">
      <c r="A134" s="19"/>
      <c r="B134" s="7" t="s">
        <v>148</v>
      </c>
      <c r="C134" s="20">
        <v>0</v>
      </c>
      <c r="D134" s="21">
        <v>4.320608853410885</v>
      </c>
      <c r="E134" s="21">
        <v>0</v>
      </c>
      <c r="F134" s="21">
        <v>0</v>
      </c>
      <c r="G134" s="22">
        <v>0</v>
      </c>
      <c r="H134" s="20">
        <v>54.03150000000001</v>
      </c>
      <c r="I134" s="21">
        <v>164.67181418744812</v>
      </c>
      <c r="J134" s="21">
        <v>0.5137</v>
      </c>
      <c r="K134" s="21">
        <v>0</v>
      </c>
      <c r="L134" s="22">
        <v>155.2178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43.61960000000001</v>
      </c>
      <c r="S134" s="21">
        <v>3.6109</v>
      </c>
      <c r="T134" s="21">
        <v>0</v>
      </c>
      <c r="U134" s="21">
        <v>0</v>
      </c>
      <c r="V134" s="22">
        <v>36.6057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2"/>
        <v>462.591623040859</v>
      </c>
    </row>
    <row r="135" spans="1:63" ht="15">
      <c r="A135" s="19"/>
      <c r="B135" s="7" t="s">
        <v>153</v>
      </c>
      <c r="C135" s="20">
        <v>0</v>
      </c>
      <c r="D135" s="21">
        <v>0.7383476838641254</v>
      </c>
      <c r="E135" s="21">
        <v>0</v>
      </c>
      <c r="F135" s="21">
        <v>0</v>
      </c>
      <c r="G135" s="22">
        <v>0</v>
      </c>
      <c r="H135" s="20">
        <v>19.8647</v>
      </c>
      <c r="I135" s="21">
        <v>6.147702850058469</v>
      </c>
      <c r="J135" s="21">
        <v>0</v>
      </c>
      <c r="K135" s="21">
        <v>0</v>
      </c>
      <c r="L135" s="22">
        <v>24.9968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14.999699999999999</v>
      </c>
      <c r="S135" s="21">
        <v>0.4047</v>
      </c>
      <c r="T135" s="21">
        <v>0</v>
      </c>
      <c r="U135" s="21">
        <v>0</v>
      </c>
      <c r="V135" s="22">
        <v>6.0802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2"/>
        <v>73.2321505339226</v>
      </c>
    </row>
    <row r="136" spans="1:63" ht="15">
      <c r="A136" s="19"/>
      <c r="B136" s="7" t="s">
        <v>155</v>
      </c>
      <c r="C136" s="20">
        <v>0</v>
      </c>
      <c r="D136" s="21">
        <v>0.624961329482761</v>
      </c>
      <c r="E136" s="21">
        <v>0</v>
      </c>
      <c r="F136" s="21">
        <v>0</v>
      </c>
      <c r="G136" s="22">
        <v>0</v>
      </c>
      <c r="H136" s="20">
        <v>91.84929999999999</v>
      </c>
      <c r="I136" s="21">
        <v>529.2504535897573</v>
      </c>
      <c r="J136" s="21">
        <v>0</v>
      </c>
      <c r="K136" s="21">
        <v>0</v>
      </c>
      <c r="L136" s="22">
        <v>417.5322</v>
      </c>
      <c r="M136" s="20">
        <v>0</v>
      </c>
      <c r="N136" s="21">
        <v>0</v>
      </c>
      <c r="O136" s="21">
        <v>0</v>
      </c>
      <c r="P136" s="21">
        <v>0</v>
      </c>
      <c r="Q136" s="22">
        <v>0</v>
      </c>
      <c r="R136" s="20">
        <v>66.04900000000002</v>
      </c>
      <c r="S136" s="21">
        <v>8.307199999999998</v>
      </c>
      <c r="T136" s="21">
        <v>0</v>
      </c>
      <c r="U136" s="21">
        <v>0</v>
      </c>
      <c r="V136" s="22">
        <v>126.60969999999999</v>
      </c>
      <c r="W136" s="20">
        <v>0</v>
      </c>
      <c r="X136" s="21">
        <v>0</v>
      </c>
      <c r="Y136" s="21">
        <v>0</v>
      </c>
      <c r="Z136" s="21">
        <v>0</v>
      </c>
      <c r="AA136" s="22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0">
        <v>0</v>
      </c>
      <c r="AH136" s="21">
        <v>0</v>
      </c>
      <c r="AI136" s="21">
        <v>0</v>
      </c>
      <c r="AJ136" s="21">
        <v>0</v>
      </c>
      <c r="AK136" s="22">
        <v>0</v>
      </c>
      <c r="AL136" s="20">
        <v>0</v>
      </c>
      <c r="AM136" s="21">
        <v>0</v>
      </c>
      <c r="AN136" s="21">
        <v>0</v>
      </c>
      <c r="AO136" s="21">
        <v>0</v>
      </c>
      <c r="AP136" s="22">
        <v>0</v>
      </c>
      <c r="AQ136" s="20">
        <v>0</v>
      </c>
      <c r="AR136" s="21">
        <v>0</v>
      </c>
      <c r="AS136" s="21">
        <v>0</v>
      </c>
      <c r="AT136" s="21">
        <v>0</v>
      </c>
      <c r="AU136" s="22">
        <v>0</v>
      </c>
      <c r="AV136" s="20">
        <v>0</v>
      </c>
      <c r="AW136" s="21">
        <v>0</v>
      </c>
      <c r="AX136" s="21">
        <v>0</v>
      </c>
      <c r="AY136" s="21">
        <v>0</v>
      </c>
      <c r="AZ136" s="22">
        <v>0</v>
      </c>
      <c r="BA136" s="20">
        <v>0</v>
      </c>
      <c r="BB136" s="21">
        <v>0</v>
      </c>
      <c r="BC136" s="21">
        <v>0</v>
      </c>
      <c r="BD136" s="21">
        <v>0</v>
      </c>
      <c r="BE136" s="22">
        <v>0</v>
      </c>
      <c r="BF136" s="20">
        <v>0</v>
      </c>
      <c r="BG136" s="21">
        <v>0</v>
      </c>
      <c r="BH136" s="21">
        <v>0</v>
      </c>
      <c r="BI136" s="21">
        <v>0</v>
      </c>
      <c r="BJ136" s="22">
        <v>0</v>
      </c>
      <c r="BK136" s="23">
        <f t="shared" si="22"/>
        <v>1240.22281491924</v>
      </c>
    </row>
    <row r="137" spans="1:63" s="28" customFormat="1" ht="15">
      <c r="A137" s="19"/>
      <c r="B137" s="8" t="s">
        <v>12</v>
      </c>
      <c r="C137" s="24">
        <f aca="true" t="shared" si="23" ref="C137:AH137">SUM(C113:C136)</f>
        <v>0</v>
      </c>
      <c r="D137" s="25">
        <f t="shared" si="23"/>
        <v>330.74736479852083</v>
      </c>
      <c r="E137" s="25">
        <f t="shared" si="23"/>
        <v>0</v>
      </c>
      <c r="F137" s="25">
        <f t="shared" si="23"/>
        <v>0</v>
      </c>
      <c r="G137" s="26">
        <f t="shared" si="23"/>
        <v>0</v>
      </c>
      <c r="H137" s="24">
        <f t="shared" si="23"/>
        <v>2588.6565</v>
      </c>
      <c r="I137" s="25">
        <f t="shared" si="23"/>
        <v>54988.82673285639</v>
      </c>
      <c r="J137" s="25">
        <f t="shared" si="23"/>
        <v>333.8088</v>
      </c>
      <c r="K137" s="25">
        <f t="shared" si="23"/>
        <v>0</v>
      </c>
      <c r="L137" s="26">
        <f t="shared" si="23"/>
        <v>17896.687199999997</v>
      </c>
      <c r="M137" s="24">
        <f t="shared" si="23"/>
        <v>0</v>
      </c>
      <c r="N137" s="25">
        <f t="shared" si="23"/>
        <v>0</v>
      </c>
      <c r="O137" s="25">
        <f t="shared" si="23"/>
        <v>0</v>
      </c>
      <c r="P137" s="25">
        <f t="shared" si="23"/>
        <v>0</v>
      </c>
      <c r="Q137" s="26">
        <f t="shared" si="23"/>
        <v>0</v>
      </c>
      <c r="R137" s="24">
        <f t="shared" si="23"/>
        <v>1927.4704000000002</v>
      </c>
      <c r="S137" s="25">
        <f t="shared" si="23"/>
        <v>994.4064000000002</v>
      </c>
      <c r="T137" s="25">
        <f t="shared" si="23"/>
        <v>0</v>
      </c>
      <c r="U137" s="25">
        <f t="shared" si="23"/>
        <v>0</v>
      </c>
      <c r="V137" s="26">
        <f t="shared" si="23"/>
        <v>4290.646900000002</v>
      </c>
      <c r="W137" s="24">
        <f t="shared" si="23"/>
        <v>0</v>
      </c>
      <c r="X137" s="25">
        <f t="shared" si="23"/>
        <v>0</v>
      </c>
      <c r="Y137" s="25">
        <f t="shared" si="23"/>
        <v>0</v>
      </c>
      <c r="Z137" s="25">
        <f t="shared" si="23"/>
        <v>0</v>
      </c>
      <c r="AA137" s="26">
        <f t="shared" si="23"/>
        <v>0</v>
      </c>
      <c r="AB137" s="24">
        <f t="shared" si="23"/>
        <v>0</v>
      </c>
      <c r="AC137" s="25">
        <f t="shared" si="23"/>
        <v>0</v>
      </c>
      <c r="AD137" s="25">
        <f t="shared" si="23"/>
        <v>0</v>
      </c>
      <c r="AE137" s="25">
        <f t="shared" si="23"/>
        <v>0</v>
      </c>
      <c r="AF137" s="26">
        <f t="shared" si="23"/>
        <v>0</v>
      </c>
      <c r="AG137" s="24">
        <f t="shared" si="23"/>
        <v>0</v>
      </c>
      <c r="AH137" s="25">
        <f t="shared" si="23"/>
        <v>0</v>
      </c>
      <c r="AI137" s="25">
        <f aca="true" t="shared" si="24" ref="AI137:BK137">SUM(AI113:AI136)</f>
        <v>0</v>
      </c>
      <c r="AJ137" s="25">
        <f t="shared" si="24"/>
        <v>0</v>
      </c>
      <c r="AK137" s="26">
        <f t="shared" si="24"/>
        <v>0</v>
      </c>
      <c r="AL137" s="24">
        <f t="shared" si="24"/>
        <v>0</v>
      </c>
      <c r="AM137" s="25">
        <f t="shared" si="24"/>
        <v>0</v>
      </c>
      <c r="AN137" s="25">
        <f t="shared" si="24"/>
        <v>0</v>
      </c>
      <c r="AO137" s="25">
        <f t="shared" si="24"/>
        <v>0</v>
      </c>
      <c r="AP137" s="26">
        <f t="shared" si="24"/>
        <v>0</v>
      </c>
      <c r="AQ137" s="24">
        <f t="shared" si="24"/>
        <v>0</v>
      </c>
      <c r="AR137" s="25">
        <f t="shared" si="24"/>
        <v>0</v>
      </c>
      <c r="AS137" s="25">
        <f t="shared" si="24"/>
        <v>0</v>
      </c>
      <c r="AT137" s="25">
        <f t="shared" si="24"/>
        <v>0</v>
      </c>
      <c r="AU137" s="26">
        <f t="shared" si="24"/>
        <v>0</v>
      </c>
      <c r="AV137" s="24">
        <f t="shared" si="24"/>
        <v>0</v>
      </c>
      <c r="AW137" s="25">
        <f t="shared" si="24"/>
        <v>0</v>
      </c>
      <c r="AX137" s="25">
        <f t="shared" si="24"/>
        <v>0</v>
      </c>
      <c r="AY137" s="25">
        <f t="shared" si="24"/>
        <v>0</v>
      </c>
      <c r="AZ137" s="26">
        <f t="shared" si="24"/>
        <v>0</v>
      </c>
      <c r="BA137" s="24">
        <f t="shared" si="24"/>
        <v>0</v>
      </c>
      <c r="BB137" s="25">
        <f t="shared" si="24"/>
        <v>0</v>
      </c>
      <c r="BC137" s="25">
        <f t="shared" si="24"/>
        <v>0</v>
      </c>
      <c r="BD137" s="25">
        <f t="shared" si="24"/>
        <v>0</v>
      </c>
      <c r="BE137" s="26">
        <f t="shared" si="24"/>
        <v>0</v>
      </c>
      <c r="BF137" s="24">
        <f t="shared" si="24"/>
        <v>0</v>
      </c>
      <c r="BG137" s="25">
        <f t="shared" si="24"/>
        <v>0</v>
      </c>
      <c r="BH137" s="25">
        <f t="shared" si="24"/>
        <v>0</v>
      </c>
      <c r="BI137" s="25">
        <f t="shared" si="24"/>
        <v>0</v>
      </c>
      <c r="BJ137" s="26">
        <f t="shared" si="24"/>
        <v>0</v>
      </c>
      <c r="BK137" s="26">
        <f t="shared" si="24"/>
        <v>83351.2502976549</v>
      </c>
    </row>
    <row r="138" spans="1:64" s="28" customFormat="1" ht="15">
      <c r="A138" s="19"/>
      <c r="B138" s="9" t="s">
        <v>23</v>
      </c>
      <c r="C138" s="24">
        <f aca="true" t="shared" si="25" ref="C138:AH138">C137+C111</f>
        <v>0</v>
      </c>
      <c r="D138" s="25">
        <f t="shared" si="25"/>
        <v>331.8793528608089</v>
      </c>
      <c r="E138" s="25">
        <f t="shared" si="25"/>
        <v>0</v>
      </c>
      <c r="F138" s="25">
        <f t="shared" si="25"/>
        <v>0</v>
      </c>
      <c r="G138" s="26">
        <f t="shared" si="25"/>
        <v>0</v>
      </c>
      <c r="H138" s="24">
        <f t="shared" si="25"/>
        <v>3334.9288</v>
      </c>
      <c r="I138" s="25">
        <f t="shared" si="25"/>
        <v>58153.04240663003</v>
      </c>
      <c r="J138" s="25">
        <f t="shared" si="25"/>
        <v>333.81260000000003</v>
      </c>
      <c r="K138" s="25">
        <f t="shared" si="25"/>
        <v>0</v>
      </c>
      <c r="L138" s="26">
        <f t="shared" si="25"/>
        <v>21225.018699999997</v>
      </c>
      <c r="M138" s="24">
        <f t="shared" si="25"/>
        <v>0</v>
      </c>
      <c r="N138" s="25">
        <f t="shared" si="25"/>
        <v>0</v>
      </c>
      <c r="O138" s="25">
        <f t="shared" si="25"/>
        <v>0</v>
      </c>
      <c r="P138" s="25">
        <f t="shared" si="25"/>
        <v>0</v>
      </c>
      <c r="Q138" s="26">
        <f t="shared" si="25"/>
        <v>0</v>
      </c>
      <c r="R138" s="24">
        <f t="shared" si="25"/>
        <v>2414.0487000000003</v>
      </c>
      <c r="S138" s="25">
        <f t="shared" si="25"/>
        <v>1099.7547000000002</v>
      </c>
      <c r="T138" s="25">
        <f t="shared" si="25"/>
        <v>0.0068</v>
      </c>
      <c r="U138" s="25">
        <f t="shared" si="25"/>
        <v>0</v>
      </c>
      <c r="V138" s="26">
        <f t="shared" si="25"/>
        <v>4968.763200000001</v>
      </c>
      <c r="W138" s="24">
        <f t="shared" si="25"/>
        <v>0</v>
      </c>
      <c r="X138" s="25">
        <f t="shared" si="25"/>
        <v>0</v>
      </c>
      <c r="Y138" s="25">
        <f t="shared" si="25"/>
        <v>0</v>
      </c>
      <c r="Z138" s="25">
        <f t="shared" si="25"/>
        <v>0</v>
      </c>
      <c r="AA138" s="26">
        <f t="shared" si="25"/>
        <v>0</v>
      </c>
      <c r="AB138" s="24">
        <f t="shared" si="25"/>
        <v>0</v>
      </c>
      <c r="AC138" s="25">
        <f t="shared" si="25"/>
        <v>0</v>
      </c>
      <c r="AD138" s="25">
        <f t="shared" si="25"/>
        <v>0</v>
      </c>
      <c r="AE138" s="25">
        <f t="shared" si="25"/>
        <v>0</v>
      </c>
      <c r="AF138" s="26">
        <f t="shared" si="25"/>
        <v>0</v>
      </c>
      <c r="AG138" s="24">
        <f t="shared" si="25"/>
        <v>0</v>
      </c>
      <c r="AH138" s="25">
        <f t="shared" si="25"/>
        <v>0</v>
      </c>
      <c r="AI138" s="25">
        <f aca="true" t="shared" si="26" ref="AI138:BK138">AI137+AI111</f>
        <v>0</v>
      </c>
      <c r="AJ138" s="25">
        <f t="shared" si="26"/>
        <v>0</v>
      </c>
      <c r="AK138" s="26">
        <f t="shared" si="26"/>
        <v>0</v>
      </c>
      <c r="AL138" s="24">
        <f t="shared" si="26"/>
        <v>0</v>
      </c>
      <c r="AM138" s="25">
        <f t="shared" si="26"/>
        <v>0</v>
      </c>
      <c r="AN138" s="25">
        <f t="shared" si="26"/>
        <v>0</v>
      </c>
      <c r="AO138" s="25">
        <f t="shared" si="26"/>
        <v>0</v>
      </c>
      <c r="AP138" s="26">
        <f t="shared" si="26"/>
        <v>0</v>
      </c>
      <c r="AQ138" s="24">
        <f t="shared" si="26"/>
        <v>0</v>
      </c>
      <c r="AR138" s="25">
        <f t="shared" si="26"/>
        <v>0</v>
      </c>
      <c r="AS138" s="25">
        <f t="shared" si="26"/>
        <v>0</v>
      </c>
      <c r="AT138" s="25">
        <f t="shared" si="26"/>
        <v>0</v>
      </c>
      <c r="AU138" s="26">
        <f t="shared" si="26"/>
        <v>0</v>
      </c>
      <c r="AV138" s="24">
        <f t="shared" si="26"/>
        <v>0</v>
      </c>
      <c r="AW138" s="25">
        <f t="shared" si="26"/>
        <v>0</v>
      </c>
      <c r="AX138" s="25">
        <f t="shared" si="26"/>
        <v>0</v>
      </c>
      <c r="AY138" s="25">
        <f t="shared" si="26"/>
        <v>0</v>
      </c>
      <c r="AZ138" s="26">
        <f t="shared" si="26"/>
        <v>0</v>
      </c>
      <c r="BA138" s="24">
        <f t="shared" si="26"/>
        <v>0</v>
      </c>
      <c r="BB138" s="25">
        <f t="shared" si="26"/>
        <v>0</v>
      </c>
      <c r="BC138" s="25">
        <f t="shared" si="26"/>
        <v>0</v>
      </c>
      <c r="BD138" s="25">
        <f t="shared" si="26"/>
        <v>0</v>
      </c>
      <c r="BE138" s="26">
        <f t="shared" si="26"/>
        <v>0</v>
      </c>
      <c r="BF138" s="24">
        <f t="shared" si="26"/>
        <v>0</v>
      </c>
      <c r="BG138" s="25">
        <f t="shared" si="26"/>
        <v>0</v>
      </c>
      <c r="BH138" s="25">
        <f t="shared" si="26"/>
        <v>0</v>
      </c>
      <c r="BI138" s="25">
        <f t="shared" si="26"/>
        <v>0</v>
      </c>
      <c r="BJ138" s="26">
        <f t="shared" si="26"/>
        <v>0</v>
      </c>
      <c r="BK138" s="26">
        <f t="shared" si="26"/>
        <v>91861.25525949083</v>
      </c>
      <c r="BL138" s="37"/>
    </row>
    <row r="139" spans="1:63" ht="15">
      <c r="A139" s="19"/>
      <c r="B139" s="9"/>
      <c r="C139" s="3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2"/>
    </row>
    <row r="140" spans="1:63" ht="15">
      <c r="A140" s="19" t="s">
        <v>42</v>
      </c>
      <c r="B140" s="10" t="s">
        <v>43</v>
      </c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2"/>
    </row>
    <row r="141" spans="1:63" ht="15">
      <c r="A141" s="19" t="s">
        <v>7</v>
      </c>
      <c r="B141" s="13" t="s">
        <v>44</v>
      </c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2"/>
    </row>
    <row r="142" spans="1:63" ht="15">
      <c r="A142" s="34"/>
      <c r="B142" s="7" t="s">
        <v>33</v>
      </c>
      <c r="C142" s="20">
        <v>0</v>
      </c>
      <c r="D142" s="21">
        <v>0</v>
      </c>
      <c r="E142" s="21">
        <v>0</v>
      </c>
      <c r="F142" s="21">
        <v>0</v>
      </c>
      <c r="G142" s="22">
        <v>0</v>
      </c>
      <c r="H142" s="20">
        <v>0</v>
      </c>
      <c r="I142" s="21">
        <v>0</v>
      </c>
      <c r="J142" s="21">
        <v>0</v>
      </c>
      <c r="K142" s="21">
        <v>0</v>
      </c>
      <c r="L142" s="22">
        <v>0</v>
      </c>
      <c r="M142" s="20">
        <v>0</v>
      </c>
      <c r="N142" s="21">
        <v>0</v>
      </c>
      <c r="O142" s="21">
        <v>0</v>
      </c>
      <c r="P142" s="21">
        <v>0</v>
      </c>
      <c r="Q142" s="22">
        <v>0</v>
      </c>
      <c r="R142" s="20">
        <v>0</v>
      </c>
      <c r="S142" s="21">
        <v>0</v>
      </c>
      <c r="T142" s="21">
        <v>0</v>
      </c>
      <c r="U142" s="21">
        <v>0</v>
      </c>
      <c r="V142" s="22">
        <v>0</v>
      </c>
      <c r="W142" s="20">
        <v>0</v>
      </c>
      <c r="X142" s="21">
        <v>0</v>
      </c>
      <c r="Y142" s="21">
        <v>0</v>
      </c>
      <c r="Z142" s="21">
        <v>0</v>
      </c>
      <c r="AA142" s="22">
        <v>0</v>
      </c>
      <c r="AB142" s="20">
        <v>0</v>
      </c>
      <c r="AC142" s="21">
        <v>0</v>
      </c>
      <c r="AD142" s="21">
        <v>0</v>
      </c>
      <c r="AE142" s="21">
        <v>0</v>
      </c>
      <c r="AF142" s="22">
        <v>0</v>
      </c>
      <c r="AG142" s="20">
        <v>0</v>
      </c>
      <c r="AH142" s="21">
        <v>0</v>
      </c>
      <c r="AI142" s="21">
        <v>0</v>
      </c>
      <c r="AJ142" s="21">
        <v>0</v>
      </c>
      <c r="AK142" s="22">
        <v>0</v>
      </c>
      <c r="AL142" s="20">
        <v>0</v>
      </c>
      <c r="AM142" s="21">
        <v>0</v>
      </c>
      <c r="AN142" s="21">
        <v>0</v>
      </c>
      <c r="AO142" s="21">
        <v>0</v>
      </c>
      <c r="AP142" s="22">
        <v>0</v>
      </c>
      <c r="AQ142" s="20">
        <v>0</v>
      </c>
      <c r="AR142" s="21">
        <v>0</v>
      </c>
      <c r="AS142" s="21">
        <v>0</v>
      </c>
      <c r="AT142" s="21">
        <v>0</v>
      </c>
      <c r="AU142" s="22">
        <v>0</v>
      </c>
      <c r="AV142" s="20">
        <v>0</v>
      </c>
      <c r="AW142" s="21">
        <v>0</v>
      </c>
      <c r="AX142" s="21">
        <v>0</v>
      </c>
      <c r="AY142" s="21">
        <v>0</v>
      </c>
      <c r="AZ142" s="22">
        <v>0</v>
      </c>
      <c r="BA142" s="20">
        <v>0</v>
      </c>
      <c r="BB142" s="21">
        <v>0</v>
      </c>
      <c r="BC142" s="21">
        <v>0</v>
      </c>
      <c r="BD142" s="21">
        <v>0</v>
      </c>
      <c r="BE142" s="22">
        <v>0</v>
      </c>
      <c r="BF142" s="20">
        <v>0</v>
      </c>
      <c r="BG142" s="21">
        <v>0</v>
      </c>
      <c r="BH142" s="21">
        <v>0</v>
      </c>
      <c r="BI142" s="21">
        <v>0</v>
      </c>
      <c r="BJ142" s="22">
        <v>0</v>
      </c>
      <c r="BK142" s="20">
        <v>0</v>
      </c>
    </row>
    <row r="143" spans="1:63" s="28" customFormat="1" ht="15">
      <c r="A143" s="19"/>
      <c r="B143" s="9" t="s">
        <v>27</v>
      </c>
      <c r="C143" s="24">
        <v>0</v>
      </c>
      <c r="D143" s="25">
        <v>0</v>
      </c>
      <c r="E143" s="25">
        <v>0</v>
      </c>
      <c r="F143" s="25">
        <v>0</v>
      </c>
      <c r="G143" s="26">
        <v>0</v>
      </c>
      <c r="H143" s="24">
        <v>0</v>
      </c>
      <c r="I143" s="25">
        <v>0</v>
      </c>
      <c r="J143" s="25">
        <v>0</v>
      </c>
      <c r="K143" s="25">
        <v>0</v>
      </c>
      <c r="L143" s="26">
        <v>0</v>
      </c>
      <c r="M143" s="24">
        <v>0</v>
      </c>
      <c r="N143" s="25">
        <v>0</v>
      </c>
      <c r="O143" s="25">
        <v>0</v>
      </c>
      <c r="P143" s="25">
        <v>0</v>
      </c>
      <c r="Q143" s="26">
        <v>0</v>
      </c>
      <c r="R143" s="24">
        <v>0</v>
      </c>
      <c r="S143" s="25">
        <v>0</v>
      </c>
      <c r="T143" s="25">
        <v>0</v>
      </c>
      <c r="U143" s="25">
        <v>0</v>
      </c>
      <c r="V143" s="26">
        <v>0</v>
      </c>
      <c r="W143" s="24">
        <v>0</v>
      </c>
      <c r="X143" s="25">
        <v>0</v>
      </c>
      <c r="Y143" s="25">
        <v>0</v>
      </c>
      <c r="Z143" s="25">
        <v>0</v>
      </c>
      <c r="AA143" s="26">
        <v>0</v>
      </c>
      <c r="AB143" s="24">
        <v>0</v>
      </c>
      <c r="AC143" s="25">
        <v>0</v>
      </c>
      <c r="AD143" s="25">
        <v>0</v>
      </c>
      <c r="AE143" s="25">
        <v>0</v>
      </c>
      <c r="AF143" s="26">
        <v>0</v>
      </c>
      <c r="AG143" s="24">
        <v>0</v>
      </c>
      <c r="AH143" s="25">
        <v>0</v>
      </c>
      <c r="AI143" s="25">
        <v>0</v>
      </c>
      <c r="AJ143" s="25">
        <v>0</v>
      </c>
      <c r="AK143" s="26">
        <v>0</v>
      </c>
      <c r="AL143" s="24">
        <v>0</v>
      </c>
      <c r="AM143" s="25">
        <v>0</v>
      </c>
      <c r="AN143" s="25">
        <v>0</v>
      </c>
      <c r="AO143" s="25">
        <v>0</v>
      </c>
      <c r="AP143" s="26">
        <v>0</v>
      </c>
      <c r="AQ143" s="24">
        <v>0</v>
      </c>
      <c r="AR143" s="25">
        <v>0</v>
      </c>
      <c r="AS143" s="25">
        <v>0</v>
      </c>
      <c r="AT143" s="25">
        <v>0</v>
      </c>
      <c r="AU143" s="26">
        <v>0</v>
      </c>
      <c r="AV143" s="24">
        <v>0</v>
      </c>
      <c r="AW143" s="25">
        <v>0</v>
      </c>
      <c r="AX143" s="25">
        <v>0</v>
      </c>
      <c r="AY143" s="25">
        <v>0</v>
      </c>
      <c r="AZ143" s="26">
        <v>0</v>
      </c>
      <c r="BA143" s="24">
        <v>0</v>
      </c>
      <c r="BB143" s="25">
        <v>0</v>
      </c>
      <c r="BC143" s="25">
        <v>0</v>
      </c>
      <c r="BD143" s="25">
        <v>0</v>
      </c>
      <c r="BE143" s="26">
        <v>0</v>
      </c>
      <c r="BF143" s="24">
        <v>0</v>
      </c>
      <c r="BG143" s="25">
        <v>0</v>
      </c>
      <c r="BH143" s="25">
        <v>0</v>
      </c>
      <c r="BI143" s="25">
        <v>0</v>
      </c>
      <c r="BJ143" s="26">
        <v>0</v>
      </c>
      <c r="BK143" s="27">
        <v>0</v>
      </c>
    </row>
    <row r="144" spans="1:64" ht="12" customHeight="1">
      <c r="A144" s="19"/>
      <c r="B144" s="1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2"/>
      <c r="BL144" s="18"/>
    </row>
    <row r="145" spans="1:65" s="28" customFormat="1" ht="15">
      <c r="A145" s="19"/>
      <c r="B145" s="35" t="s">
        <v>45</v>
      </c>
      <c r="C145" s="36">
        <f aca="true" t="shared" si="27" ref="C145:AH145">C143+C138+C106+C100+C62</f>
        <v>0</v>
      </c>
      <c r="D145" s="36">
        <f t="shared" si="27"/>
        <v>2762.9846780269754</v>
      </c>
      <c r="E145" s="36">
        <f t="shared" si="27"/>
        <v>0</v>
      </c>
      <c r="F145" s="36">
        <f t="shared" si="27"/>
        <v>0</v>
      </c>
      <c r="G145" s="36">
        <f t="shared" si="27"/>
        <v>0</v>
      </c>
      <c r="H145" s="36">
        <f t="shared" si="27"/>
        <v>12730.165395250468</v>
      </c>
      <c r="I145" s="36">
        <f t="shared" si="27"/>
        <v>115244.15428153626</v>
      </c>
      <c r="J145" s="36">
        <f t="shared" si="27"/>
        <v>5006.181399399799</v>
      </c>
      <c r="K145" s="36">
        <f t="shared" si="27"/>
        <v>0</v>
      </c>
      <c r="L145" s="36">
        <f t="shared" si="27"/>
        <v>40550.151153114</v>
      </c>
      <c r="M145" s="36">
        <f t="shared" si="27"/>
        <v>0</v>
      </c>
      <c r="N145" s="36">
        <f t="shared" si="27"/>
        <v>0</v>
      </c>
      <c r="O145" s="36">
        <f t="shared" si="27"/>
        <v>0</v>
      </c>
      <c r="P145" s="36">
        <f t="shared" si="27"/>
        <v>0</v>
      </c>
      <c r="Q145" s="36">
        <f t="shared" si="27"/>
        <v>0</v>
      </c>
      <c r="R145" s="36">
        <f t="shared" si="27"/>
        <v>8197.962670986999</v>
      </c>
      <c r="S145" s="36">
        <f t="shared" si="27"/>
        <v>5434.746132977667</v>
      </c>
      <c r="T145" s="36">
        <f t="shared" si="27"/>
        <v>489.79883839350015</v>
      </c>
      <c r="U145" s="36">
        <f t="shared" si="27"/>
        <v>0</v>
      </c>
      <c r="V145" s="36">
        <f t="shared" si="27"/>
        <v>7722.1881726115</v>
      </c>
      <c r="W145" s="36">
        <f t="shared" si="27"/>
        <v>0</v>
      </c>
      <c r="X145" s="36">
        <f t="shared" si="27"/>
        <v>0</v>
      </c>
      <c r="Y145" s="36">
        <f t="shared" si="27"/>
        <v>0</v>
      </c>
      <c r="Z145" s="36">
        <f t="shared" si="27"/>
        <v>0</v>
      </c>
      <c r="AA145" s="36">
        <f t="shared" si="27"/>
        <v>0</v>
      </c>
      <c r="AB145" s="36">
        <f t="shared" si="27"/>
        <v>0</v>
      </c>
      <c r="AC145" s="36">
        <f t="shared" si="27"/>
        <v>0</v>
      </c>
      <c r="AD145" s="36">
        <f t="shared" si="27"/>
        <v>0</v>
      </c>
      <c r="AE145" s="36">
        <f t="shared" si="27"/>
        <v>0</v>
      </c>
      <c r="AF145" s="36">
        <f t="shared" si="27"/>
        <v>0</v>
      </c>
      <c r="AG145" s="36">
        <f t="shared" si="27"/>
        <v>0</v>
      </c>
      <c r="AH145" s="36">
        <f t="shared" si="27"/>
        <v>0</v>
      </c>
      <c r="AI145" s="36">
        <f aca="true" t="shared" si="28" ref="AI145:BK145">AI143+AI138+AI106+AI100+AI62</f>
        <v>0</v>
      </c>
      <c r="AJ145" s="36">
        <f t="shared" si="28"/>
        <v>0</v>
      </c>
      <c r="AK145" s="36">
        <f t="shared" si="28"/>
        <v>0</v>
      </c>
      <c r="AL145" s="36">
        <f t="shared" si="28"/>
        <v>0</v>
      </c>
      <c r="AM145" s="36">
        <f t="shared" si="28"/>
        <v>0</v>
      </c>
      <c r="AN145" s="36">
        <f t="shared" si="28"/>
        <v>0</v>
      </c>
      <c r="AO145" s="36">
        <f t="shared" si="28"/>
        <v>0</v>
      </c>
      <c r="AP145" s="36">
        <f t="shared" si="28"/>
        <v>0</v>
      </c>
      <c r="AQ145" s="36">
        <f t="shared" si="28"/>
        <v>0</v>
      </c>
      <c r="AR145" s="36">
        <f t="shared" si="28"/>
        <v>0</v>
      </c>
      <c r="AS145" s="36">
        <f t="shared" si="28"/>
        <v>0</v>
      </c>
      <c r="AT145" s="36">
        <f t="shared" si="28"/>
        <v>0</v>
      </c>
      <c r="AU145" s="36">
        <f t="shared" si="28"/>
        <v>0</v>
      </c>
      <c r="AV145" s="36">
        <f t="shared" si="28"/>
        <v>55693.30149964984</v>
      </c>
      <c r="AW145" s="36">
        <f t="shared" si="28"/>
        <v>21872.72332968324</v>
      </c>
      <c r="AX145" s="36">
        <f t="shared" si="28"/>
        <v>102.67054658203332</v>
      </c>
      <c r="AY145" s="36">
        <f t="shared" si="28"/>
        <v>669.0949704529664</v>
      </c>
      <c r="AZ145" s="36">
        <f t="shared" si="28"/>
        <v>45461.705093329285</v>
      </c>
      <c r="BA145" s="36">
        <f t="shared" si="28"/>
        <v>0</v>
      </c>
      <c r="BB145" s="36">
        <f t="shared" si="28"/>
        <v>0</v>
      </c>
      <c r="BC145" s="36">
        <f t="shared" si="28"/>
        <v>0</v>
      </c>
      <c r="BD145" s="36">
        <f t="shared" si="28"/>
        <v>0</v>
      </c>
      <c r="BE145" s="36">
        <f t="shared" si="28"/>
        <v>0</v>
      </c>
      <c r="BF145" s="36">
        <f t="shared" si="28"/>
        <v>36799.01450461297</v>
      </c>
      <c r="BG145" s="36">
        <f t="shared" si="28"/>
        <v>3711.6541827593337</v>
      </c>
      <c r="BH145" s="36">
        <f t="shared" si="28"/>
        <v>216.51217679323335</v>
      </c>
      <c r="BI145" s="36">
        <f t="shared" si="28"/>
        <v>0</v>
      </c>
      <c r="BJ145" s="36">
        <f t="shared" si="28"/>
        <v>11431.718178321229</v>
      </c>
      <c r="BK145" s="27">
        <f t="shared" si="28"/>
        <v>374096.72720448126</v>
      </c>
      <c r="BL145" s="37"/>
      <c r="BM145"/>
    </row>
    <row r="146" spans="1:65" ht="15">
      <c r="A146" s="19"/>
      <c r="B146" s="9"/>
      <c r="C146" s="20"/>
      <c r="D146" s="21"/>
      <c r="E146" s="21"/>
      <c r="F146" s="21"/>
      <c r="G146" s="22"/>
      <c r="H146" s="20"/>
      <c r="I146" s="21"/>
      <c r="J146" s="21"/>
      <c r="K146" s="21"/>
      <c r="L146" s="22"/>
      <c r="M146" s="20"/>
      <c r="N146" s="21"/>
      <c r="O146" s="21"/>
      <c r="P146" s="21"/>
      <c r="Q146" s="22"/>
      <c r="R146" s="20"/>
      <c r="S146" s="21"/>
      <c r="T146" s="21"/>
      <c r="U146" s="21"/>
      <c r="V146" s="22"/>
      <c r="W146" s="20"/>
      <c r="X146" s="21"/>
      <c r="Y146" s="21"/>
      <c r="Z146" s="21"/>
      <c r="AA146" s="22"/>
      <c r="AB146" s="20"/>
      <c r="AC146" s="21"/>
      <c r="AD146" s="21"/>
      <c r="AE146" s="21"/>
      <c r="AF146" s="22"/>
      <c r="AG146" s="20"/>
      <c r="AH146" s="21"/>
      <c r="AI146" s="21"/>
      <c r="AJ146" s="21"/>
      <c r="AK146" s="22"/>
      <c r="AL146" s="20"/>
      <c r="AM146" s="21"/>
      <c r="AN146" s="21"/>
      <c r="AO146" s="21"/>
      <c r="AP146" s="22"/>
      <c r="AQ146" s="20"/>
      <c r="AR146" s="21"/>
      <c r="AS146" s="21"/>
      <c r="AT146" s="21"/>
      <c r="AU146" s="22"/>
      <c r="AV146" s="20"/>
      <c r="AW146" s="21"/>
      <c r="AX146" s="21"/>
      <c r="AY146" s="21"/>
      <c r="AZ146" s="22"/>
      <c r="BA146" s="20"/>
      <c r="BB146" s="21"/>
      <c r="BC146" s="21"/>
      <c r="BD146" s="21"/>
      <c r="BE146" s="22"/>
      <c r="BF146" s="20"/>
      <c r="BG146" s="21"/>
      <c r="BH146" s="21"/>
      <c r="BI146" s="21"/>
      <c r="BJ146" s="22"/>
      <c r="BK146" s="23"/>
      <c r="BL146" s="18"/>
      <c r="BM146"/>
    </row>
    <row r="147" spans="1:65" ht="15">
      <c r="A147" s="19" t="s">
        <v>28</v>
      </c>
      <c r="B147" s="8" t="s">
        <v>29</v>
      </c>
      <c r="C147" s="20"/>
      <c r="D147" s="21"/>
      <c r="E147" s="21"/>
      <c r="F147" s="21"/>
      <c r="G147" s="22"/>
      <c r="H147" s="20"/>
      <c r="I147" s="21"/>
      <c r="J147" s="21"/>
      <c r="K147" s="21"/>
      <c r="L147" s="22"/>
      <c r="M147" s="20"/>
      <c r="N147" s="21"/>
      <c r="O147" s="21"/>
      <c r="P147" s="21"/>
      <c r="Q147" s="22"/>
      <c r="R147" s="20"/>
      <c r="S147" s="21"/>
      <c r="T147" s="21"/>
      <c r="U147" s="21"/>
      <c r="V147" s="22"/>
      <c r="W147" s="20"/>
      <c r="X147" s="21"/>
      <c r="Y147" s="21"/>
      <c r="Z147" s="21"/>
      <c r="AA147" s="22"/>
      <c r="AB147" s="20"/>
      <c r="AC147" s="21"/>
      <c r="AD147" s="21"/>
      <c r="AE147" s="21"/>
      <c r="AF147" s="22"/>
      <c r="AG147" s="20"/>
      <c r="AH147" s="21"/>
      <c r="AI147" s="21"/>
      <c r="AJ147" s="21"/>
      <c r="AK147" s="22"/>
      <c r="AL147" s="20"/>
      <c r="AM147" s="21"/>
      <c r="AN147" s="21"/>
      <c r="AO147" s="21"/>
      <c r="AP147" s="22"/>
      <c r="AQ147" s="20"/>
      <c r="AR147" s="21"/>
      <c r="AS147" s="21"/>
      <c r="AT147" s="21"/>
      <c r="AU147" s="22"/>
      <c r="AV147" s="20"/>
      <c r="AW147" s="21"/>
      <c r="AX147" s="21"/>
      <c r="AY147" s="21"/>
      <c r="AZ147" s="22"/>
      <c r="BA147" s="20"/>
      <c r="BB147" s="21"/>
      <c r="BC147" s="21"/>
      <c r="BD147" s="21"/>
      <c r="BE147" s="22"/>
      <c r="BF147" s="20"/>
      <c r="BG147" s="21"/>
      <c r="BH147" s="21"/>
      <c r="BI147" s="21"/>
      <c r="BJ147" s="22"/>
      <c r="BK147" s="23"/>
      <c r="BL147" s="18"/>
      <c r="BM147" s="18"/>
    </row>
    <row r="148" spans="1:65" ht="15">
      <c r="A148" s="19"/>
      <c r="B148" s="7" t="s">
        <v>143</v>
      </c>
      <c r="C148" s="20">
        <v>0</v>
      </c>
      <c r="D148" s="21">
        <v>0.8082977513999998</v>
      </c>
      <c r="E148" s="21">
        <v>0</v>
      </c>
      <c r="F148" s="21">
        <v>0</v>
      </c>
      <c r="G148" s="22">
        <v>0</v>
      </c>
      <c r="H148" s="20">
        <v>7.5044318621666655</v>
      </c>
      <c r="I148" s="21">
        <v>4.440035532766666</v>
      </c>
      <c r="J148" s="21">
        <v>0</v>
      </c>
      <c r="K148" s="21">
        <v>0</v>
      </c>
      <c r="L148" s="22">
        <v>6.6687328550333325</v>
      </c>
      <c r="M148" s="20">
        <v>0</v>
      </c>
      <c r="N148" s="21">
        <v>0</v>
      </c>
      <c r="O148" s="21">
        <v>0</v>
      </c>
      <c r="P148" s="21">
        <v>0</v>
      </c>
      <c r="Q148" s="22">
        <v>0</v>
      </c>
      <c r="R148" s="20">
        <v>5.528750267366667</v>
      </c>
      <c r="S148" s="21">
        <v>4.914552059099998</v>
      </c>
      <c r="T148" s="21">
        <v>0</v>
      </c>
      <c r="U148" s="21">
        <v>0</v>
      </c>
      <c r="V148" s="22">
        <v>3.7367871354333326</v>
      </c>
      <c r="W148" s="20">
        <v>0</v>
      </c>
      <c r="X148" s="21">
        <v>0</v>
      </c>
      <c r="Y148" s="21">
        <v>0</v>
      </c>
      <c r="Z148" s="21">
        <v>0</v>
      </c>
      <c r="AA148" s="22">
        <v>0</v>
      </c>
      <c r="AB148" s="20">
        <v>0</v>
      </c>
      <c r="AC148" s="21">
        <v>0</v>
      </c>
      <c r="AD148" s="21">
        <v>0</v>
      </c>
      <c r="AE148" s="21">
        <v>0</v>
      </c>
      <c r="AF148" s="22">
        <v>0</v>
      </c>
      <c r="AG148" s="20">
        <v>0</v>
      </c>
      <c r="AH148" s="21">
        <v>0</v>
      </c>
      <c r="AI148" s="21">
        <v>0</v>
      </c>
      <c r="AJ148" s="21">
        <v>0</v>
      </c>
      <c r="AK148" s="22">
        <v>0</v>
      </c>
      <c r="AL148" s="20">
        <v>0</v>
      </c>
      <c r="AM148" s="21">
        <v>0</v>
      </c>
      <c r="AN148" s="21">
        <v>0</v>
      </c>
      <c r="AO148" s="21">
        <v>0</v>
      </c>
      <c r="AP148" s="22">
        <v>0</v>
      </c>
      <c r="AQ148" s="20">
        <v>0</v>
      </c>
      <c r="AR148" s="21">
        <v>0</v>
      </c>
      <c r="AS148" s="21">
        <v>0</v>
      </c>
      <c r="AT148" s="21">
        <v>0</v>
      </c>
      <c r="AU148" s="22">
        <v>0</v>
      </c>
      <c r="AV148" s="20">
        <v>22.94774127966667</v>
      </c>
      <c r="AW148" s="21">
        <v>25.4460618985861</v>
      </c>
      <c r="AX148" s="21">
        <v>0</v>
      </c>
      <c r="AY148" s="21">
        <v>0</v>
      </c>
      <c r="AZ148" s="22">
        <v>53.407624066566676</v>
      </c>
      <c r="BA148" s="20">
        <v>0</v>
      </c>
      <c r="BB148" s="21">
        <v>0</v>
      </c>
      <c r="BC148" s="21">
        <v>0</v>
      </c>
      <c r="BD148" s="21">
        <v>0</v>
      </c>
      <c r="BE148" s="22">
        <v>0</v>
      </c>
      <c r="BF148" s="20">
        <v>16.313759227200002</v>
      </c>
      <c r="BG148" s="21">
        <v>6.936802186500001</v>
      </c>
      <c r="BH148" s="21">
        <v>0</v>
      </c>
      <c r="BI148" s="21">
        <v>0</v>
      </c>
      <c r="BJ148" s="22">
        <v>20.646870097100003</v>
      </c>
      <c r="BK148" s="23">
        <f>SUM(C148:BJ148)</f>
        <v>179.30044621888607</v>
      </c>
      <c r="BL148" s="18"/>
      <c r="BM148"/>
    </row>
    <row r="149" spans="1:65" ht="15">
      <c r="A149" s="19"/>
      <c r="B149" s="7" t="s">
        <v>132</v>
      </c>
      <c r="C149" s="20">
        <v>0</v>
      </c>
      <c r="D149" s="21">
        <v>11.8564845546</v>
      </c>
      <c r="E149" s="21">
        <v>0</v>
      </c>
      <c r="F149" s="21">
        <v>0</v>
      </c>
      <c r="G149" s="22">
        <v>0</v>
      </c>
      <c r="H149" s="20">
        <v>97.59526899459999</v>
      </c>
      <c r="I149" s="21">
        <v>17.629574166766663</v>
      </c>
      <c r="J149" s="21">
        <v>0</v>
      </c>
      <c r="K149" s="21">
        <v>0</v>
      </c>
      <c r="L149" s="22">
        <v>152.07730905306664</v>
      </c>
      <c r="M149" s="20">
        <v>0</v>
      </c>
      <c r="N149" s="21">
        <v>0</v>
      </c>
      <c r="O149" s="21">
        <v>0</v>
      </c>
      <c r="P149" s="21">
        <v>0</v>
      </c>
      <c r="Q149" s="22">
        <v>0</v>
      </c>
      <c r="R149" s="20">
        <v>53.26892006390001</v>
      </c>
      <c r="S149" s="21">
        <v>1.8081154191333333</v>
      </c>
      <c r="T149" s="21">
        <v>0</v>
      </c>
      <c r="U149" s="21">
        <v>0</v>
      </c>
      <c r="V149" s="22">
        <v>9.3336161509</v>
      </c>
      <c r="W149" s="20">
        <v>0</v>
      </c>
      <c r="X149" s="21">
        <v>0</v>
      </c>
      <c r="Y149" s="21">
        <v>0</v>
      </c>
      <c r="Z149" s="21">
        <v>0</v>
      </c>
      <c r="AA149" s="22">
        <v>0</v>
      </c>
      <c r="AB149" s="20">
        <v>0</v>
      </c>
      <c r="AC149" s="21">
        <v>0</v>
      </c>
      <c r="AD149" s="21">
        <v>0</v>
      </c>
      <c r="AE149" s="21">
        <v>0</v>
      </c>
      <c r="AF149" s="22">
        <v>0</v>
      </c>
      <c r="AG149" s="20">
        <v>0</v>
      </c>
      <c r="AH149" s="21">
        <v>0</v>
      </c>
      <c r="AI149" s="21">
        <v>0</v>
      </c>
      <c r="AJ149" s="21">
        <v>0</v>
      </c>
      <c r="AK149" s="22">
        <v>0</v>
      </c>
      <c r="AL149" s="20">
        <v>0</v>
      </c>
      <c r="AM149" s="21">
        <v>0</v>
      </c>
      <c r="AN149" s="21">
        <v>0</v>
      </c>
      <c r="AO149" s="21">
        <v>0</v>
      </c>
      <c r="AP149" s="22">
        <v>0</v>
      </c>
      <c r="AQ149" s="20">
        <v>0</v>
      </c>
      <c r="AR149" s="21">
        <v>0</v>
      </c>
      <c r="AS149" s="21">
        <v>0</v>
      </c>
      <c r="AT149" s="21">
        <v>0</v>
      </c>
      <c r="AU149" s="22">
        <v>0</v>
      </c>
      <c r="AV149" s="20">
        <v>452.4695685945</v>
      </c>
      <c r="AW149" s="21">
        <v>124.74074806903378</v>
      </c>
      <c r="AX149" s="21">
        <v>0</v>
      </c>
      <c r="AY149" s="21">
        <v>0</v>
      </c>
      <c r="AZ149" s="22">
        <v>361.19678881420003</v>
      </c>
      <c r="BA149" s="20">
        <v>0</v>
      </c>
      <c r="BB149" s="21">
        <v>0</v>
      </c>
      <c r="BC149" s="21">
        <v>0</v>
      </c>
      <c r="BD149" s="21">
        <v>0</v>
      </c>
      <c r="BE149" s="22">
        <v>0</v>
      </c>
      <c r="BF149" s="20">
        <v>228.03006915763325</v>
      </c>
      <c r="BG149" s="21">
        <v>4.6919087867</v>
      </c>
      <c r="BH149" s="21">
        <v>0</v>
      </c>
      <c r="BI149" s="21">
        <v>0</v>
      </c>
      <c r="BJ149" s="22">
        <v>32.5392509275</v>
      </c>
      <c r="BK149" s="23">
        <f>SUM(C149:BJ149)</f>
        <v>1547.2376227525338</v>
      </c>
      <c r="BL149" s="18"/>
      <c r="BM149"/>
    </row>
    <row r="150" spans="1:65" ht="15">
      <c r="A150" s="19"/>
      <c r="B150" s="7" t="s">
        <v>140</v>
      </c>
      <c r="C150" s="20">
        <v>0</v>
      </c>
      <c r="D150" s="21">
        <v>0.7987207302666667</v>
      </c>
      <c r="E150" s="21">
        <v>0</v>
      </c>
      <c r="F150" s="21">
        <v>0</v>
      </c>
      <c r="G150" s="22">
        <v>0</v>
      </c>
      <c r="H150" s="20">
        <v>12.202045129833337</v>
      </c>
      <c r="I150" s="21">
        <v>0.8582970923333332</v>
      </c>
      <c r="J150" s="21">
        <v>0</v>
      </c>
      <c r="K150" s="21">
        <v>0</v>
      </c>
      <c r="L150" s="22">
        <v>19.9365408779</v>
      </c>
      <c r="M150" s="20">
        <v>0</v>
      </c>
      <c r="N150" s="21">
        <v>0</v>
      </c>
      <c r="O150" s="21">
        <v>0</v>
      </c>
      <c r="P150" s="21">
        <v>0</v>
      </c>
      <c r="Q150" s="22">
        <v>0</v>
      </c>
      <c r="R150" s="20">
        <v>13.417439506533336</v>
      </c>
      <c r="S150" s="21">
        <v>4.3002981530666675</v>
      </c>
      <c r="T150" s="21">
        <v>0</v>
      </c>
      <c r="U150" s="21">
        <v>0</v>
      </c>
      <c r="V150" s="22">
        <v>13.207342993500003</v>
      </c>
      <c r="W150" s="20">
        <v>0</v>
      </c>
      <c r="X150" s="21">
        <v>0</v>
      </c>
      <c r="Y150" s="21">
        <v>0</v>
      </c>
      <c r="Z150" s="21">
        <v>0</v>
      </c>
      <c r="AA150" s="22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0">
        <v>0</v>
      </c>
      <c r="AH150" s="21">
        <v>0</v>
      </c>
      <c r="AI150" s="21">
        <v>0</v>
      </c>
      <c r="AJ150" s="21">
        <v>0</v>
      </c>
      <c r="AK150" s="22">
        <v>0</v>
      </c>
      <c r="AL150" s="20">
        <v>0</v>
      </c>
      <c r="AM150" s="21">
        <v>0</v>
      </c>
      <c r="AN150" s="21">
        <v>0</v>
      </c>
      <c r="AO150" s="21">
        <v>0</v>
      </c>
      <c r="AP150" s="22">
        <v>0</v>
      </c>
      <c r="AQ150" s="20">
        <v>0</v>
      </c>
      <c r="AR150" s="21">
        <v>0</v>
      </c>
      <c r="AS150" s="21">
        <v>0</v>
      </c>
      <c r="AT150" s="21">
        <v>0</v>
      </c>
      <c r="AU150" s="22">
        <v>0</v>
      </c>
      <c r="AV150" s="20">
        <v>30.784623533233333</v>
      </c>
      <c r="AW150" s="21">
        <v>9.486151286777096</v>
      </c>
      <c r="AX150" s="21">
        <v>0</v>
      </c>
      <c r="AY150" s="21">
        <v>0</v>
      </c>
      <c r="AZ150" s="22">
        <v>41.11039693523332</v>
      </c>
      <c r="BA150" s="20">
        <v>0</v>
      </c>
      <c r="BB150" s="21">
        <v>0</v>
      </c>
      <c r="BC150" s="21">
        <v>0</v>
      </c>
      <c r="BD150" s="21">
        <v>0</v>
      </c>
      <c r="BE150" s="22">
        <v>0</v>
      </c>
      <c r="BF150" s="20">
        <v>26.901449937566667</v>
      </c>
      <c r="BG150" s="21">
        <v>2.9123820500666673</v>
      </c>
      <c r="BH150" s="21">
        <v>0</v>
      </c>
      <c r="BI150" s="21">
        <v>0</v>
      </c>
      <c r="BJ150" s="22">
        <v>18.9534948787</v>
      </c>
      <c r="BK150" s="23">
        <f>SUM(C150:BJ150)</f>
        <v>194.86918310501045</v>
      </c>
      <c r="BL150" s="18"/>
      <c r="BM150"/>
    </row>
    <row r="151" spans="1:64" ht="15">
      <c r="A151" s="19"/>
      <c r="B151" s="7" t="s">
        <v>160</v>
      </c>
      <c r="C151" s="20">
        <v>0</v>
      </c>
      <c r="D151" s="21">
        <v>0.8586851666666666</v>
      </c>
      <c r="E151" s="21">
        <v>0</v>
      </c>
      <c r="F151" s="21">
        <v>0</v>
      </c>
      <c r="G151" s="22">
        <v>0</v>
      </c>
      <c r="H151" s="20">
        <v>30.526361090466665</v>
      </c>
      <c r="I151" s="21">
        <v>10.624066489466669</v>
      </c>
      <c r="J151" s="21">
        <v>0</v>
      </c>
      <c r="K151" s="21">
        <v>0</v>
      </c>
      <c r="L151" s="22">
        <v>116.10222257163333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15.867996069099997</v>
      </c>
      <c r="S151" s="21">
        <v>0.21430092476666662</v>
      </c>
      <c r="T151" s="21">
        <v>0</v>
      </c>
      <c r="U151" s="21">
        <v>0</v>
      </c>
      <c r="V151" s="22">
        <v>14.961626121333332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9.119815853233336</v>
      </c>
      <c r="AW151" s="21">
        <v>2.400441295864097</v>
      </c>
      <c r="AX151" s="21">
        <v>0</v>
      </c>
      <c r="AY151" s="21">
        <v>0</v>
      </c>
      <c r="AZ151" s="22">
        <v>17.085816252799997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2.9873759640666666</v>
      </c>
      <c r="BG151" s="21">
        <v>0.21824422946666666</v>
      </c>
      <c r="BH151" s="21">
        <v>0</v>
      </c>
      <c r="BI151" s="21">
        <v>0</v>
      </c>
      <c r="BJ151" s="22">
        <v>1.6589790854333333</v>
      </c>
      <c r="BK151" s="23">
        <f>SUM(C151:BJ151)</f>
        <v>222.62593111429743</v>
      </c>
      <c r="BL151" s="18"/>
    </row>
    <row r="152" spans="1:63" ht="15">
      <c r="A152" s="19"/>
      <c r="B152" s="7" t="s">
        <v>154</v>
      </c>
      <c r="C152" s="20">
        <v>0</v>
      </c>
      <c r="D152" s="21">
        <v>0.5752541666666667</v>
      </c>
      <c r="E152" s="21">
        <v>0</v>
      </c>
      <c r="F152" s="21">
        <v>0</v>
      </c>
      <c r="G152" s="22">
        <v>0</v>
      </c>
      <c r="H152" s="20">
        <v>12.059655719933334</v>
      </c>
      <c r="I152" s="21">
        <v>4.351786539366666</v>
      </c>
      <c r="J152" s="21">
        <v>0</v>
      </c>
      <c r="K152" s="21">
        <v>0</v>
      </c>
      <c r="L152" s="22">
        <v>21.472068964000005</v>
      </c>
      <c r="M152" s="20">
        <v>0</v>
      </c>
      <c r="N152" s="21">
        <v>0</v>
      </c>
      <c r="O152" s="21">
        <v>0</v>
      </c>
      <c r="P152" s="21">
        <v>0</v>
      </c>
      <c r="Q152" s="22">
        <v>0</v>
      </c>
      <c r="R152" s="20">
        <v>8.508335656666668</v>
      </c>
      <c r="S152" s="21">
        <v>0.5440733579999999</v>
      </c>
      <c r="T152" s="21">
        <v>0</v>
      </c>
      <c r="U152" s="21">
        <v>0</v>
      </c>
      <c r="V152" s="22">
        <v>5.709441301800001</v>
      </c>
      <c r="W152" s="20">
        <v>0</v>
      </c>
      <c r="X152" s="21">
        <v>0</v>
      </c>
      <c r="Y152" s="21">
        <v>0</v>
      </c>
      <c r="Z152" s="21">
        <v>0</v>
      </c>
      <c r="AA152" s="22">
        <v>0</v>
      </c>
      <c r="AB152" s="20">
        <v>0</v>
      </c>
      <c r="AC152" s="21">
        <v>0</v>
      </c>
      <c r="AD152" s="21">
        <v>0</v>
      </c>
      <c r="AE152" s="21">
        <v>0</v>
      </c>
      <c r="AF152" s="22">
        <v>0</v>
      </c>
      <c r="AG152" s="20">
        <v>0</v>
      </c>
      <c r="AH152" s="21">
        <v>0</v>
      </c>
      <c r="AI152" s="21">
        <v>0</v>
      </c>
      <c r="AJ152" s="21">
        <v>0</v>
      </c>
      <c r="AK152" s="22">
        <v>0</v>
      </c>
      <c r="AL152" s="20">
        <v>0</v>
      </c>
      <c r="AM152" s="21">
        <v>0</v>
      </c>
      <c r="AN152" s="21">
        <v>0</v>
      </c>
      <c r="AO152" s="21">
        <v>0</v>
      </c>
      <c r="AP152" s="22">
        <v>0</v>
      </c>
      <c r="AQ152" s="20">
        <v>0</v>
      </c>
      <c r="AR152" s="21">
        <v>0</v>
      </c>
      <c r="AS152" s="21">
        <v>0</v>
      </c>
      <c r="AT152" s="21">
        <v>0</v>
      </c>
      <c r="AU152" s="22">
        <v>0</v>
      </c>
      <c r="AV152" s="20">
        <v>41.29266693036668</v>
      </c>
      <c r="AW152" s="21">
        <v>16.91599168833231</v>
      </c>
      <c r="AX152" s="21">
        <v>0</v>
      </c>
      <c r="AY152" s="21">
        <v>0</v>
      </c>
      <c r="AZ152" s="22">
        <v>84.5776965005333</v>
      </c>
      <c r="BA152" s="20">
        <v>0</v>
      </c>
      <c r="BB152" s="21">
        <v>0</v>
      </c>
      <c r="BC152" s="21">
        <v>0</v>
      </c>
      <c r="BD152" s="21">
        <v>0</v>
      </c>
      <c r="BE152" s="22">
        <v>0</v>
      </c>
      <c r="BF152" s="20">
        <v>25.518040334766663</v>
      </c>
      <c r="BG152" s="21">
        <v>3.695238847333334</v>
      </c>
      <c r="BH152" s="21">
        <v>0</v>
      </c>
      <c r="BI152" s="21">
        <v>0</v>
      </c>
      <c r="BJ152" s="22">
        <v>15.531443245033337</v>
      </c>
      <c r="BK152" s="23">
        <f>SUM(C152:BJ152)</f>
        <v>240.75169325279896</v>
      </c>
    </row>
    <row r="153" spans="1:63" s="28" customFormat="1" ht="15">
      <c r="A153" s="19"/>
      <c r="B153" s="8" t="s">
        <v>27</v>
      </c>
      <c r="C153" s="24">
        <f>SUM(C148:C152)</f>
        <v>0</v>
      </c>
      <c r="D153" s="24">
        <f aca="true" t="shared" si="29" ref="D153:BJ153">SUM(D148:D152)</f>
        <v>14.8974423696</v>
      </c>
      <c r="E153" s="24">
        <f t="shared" si="29"/>
        <v>0</v>
      </c>
      <c r="F153" s="24">
        <f t="shared" si="29"/>
        <v>0</v>
      </c>
      <c r="G153" s="24">
        <f t="shared" si="29"/>
        <v>0</v>
      </c>
      <c r="H153" s="24">
        <f t="shared" si="29"/>
        <v>159.887762797</v>
      </c>
      <c r="I153" s="24">
        <f t="shared" si="29"/>
        <v>37.903759820699996</v>
      </c>
      <c r="J153" s="24">
        <f t="shared" si="29"/>
        <v>0</v>
      </c>
      <c r="K153" s="24">
        <f t="shared" si="29"/>
        <v>0</v>
      </c>
      <c r="L153" s="24">
        <f t="shared" si="29"/>
        <v>316.25687432163335</v>
      </c>
      <c r="M153" s="24">
        <f t="shared" si="29"/>
        <v>0</v>
      </c>
      <c r="N153" s="24">
        <f t="shared" si="29"/>
        <v>0</v>
      </c>
      <c r="O153" s="24">
        <f t="shared" si="29"/>
        <v>0</v>
      </c>
      <c r="P153" s="24">
        <f t="shared" si="29"/>
        <v>0</v>
      </c>
      <c r="Q153" s="24">
        <f t="shared" si="29"/>
        <v>0</v>
      </c>
      <c r="R153" s="24">
        <f t="shared" si="29"/>
        <v>96.59144156356669</v>
      </c>
      <c r="S153" s="24">
        <f t="shared" si="29"/>
        <v>11.781339914066667</v>
      </c>
      <c r="T153" s="24">
        <f t="shared" si="29"/>
        <v>0</v>
      </c>
      <c r="U153" s="24">
        <f t="shared" si="29"/>
        <v>0</v>
      </c>
      <c r="V153" s="24">
        <f t="shared" si="29"/>
        <v>46.94881370296666</v>
      </c>
      <c r="W153" s="24">
        <f t="shared" si="29"/>
        <v>0</v>
      </c>
      <c r="X153" s="24">
        <f t="shared" si="29"/>
        <v>0</v>
      </c>
      <c r="Y153" s="24">
        <f t="shared" si="29"/>
        <v>0</v>
      </c>
      <c r="Z153" s="24">
        <f t="shared" si="29"/>
        <v>0</v>
      </c>
      <c r="AA153" s="24">
        <f t="shared" si="29"/>
        <v>0</v>
      </c>
      <c r="AB153" s="24">
        <f t="shared" si="29"/>
        <v>0</v>
      </c>
      <c r="AC153" s="24">
        <f t="shared" si="29"/>
        <v>0</v>
      </c>
      <c r="AD153" s="24">
        <f t="shared" si="29"/>
        <v>0</v>
      </c>
      <c r="AE153" s="24">
        <f t="shared" si="29"/>
        <v>0</v>
      </c>
      <c r="AF153" s="24">
        <f t="shared" si="29"/>
        <v>0</v>
      </c>
      <c r="AG153" s="24">
        <f t="shared" si="29"/>
        <v>0</v>
      </c>
      <c r="AH153" s="24">
        <f t="shared" si="29"/>
        <v>0</v>
      </c>
      <c r="AI153" s="24">
        <f t="shared" si="29"/>
        <v>0</v>
      </c>
      <c r="AJ153" s="24">
        <f t="shared" si="29"/>
        <v>0</v>
      </c>
      <c r="AK153" s="24">
        <f t="shared" si="29"/>
        <v>0</v>
      </c>
      <c r="AL153" s="24">
        <f t="shared" si="29"/>
        <v>0</v>
      </c>
      <c r="AM153" s="24">
        <f t="shared" si="29"/>
        <v>0</v>
      </c>
      <c r="AN153" s="24">
        <f t="shared" si="29"/>
        <v>0</v>
      </c>
      <c r="AO153" s="24">
        <f t="shared" si="29"/>
        <v>0</v>
      </c>
      <c r="AP153" s="24">
        <f t="shared" si="29"/>
        <v>0</v>
      </c>
      <c r="AQ153" s="24">
        <f t="shared" si="29"/>
        <v>0</v>
      </c>
      <c r="AR153" s="24">
        <f t="shared" si="29"/>
        <v>0</v>
      </c>
      <c r="AS153" s="24">
        <f t="shared" si="29"/>
        <v>0</v>
      </c>
      <c r="AT153" s="24">
        <f t="shared" si="29"/>
        <v>0</v>
      </c>
      <c r="AU153" s="24">
        <f t="shared" si="29"/>
        <v>0</v>
      </c>
      <c r="AV153" s="24">
        <f t="shared" si="29"/>
        <v>556.614416191</v>
      </c>
      <c r="AW153" s="24">
        <f t="shared" si="29"/>
        <v>178.98939423859338</v>
      </c>
      <c r="AX153" s="24">
        <f t="shared" si="29"/>
        <v>0</v>
      </c>
      <c r="AY153" s="24">
        <f t="shared" si="29"/>
        <v>0</v>
      </c>
      <c r="AZ153" s="24">
        <f t="shared" si="29"/>
        <v>557.3783225693332</v>
      </c>
      <c r="BA153" s="24">
        <f t="shared" si="29"/>
        <v>0</v>
      </c>
      <c r="BB153" s="24">
        <f t="shared" si="29"/>
        <v>0</v>
      </c>
      <c r="BC153" s="24">
        <f t="shared" si="29"/>
        <v>0</v>
      </c>
      <c r="BD153" s="24">
        <f t="shared" si="29"/>
        <v>0</v>
      </c>
      <c r="BE153" s="24">
        <f t="shared" si="29"/>
        <v>0</v>
      </c>
      <c r="BF153" s="24">
        <f t="shared" si="29"/>
        <v>299.75069462123327</v>
      </c>
      <c r="BG153" s="24">
        <f t="shared" si="29"/>
        <v>18.454576100066667</v>
      </c>
      <c r="BH153" s="24">
        <f t="shared" si="29"/>
        <v>0</v>
      </c>
      <c r="BI153" s="24">
        <f t="shared" si="29"/>
        <v>0</v>
      </c>
      <c r="BJ153" s="24">
        <f t="shared" si="29"/>
        <v>89.33003823376666</v>
      </c>
      <c r="BK153" s="26">
        <f>SUM(BK148:BK152)</f>
        <v>2384.7848764435266</v>
      </c>
    </row>
    <row r="156" spans="1:13" ht="15">
      <c r="A156" s="53" t="s">
        <v>198</v>
      </c>
      <c r="B156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1:13" ht="15">
      <c r="A157" s="53" t="s">
        <v>199</v>
      </c>
      <c r="B157"/>
      <c r="C157"/>
      <c r="D157"/>
      <c r="E157"/>
      <c r="F157"/>
      <c r="G157"/>
      <c r="H157"/>
      <c r="I157"/>
      <c r="J157"/>
      <c r="K157" s="53" t="s">
        <v>200</v>
      </c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 s="53" t="s">
        <v>201</v>
      </c>
      <c r="L158"/>
      <c r="M158"/>
    </row>
    <row r="159" spans="1:13" ht="15">
      <c r="A159" s="53" t="s">
        <v>202</v>
      </c>
      <c r="B159"/>
      <c r="C159"/>
      <c r="D159"/>
      <c r="E159"/>
      <c r="F159"/>
      <c r="G159"/>
      <c r="H159"/>
      <c r="I159"/>
      <c r="J159"/>
      <c r="K159" s="53" t="s">
        <v>203</v>
      </c>
      <c r="L159"/>
      <c r="M159"/>
    </row>
    <row r="160" spans="1:13" ht="15">
      <c r="A160" s="53" t="s">
        <v>204</v>
      </c>
      <c r="B160"/>
      <c r="C160"/>
      <c r="D160"/>
      <c r="E160"/>
      <c r="F160"/>
      <c r="G160"/>
      <c r="H160"/>
      <c r="I160"/>
      <c r="J160"/>
      <c r="K160" s="53" t="s">
        <v>205</v>
      </c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 s="53" t="s">
        <v>206</v>
      </c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 s="53" t="s">
        <v>207</v>
      </c>
      <c r="L162"/>
      <c r="M162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78" t="s">
        <v>196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133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5">
      <c r="B5" s="39">
        <v>1</v>
      </c>
      <c r="C5" s="40" t="s">
        <v>59</v>
      </c>
      <c r="D5" s="41">
        <v>0.14180435863333335</v>
      </c>
      <c r="E5" s="41">
        <v>0.1397326343666667</v>
      </c>
      <c r="F5" s="41">
        <v>10.725901118300001</v>
      </c>
      <c r="G5" s="41">
        <v>0.05104554806666666</v>
      </c>
      <c r="H5" s="41">
        <v>0</v>
      </c>
      <c r="I5" s="42">
        <v>0</v>
      </c>
      <c r="J5" s="42">
        <v>0</v>
      </c>
      <c r="K5" s="42">
        <f>D5+E5+F5+G5+H5+I5+J5</f>
        <v>11.058483659366667</v>
      </c>
      <c r="L5" s="41">
        <v>0.149781504</v>
      </c>
    </row>
    <row r="6" spans="2:12" ht="15">
      <c r="B6" s="39">
        <v>2</v>
      </c>
      <c r="C6" s="43" t="s">
        <v>60</v>
      </c>
      <c r="D6" s="41">
        <v>87.16529695060001</v>
      </c>
      <c r="E6" s="41">
        <v>443.37108989313305</v>
      </c>
      <c r="F6" s="41">
        <v>2471.0024314301</v>
      </c>
      <c r="G6" s="41">
        <v>31.01221973130001</v>
      </c>
      <c r="H6" s="41">
        <v>0</v>
      </c>
      <c r="I6" s="42">
        <v>52.566199999999995</v>
      </c>
      <c r="J6" s="42">
        <v>405.56610000000006</v>
      </c>
      <c r="K6" s="42">
        <f aca="true" t="shared" si="0" ref="K6:K41">D6+E6+F6+G6+H6+I6+J6</f>
        <v>3490.683338005133</v>
      </c>
      <c r="L6" s="41">
        <v>23.210175731766657</v>
      </c>
    </row>
    <row r="7" spans="2:12" ht="15">
      <c r="B7" s="39">
        <v>3</v>
      </c>
      <c r="C7" s="40" t="s">
        <v>61</v>
      </c>
      <c r="D7" s="41">
        <v>0.9609320896666665</v>
      </c>
      <c r="E7" s="41">
        <v>2.4010505181666675</v>
      </c>
      <c r="F7" s="41">
        <v>43.282305159333355</v>
      </c>
      <c r="G7" s="41">
        <v>0.30306429636666665</v>
      </c>
      <c r="H7" s="41">
        <v>0</v>
      </c>
      <c r="I7" s="42">
        <v>0.3637</v>
      </c>
      <c r="J7" s="42">
        <v>2.3975999999999993</v>
      </c>
      <c r="K7" s="42">
        <f t="shared" si="0"/>
        <v>49.70865206353335</v>
      </c>
      <c r="L7" s="41">
        <v>0.2837438842333333</v>
      </c>
    </row>
    <row r="8" spans="2:12" ht="15">
      <c r="B8" s="39">
        <v>4</v>
      </c>
      <c r="C8" s="43" t="s">
        <v>62</v>
      </c>
      <c r="D8" s="41">
        <v>15.389109038366666</v>
      </c>
      <c r="E8" s="41">
        <v>139.6386394009</v>
      </c>
      <c r="F8" s="41">
        <v>1188.3350650111336</v>
      </c>
      <c r="G8" s="41">
        <v>29.494729678600006</v>
      </c>
      <c r="H8" s="41">
        <v>0</v>
      </c>
      <c r="I8" s="42">
        <v>12.852099999999998</v>
      </c>
      <c r="J8" s="42">
        <v>72.08190000000003</v>
      </c>
      <c r="K8" s="42">
        <f t="shared" si="0"/>
        <v>1457.7915431290003</v>
      </c>
      <c r="L8" s="41">
        <v>12.420366818433331</v>
      </c>
    </row>
    <row r="9" spans="2:12" ht="15">
      <c r="B9" s="39">
        <v>5</v>
      </c>
      <c r="C9" s="43" t="s">
        <v>63</v>
      </c>
      <c r="D9" s="41">
        <v>35.522081654000004</v>
      </c>
      <c r="E9" s="41">
        <v>128.34149606450006</v>
      </c>
      <c r="F9" s="41">
        <v>2909.192460561301</v>
      </c>
      <c r="G9" s="41">
        <v>33.60217497156666</v>
      </c>
      <c r="H9" s="41">
        <v>0</v>
      </c>
      <c r="I9" s="42">
        <v>51.9824</v>
      </c>
      <c r="J9" s="42">
        <v>414.0120000000001</v>
      </c>
      <c r="K9" s="42">
        <f t="shared" si="0"/>
        <v>3572.6526132513673</v>
      </c>
      <c r="L9" s="41">
        <v>48.47148428003334</v>
      </c>
    </row>
    <row r="10" spans="2:12" ht="15">
      <c r="B10" s="39">
        <v>6</v>
      </c>
      <c r="C10" s="43" t="s">
        <v>64</v>
      </c>
      <c r="D10" s="41">
        <v>19.310758042299994</v>
      </c>
      <c r="E10" s="41">
        <v>129.12892667083324</v>
      </c>
      <c r="F10" s="41">
        <v>928.340298079133</v>
      </c>
      <c r="G10" s="41">
        <v>25.862170022533338</v>
      </c>
      <c r="H10" s="41">
        <v>0</v>
      </c>
      <c r="I10" s="42">
        <v>109.5111</v>
      </c>
      <c r="J10" s="42">
        <v>206.79229999999995</v>
      </c>
      <c r="K10" s="42">
        <f t="shared" si="0"/>
        <v>1418.9455528147996</v>
      </c>
      <c r="L10" s="41">
        <v>7.5308862144000015</v>
      </c>
    </row>
    <row r="11" spans="2:12" ht="15">
      <c r="B11" s="39">
        <v>7</v>
      </c>
      <c r="C11" s="43" t="s">
        <v>65</v>
      </c>
      <c r="D11" s="41">
        <v>92.85950749233334</v>
      </c>
      <c r="E11" s="41">
        <v>153.3245682272332</v>
      </c>
      <c r="F11" s="41">
        <v>1714.6478345577332</v>
      </c>
      <c r="G11" s="41">
        <v>32.71501515893334</v>
      </c>
      <c r="H11" s="41">
        <v>0</v>
      </c>
      <c r="I11" s="42">
        <v>0</v>
      </c>
      <c r="J11" s="42">
        <v>0</v>
      </c>
      <c r="K11" s="42">
        <f t="shared" si="0"/>
        <v>1993.546925436233</v>
      </c>
      <c r="L11" s="41">
        <v>20.88570477886667</v>
      </c>
    </row>
    <row r="12" spans="2:12" ht="15">
      <c r="B12" s="39">
        <v>8</v>
      </c>
      <c r="C12" s="40" t="s">
        <v>66</v>
      </c>
      <c r="D12" s="41">
        <v>1.2419800180000002</v>
      </c>
      <c r="E12" s="41">
        <v>8.399607255600001</v>
      </c>
      <c r="F12" s="41">
        <v>102.55273820313337</v>
      </c>
      <c r="G12" s="41">
        <v>3.3900358158666672</v>
      </c>
      <c r="H12" s="41">
        <v>0</v>
      </c>
      <c r="I12" s="42">
        <v>0</v>
      </c>
      <c r="J12" s="42">
        <v>0</v>
      </c>
      <c r="K12" s="42">
        <f t="shared" si="0"/>
        <v>115.58436129260004</v>
      </c>
      <c r="L12" s="41">
        <v>0.6943735001333332</v>
      </c>
    </row>
    <row r="13" spans="2:12" ht="15">
      <c r="B13" s="39">
        <v>9</v>
      </c>
      <c r="C13" s="40" t="s">
        <v>67</v>
      </c>
      <c r="D13" s="41">
        <v>0.06106516863333335</v>
      </c>
      <c r="E13" s="41">
        <v>0.49796178599999996</v>
      </c>
      <c r="F13" s="41">
        <v>9.294878953066668</v>
      </c>
      <c r="G13" s="41">
        <v>0.011795016133333327</v>
      </c>
      <c r="H13" s="41">
        <v>0</v>
      </c>
      <c r="I13" s="42">
        <v>0</v>
      </c>
      <c r="J13" s="42">
        <v>0</v>
      </c>
      <c r="K13" s="42">
        <f t="shared" si="0"/>
        <v>9.865700923833336</v>
      </c>
      <c r="L13" s="41">
        <v>0.023604884833333332</v>
      </c>
    </row>
    <row r="14" spans="2:12" ht="15">
      <c r="B14" s="39">
        <v>10</v>
      </c>
      <c r="C14" s="43" t="s">
        <v>68</v>
      </c>
      <c r="D14" s="41">
        <v>243.4691897296666</v>
      </c>
      <c r="E14" s="41">
        <v>497.28872966893323</v>
      </c>
      <c r="F14" s="41">
        <v>1607.1546564818339</v>
      </c>
      <c r="G14" s="41">
        <v>73.25710178036667</v>
      </c>
      <c r="H14" s="41">
        <v>0</v>
      </c>
      <c r="I14" s="42">
        <v>124.27309999999999</v>
      </c>
      <c r="J14" s="42">
        <v>70.68239999999999</v>
      </c>
      <c r="K14" s="42">
        <f t="shared" si="0"/>
        <v>2616.1251776608005</v>
      </c>
      <c r="L14" s="41">
        <v>20.82374333593334</v>
      </c>
    </row>
    <row r="15" spans="2:12" ht="15">
      <c r="B15" s="39">
        <v>11</v>
      </c>
      <c r="C15" s="43" t="s">
        <v>69</v>
      </c>
      <c r="D15" s="41">
        <v>1636.0751788109994</v>
      </c>
      <c r="E15" s="41">
        <v>3091.995002877266</v>
      </c>
      <c r="F15" s="41">
        <v>20249.83275034084</v>
      </c>
      <c r="G15" s="41">
        <v>507.47336343400013</v>
      </c>
      <c r="H15" s="41">
        <v>0</v>
      </c>
      <c r="I15" s="42">
        <v>293.106</v>
      </c>
      <c r="J15" s="42">
        <v>2606.4160000000015</v>
      </c>
      <c r="K15" s="42">
        <f t="shared" si="0"/>
        <v>28384.898295463106</v>
      </c>
      <c r="L15" s="41">
        <v>180.47797492070006</v>
      </c>
    </row>
    <row r="16" spans="2:12" ht="15">
      <c r="B16" s="39">
        <v>12</v>
      </c>
      <c r="C16" s="43" t="s">
        <v>70</v>
      </c>
      <c r="D16" s="41">
        <v>1746.2419214489662</v>
      </c>
      <c r="E16" s="41">
        <v>2984.585850888031</v>
      </c>
      <c r="F16" s="41">
        <v>5190.733489731409</v>
      </c>
      <c r="G16" s="41">
        <v>53.7493847075</v>
      </c>
      <c r="H16" s="41">
        <v>0</v>
      </c>
      <c r="I16" s="42">
        <v>128.8955</v>
      </c>
      <c r="J16" s="42">
        <v>1697.9945999999993</v>
      </c>
      <c r="K16" s="42">
        <f t="shared" si="0"/>
        <v>11802.200746775907</v>
      </c>
      <c r="L16" s="41">
        <v>81.87990993653331</v>
      </c>
    </row>
    <row r="17" spans="2:12" ht="15">
      <c r="B17" s="39">
        <v>13</v>
      </c>
      <c r="C17" s="43" t="s">
        <v>71</v>
      </c>
      <c r="D17" s="41">
        <v>7.895087168733334</v>
      </c>
      <c r="E17" s="41">
        <v>88.7152840672667</v>
      </c>
      <c r="F17" s="41">
        <v>863.3558770038004</v>
      </c>
      <c r="G17" s="41">
        <v>20.51284852876667</v>
      </c>
      <c r="H17" s="41">
        <v>0</v>
      </c>
      <c r="I17" s="42">
        <v>6.7156</v>
      </c>
      <c r="J17" s="42">
        <v>62.64209999999999</v>
      </c>
      <c r="K17" s="42">
        <f t="shared" si="0"/>
        <v>1049.836796768567</v>
      </c>
      <c r="L17" s="41">
        <v>9.415344240633337</v>
      </c>
    </row>
    <row r="18" spans="2:12" ht="15">
      <c r="B18" s="39">
        <v>14</v>
      </c>
      <c r="C18" s="43" t="s">
        <v>72</v>
      </c>
      <c r="D18" s="41">
        <v>3.534586014766666</v>
      </c>
      <c r="E18" s="41">
        <v>24.56789335113334</v>
      </c>
      <c r="F18" s="41">
        <v>547.1443088886663</v>
      </c>
      <c r="G18" s="41">
        <v>6.462842735033333</v>
      </c>
      <c r="H18" s="41">
        <v>0</v>
      </c>
      <c r="I18" s="42">
        <v>9.0602</v>
      </c>
      <c r="J18" s="42">
        <v>25.9244</v>
      </c>
      <c r="K18" s="42">
        <f t="shared" si="0"/>
        <v>616.6942309895995</v>
      </c>
      <c r="L18" s="41">
        <v>6.0687148944999985</v>
      </c>
    </row>
    <row r="19" spans="2:12" ht="15">
      <c r="B19" s="39">
        <v>15</v>
      </c>
      <c r="C19" s="43" t="s">
        <v>73</v>
      </c>
      <c r="D19" s="41">
        <v>71.45284301283336</v>
      </c>
      <c r="E19" s="41">
        <v>263.46301672916655</v>
      </c>
      <c r="F19" s="41">
        <v>3026.796789109166</v>
      </c>
      <c r="G19" s="41">
        <v>58.44945586240001</v>
      </c>
      <c r="H19" s="41">
        <v>0</v>
      </c>
      <c r="I19" s="42">
        <v>3.0610999999999997</v>
      </c>
      <c r="J19" s="42">
        <v>75.78449999999998</v>
      </c>
      <c r="K19" s="42">
        <f t="shared" si="0"/>
        <v>3499.0077047135665</v>
      </c>
      <c r="L19" s="41">
        <v>32.6439938001</v>
      </c>
    </row>
    <row r="20" spans="2:12" ht="15">
      <c r="B20" s="39">
        <v>16</v>
      </c>
      <c r="C20" s="43" t="s">
        <v>74</v>
      </c>
      <c r="D20" s="41">
        <v>3050.7530085064327</v>
      </c>
      <c r="E20" s="41">
        <v>3920.5194286814676</v>
      </c>
      <c r="F20" s="41">
        <v>11618.667530857605</v>
      </c>
      <c r="G20" s="41">
        <v>143.43675123136663</v>
      </c>
      <c r="H20" s="41">
        <v>0</v>
      </c>
      <c r="I20" s="42">
        <v>695.2498</v>
      </c>
      <c r="J20" s="42">
        <v>2973.1618</v>
      </c>
      <c r="K20" s="42">
        <f t="shared" si="0"/>
        <v>22401.78831927687</v>
      </c>
      <c r="L20" s="41">
        <v>206.07091061130006</v>
      </c>
    </row>
    <row r="21" spans="2:12" ht="15">
      <c r="B21" s="39">
        <v>17</v>
      </c>
      <c r="C21" s="43" t="s">
        <v>75</v>
      </c>
      <c r="D21" s="41">
        <v>219.42945065359993</v>
      </c>
      <c r="E21" s="41">
        <v>538.5197169979334</v>
      </c>
      <c r="F21" s="41">
        <v>3209.3353965956667</v>
      </c>
      <c r="G21" s="41">
        <v>42.49161492099999</v>
      </c>
      <c r="H21" s="41">
        <v>0</v>
      </c>
      <c r="I21" s="42">
        <v>106.1669</v>
      </c>
      <c r="J21" s="42">
        <v>599.8454999999999</v>
      </c>
      <c r="K21" s="42">
        <f t="shared" si="0"/>
        <v>4715.7885791682</v>
      </c>
      <c r="L21" s="41">
        <v>39.28839814023332</v>
      </c>
    </row>
    <row r="22" spans="2:12" ht="15">
      <c r="B22" s="39">
        <v>18</v>
      </c>
      <c r="C22" s="40" t="s">
        <v>96</v>
      </c>
      <c r="D22" s="41">
        <v>0.008620497866666665</v>
      </c>
      <c r="E22" s="41">
        <v>0.0010914276</v>
      </c>
      <c r="F22" s="41">
        <v>0.4611607722666668</v>
      </c>
      <c r="G22" s="41">
        <v>1.6834233333333332E-05</v>
      </c>
      <c r="H22" s="41">
        <v>0</v>
      </c>
      <c r="I22" s="42">
        <v>0</v>
      </c>
      <c r="J22" s="42">
        <v>0</v>
      </c>
      <c r="K22" s="42">
        <f t="shared" si="0"/>
        <v>0.4708895319666668</v>
      </c>
      <c r="L22" s="41">
        <v>0.002786844633333334</v>
      </c>
    </row>
    <row r="23" spans="2:12" ht="15">
      <c r="B23" s="39">
        <v>19</v>
      </c>
      <c r="C23" s="43" t="s">
        <v>76</v>
      </c>
      <c r="D23" s="41">
        <v>270.0829573326333</v>
      </c>
      <c r="E23" s="41">
        <v>640.7785683126001</v>
      </c>
      <c r="F23" s="41">
        <v>4902.887212829067</v>
      </c>
      <c r="G23" s="41">
        <v>97.17003840829997</v>
      </c>
      <c r="H23" s="41">
        <v>0</v>
      </c>
      <c r="I23" s="42">
        <v>76.9616</v>
      </c>
      <c r="J23" s="42">
        <v>498.57600000000014</v>
      </c>
      <c r="K23" s="42">
        <f t="shared" si="0"/>
        <v>6486.456376882599</v>
      </c>
      <c r="L23" s="41">
        <v>50.54377978700001</v>
      </c>
    </row>
    <row r="24" spans="2:12" ht="15">
      <c r="B24" s="39">
        <v>20</v>
      </c>
      <c r="C24" s="43" t="s">
        <v>77</v>
      </c>
      <c r="D24" s="41">
        <v>16357.70419396572</v>
      </c>
      <c r="E24" s="41">
        <v>30813.730069135494</v>
      </c>
      <c r="F24" s="41">
        <v>47765.095122140745</v>
      </c>
      <c r="G24" s="41">
        <v>943.2047292287539</v>
      </c>
      <c r="H24" s="41">
        <v>0</v>
      </c>
      <c r="I24" s="42">
        <v>4720.498961835931</v>
      </c>
      <c r="J24" s="42">
        <v>55476.4528976548</v>
      </c>
      <c r="K24" s="42">
        <f t="shared" si="0"/>
        <v>156076.68597396143</v>
      </c>
      <c r="L24" s="41">
        <v>725.2731211932934</v>
      </c>
    </row>
    <row r="25" spans="2:12" ht="15">
      <c r="B25" s="39">
        <v>21</v>
      </c>
      <c r="C25" s="40" t="s">
        <v>78</v>
      </c>
      <c r="D25" s="41">
        <v>0.7581771844000001</v>
      </c>
      <c r="E25" s="41">
        <v>2.243303631733332</v>
      </c>
      <c r="F25" s="41">
        <v>30.00903937473334</v>
      </c>
      <c r="G25" s="41">
        <v>0.45319370069999987</v>
      </c>
      <c r="H25" s="41">
        <v>0</v>
      </c>
      <c r="I25" s="42">
        <v>0.4132</v>
      </c>
      <c r="J25" s="42">
        <v>6.019300000000001</v>
      </c>
      <c r="K25" s="42">
        <f t="shared" si="0"/>
        <v>39.896213891566674</v>
      </c>
      <c r="L25" s="41">
        <v>0.3651517492</v>
      </c>
    </row>
    <row r="26" spans="2:12" ht="15">
      <c r="B26" s="39">
        <v>22</v>
      </c>
      <c r="C26" s="43" t="s">
        <v>79</v>
      </c>
      <c r="D26" s="41">
        <v>0.9236334736</v>
      </c>
      <c r="E26" s="41">
        <v>55.62318408646667</v>
      </c>
      <c r="F26" s="41">
        <v>194.24679862339997</v>
      </c>
      <c r="G26" s="41">
        <v>2.9493732495</v>
      </c>
      <c r="H26" s="41">
        <v>0</v>
      </c>
      <c r="I26" s="42">
        <v>0.7474999999999999</v>
      </c>
      <c r="J26" s="42">
        <v>8.3438</v>
      </c>
      <c r="K26" s="42">
        <f t="shared" si="0"/>
        <v>262.83428943296667</v>
      </c>
      <c r="L26" s="41">
        <v>1.0245914612333331</v>
      </c>
    </row>
    <row r="27" spans="2:12" ht="15">
      <c r="B27" s="39">
        <v>23</v>
      </c>
      <c r="C27" s="40" t="s">
        <v>80</v>
      </c>
      <c r="D27" s="41">
        <v>12.098535861633335</v>
      </c>
      <c r="E27" s="41">
        <v>3.8540564075999995</v>
      </c>
      <c r="F27" s="41">
        <v>9.956266433366666</v>
      </c>
      <c r="G27" s="41">
        <v>0.3629533021666667</v>
      </c>
      <c r="H27" s="41">
        <v>0</v>
      </c>
      <c r="I27" s="42">
        <v>0.0722</v>
      </c>
      <c r="J27" s="42">
        <v>0.5499999999999999</v>
      </c>
      <c r="K27" s="42">
        <f t="shared" si="0"/>
        <v>26.894012004766665</v>
      </c>
      <c r="L27" s="41">
        <v>0.42547372836666664</v>
      </c>
    </row>
    <row r="28" spans="2:12" ht="15">
      <c r="B28" s="39">
        <v>24</v>
      </c>
      <c r="C28" s="40" t="s">
        <v>81</v>
      </c>
      <c r="D28" s="41">
        <v>1.2215577200666667</v>
      </c>
      <c r="E28" s="41">
        <v>1.9495487762</v>
      </c>
      <c r="F28" s="41">
        <v>39.112454066900014</v>
      </c>
      <c r="G28" s="41">
        <v>1.9579371605999996</v>
      </c>
      <c r="H28" s="41">
        <v>0</v>
      </c>
      <c r="I28" s="42">
        <v>0.48029999999999995</v>
      </c>
      <c r="J28" s="42">
        <v>2.177600000000001</v>
      </c>
      <c r="K28" s="42">
        <f t="shared" si="0"/>
        <v>46.899397723766675</v>
      </c>
      <c r="L28" s="41">
        <v>1.5610853551666664</v>
      </c>
    </row>
    <row r="29" spans="2:12" ht="15">
      <c r="B29" s="39">
        <v>25</v>
      </c>
      <c r="C29" s="43" t="s">
        <v>82</v>
      </c>
      <c r="D29" s="41">
        <v>3475.9563228747006</v>
      </c>
      <c r="E29" s="41">
        <v>8594.778192350403</v>
      </c>
      <c r="F29" s="41">
        <v>11343.65537082144</v>
      </c>
      <c r="G29" s="41">
        <v>128.40000361323337</v>
      </c>
      <c r="H29" s="41">
        <v>0</v>
      </c>
      <c r="I29" s="42">
        <v>376.3663</v>
      </c>
      <c r="J29" s="42">
        <v>6234.622100000001</v>
      </c>
      <c r="K29" s="42">
        <f t="shared" si="0"/>
        <v>30153.77828965978</v>
      </c>
      <c r="L29" s="41">
        <v>146.76123968816665</v>
      </c>
    </row>
    <row r="30" spans="2:12" ht="15">
      <c r="B30" s="39">
        <v>26</v>
      </c>
      <c r="C30" s="43" t="s">
        <v>83</v>
      </c>
      <c r="D30" s="41">
        <v>139.3707011234</v>
      </c>
      <c r="E30" s="41">
        <v>606.8055070079336</v>
      </c>
      <c r="F30" s="41">
        <v>2613.610694053667</v>
      </c>
      <c r="G30" s="41">
        <v>51.9467647646</v>
      </c>
      <c r="H30" s="41">
        <v>0</v>
      </c>
      <c r="I30" s="42">
        <v>22.241</v>
      </c>
      <c r="J30" s="42">
        <v>213.6848</v>
      </c>
      <c r="K30" s="42">
        <f t="shared" si="0"/>
        <v>3647.6594669496008</v>
      </c>
      <c r="L30" s="41">
        <v>33.661121697400006</v>
      </c>
    </row>
    <row r="31" spans="2:12" ht="15">
      <c r="B31" s="39">
        <v>27</v>
      </c>
      <c r="C31" s="43" t="s">
        <v>22</v>
      </c>
      <c r="D31" s="41">
        <v>125.8100175768333</v>
      </c>
      <c r="E31" s="41">
        <v>562.7900704392667</v>
      </c>
      <c r="F31" s="41">
        <v>5919.422962982906</v>
      </c>
      <c r="G31" s="41">
        <v>98.06214144700003</v>
      </c>
      <c r="H31" s="41">
        <v>0</v>
      </c>
      <c r="I31" s="42">
        <v>228.03910000000002</v>
      </c>
      <c r="J31" s="42">
        <v>1291.364099999999</v>
      </c>
      <c r="K31" s="42">
        <f t="shared" si="0"/>
        <v>8225.488392446005</v>
      </c>
      <c r="L31" s="41">
        <v>72.27151380666669</v>
      </c>
    </row>
    <row r="32" spans="2:12" ht="15">
      <c r="B32" s="39">
        <v>28</v>
      </c>
      <c r="C32" s="43" t="s">
        <v>84</v>
      </c>
      <c r="D32" s="41">
        <v>5.580527046433333</v>
      </c>
      <c r="E32" s="41">
        <v>27.397120896400008</v>
      </c>
      <c r="F32" s="41">
        <v>201.19333118326665</v>
      </c>
      <c r="G32" s="41">
        <v>2.7285841292666655</v>
      </c>
      <c r="H32" s="41">
        <v>0</v>
      </c>
      <c r="I32" s="42">
        <v>0</v>
      </c>
      <c r="J32" s="42">
        <v>0</v>
      </c>
      <c r="K32" s="42">
        <f t="shared" si="0"/>
        <v>236.89956325536667</v>
      </c>
      <c r="L32" s="41">
        <v>3.2375605197999993</v>
      </c>
    </row>
    <row r="33" spans="2:12" ht="15">
      <c r="B33" s="39">
        <v>29</v>
      </c>
      <c r="C33" s="43" t="s">
        <v>85</v>
      </c>
      <c r="D33" s="41">
        <v>88.41075239416668</v>
      </c>
      <c r="E33" s="41">
        <v>447.6825921423997</v>
      </c>
      <c r="F33" s="41">
        <v>4116.7348913200385</v>
      </c>
      <c r="G33" s="41">
        <v>56.268558514400006</v>
      </c>
      <c r="H33" s="41">
        <v>0</v>
      </c>
      <c r="I33" s="42">
        <v>46.2942</v>
      </c>
      <c r="J33" s="42">
        <v>534.4780000000001</v>
      </c>
      <c r="K33" s="42">
        <f t="shared" si="0"/>
        <v>5289.868994371005</v>
      </c>
      <c r="L33" s="41">
        <v>43.53235024916667</v>
      </c>
    </row>
    <row r="34" spans="2:12" ht="15">
      <c r="B34" s="39">
        <v>30</v>
      </c>
      <c r="C34" s="43" t="s">
        <v>86</v>
      </c>
      <c r="D34" s="41">
        <v>739.2813926434999</v>
      </c>
      <c r="E34" s="41">
        <v>944.5304861983989</v>
      </c>
      <c r="F34" s="41">
        <v>5409.009275263004</v>
      </c>
      <c r="G34" s="41">
        <v>49.355988667499986</v>
      </c>
      <c r="H34" s="41">
        <v>0</v>
      </c>
      <c r="I34" s="42">
        <v>72.5506</v>
      </c>
      <c r="J34" s="42">
        <v>733.9885</v>
      </c>
      <c r="K34" s="42">
        <f t="shared" si="0"/>
        <v>7948.716242772403</v>
      </c>
      <c r="L34" s="41">
        <v>54.08681299079998</v>
      </c>
    </row>
    <row r="35" spans="2:12" ht="15">
      <c r="B35" s="39">
        <v>31</v>
      </c>
      <c r="C35" s="40" t="s">
        <v>87</v>
      </c>
      <c r="D35" s="41">
        <v>0.8498182822666666</v>
      </c>
      <c r="E35" s="41">
        <v>5.774818032133332</v>
      </c>
      <c r="F35" s="41">
        <v>92.14198020613335</v>
      </c>
      <c r="G35" s="41">
        <v>2.882014498666666</v>
      </c>
      <c r="H35" s="41">
        <v>0</v>
      </c>
      <c r="I35" s="42">
        <v>0</v>
      </c>
      <c r="J35" s="42">
        <v>0</v>
      </c>
      <c r="K35" s="42">
        <f t="shared" si="0"/>
        <v>101.64863101920001</v>
      </c>
      <c r="L35" s="41">
        <v>2.2770426555</v>
      </c>
    </row>
    <row r="36" spans="2:12" ht="15">
      <c r="B36" s="39">
        <v>32</v>
      </c>
      <c r="C36" s="43" t="s">
        <v>88</v>
      </c>
      <c r="D36" s="41">
        <v>3136.7571485600006</v>
      </c>
      <c r="E36" s="41">
        <v>3632.6391913425346</v>
      </c>
      <c r="F36" s="41">
        <v>8482.742340789471</v>
      </c>
      <c r="G36" s="41">
        <v>108.86658787206669</v>
      </c>
      <c r="H36" s="41">
        <v>0</v>
      </c>
      <c r="I36" s="42">
        <v>672.6768000000001</v>
      </c>
      <c r="J36" s="42">
        <v>2491.621999999999</v>
      </c>
      <c r="K36" s="42">
        <f t="shared" si="0"/>
        <v>18525.30406856407</v>
      </c>
      <c r="L36" s="41">
        <v>201.5748103635333</v>
      </c>
    </row>
    <row r="37" spans="2:12" ht="15">
      <c r="B37" s="39">
        <v>33</v>
      </c>
      <c r="C37" s="43" t="s">
        <v>89</v>
      </c>
      <c r="D37" s="41">
        <v>1204.516976191167</v>
      </c>
      <c r="E37" s="41">
        <v>1442.5742273633987</v>
      </c>
      <c r="F37" s="41">
        <v>4651.177190839661</v>
      </c>
      <c r="G37" s="41">
        <v>58.613357482633326</v>
      </c>
      <c r="H37" s="41">
        <v>0</v>
      </c>
      <c r="I37" s="42">
        <v>226.54689999999997</v>
      </c>
      <c r="J37" s="42">
        <v>1572.367</v>
      </c>
      <c r="K37" s="42">
        <f t="shared" si="0"/>
        <v>9155.79565187686</v>
      </c>
      <c r="L37" s="41">
        <v>77.13590469353333</v>
      </c>
    </row>
    <row r="38" spans="2:12" ht="15">
      <c r="B38" s="39">
        <v>34</v>
      </c>
      <c r="C38" s="43" t="s">
        <v>90</v>
      </c>
      <c r="D38" s="41">
        <v>1.8974817428666666</v>
      </c>
      <c r="E38" s="41">
        <v>16.708730428166668</v>
      </c>
      <c r="F38" s="41">
        <v>116.8340622119666</v>
      </c>
      <c r="G38" s="41">
        <v>2.5247460526</v>
      </c>
      <c r="H38" s="41">
        <v>0</v>
      </c>
      <c r="I38" s="42">
        <v>0.8766999999999999</v>
      </c>
      <c r="J38" s="42">
        <v>8.777499999999996</v>
      </c>
      <c r="K38" s="42">
        <f t="shared" si="0"/>
        <v>147.6192204355999</v>
      </c>
      <c r="L38" s="41">
        <v>1.6888606077333332</v>
      </c>
    </row>
    <row r="39" spans="2:12" ht="15">
      <c r="B39" s="39">
        <v>35</v>
      </c>
      <c r="C39" s="43" t="s">
        <v>91</v>
      </c>
      <c r="D39" s="41">
        <v>701.6735553770665</v>
      </c>
      <c r="E39" s="41">
        <v>1908.1794884850674</v>
      </c>
      <c r="F39" s="41">
        <v>13507.046873453155</v>
      </c>
      <c r="G39" s="41">
        <v>179.65625679653328</v>
      </c>
      <c r="H39" s="41">
        <v>0</v>
      </c>
      <c r="I39" s="42">
        <v>218.90650000000002</v>
      </c>
      <c r="J39" s="42">
        <v>1894.1177000000002</v>
      </c>
      <c r="K39" s="42">
        <f t="shared" si="0"/>
        <v>18409.58037411182</v>
      </c>
      <c r="L39" s="41">
        <v>128.0302344423333</v>
      </c>
    </row>
    <row r="40" spans="2:12" ht="15">
      <c r="B40" s="39">
        <v>36</v>
      </c>
      <c r="C40" s="43" t="s">
        <v>92</v>
      </c>
      <c r="D40" s="41">
        <v>66.66599701653335</v>
      </c>
      <c r="E40" s="41">
        <v>165.68704917066677</v>
      </c>
      <c r="F40" s="41">
        <v>1322.862306684234</v>
      </c>
      <c r="G40" s="41">
        <v>16.824171711466665</v>
      </c>
      <c r="H40" s="41">
        <v>0</v>
      </c>
      <c r="I40" s="42">
        <v>0.0018</v>
      </c>
      <c r="J40" s="42">
        <v>0.0182</v>
      </c>
      <c r="K40" s="42">
        <f t="shared" si="0"/>
        <v>1572.0595245829008</v>
      </c>
      <c r="L40" s="41">
        <v>12.769104903866673</v>
      </c>
    </row>
    <row r="41" spans="2:12" ht="15">
      <c r="B41" s="39">
        <v>37</v>
      </c>
      <c r="C41" s="43" t="s">
        <v>93</v>
      </c>
      <c r="D41" s="41">
        <v>1288.1164283054663</v>
      </c>
      <c r="E41" s="41">
        <v>4616.615112242669</v>
      </c>
      <c r="F41" s="41">
        <v>10982.138374369903</v>
      </c>
      <c r="G41" s="41">
        <v>225.80749469696664</v>
      </c>
      <c r="H41" s="41">
        <v>0</v>
      </c>
      <c r="I41" s="42">
        <v>252.5276</v>
      </c>
      <c r="J41" s="42">
        <v>3170.7895999999996</v>
      </c>
      <c r="K41" s="42">
        <f t="shared" si="0"/>
        <v>20535.99460961501</v>
      </c>
      <c r="L41" s="41">
        <v>138.22321822949996</v>
      </c>
    </row>
    <row r="42" spans="2:12" s="47" customFormat="1" ht="15">
      <c r="B42" s="44" t="s">
        <v>94</v>
      </c>
      <c r="C42" s="45"/>
      <c r="D42" s="46">
        <f aca="true" t="shared" si="1" ref="D42:L42">SUM(D5:D41)</f>
        <v>34849.18859532886</v>
      </c>
      <c r="E42" s="46">
        <f t="shared" si="1"/>
        <v>66905.24040358906</v>
      </c>
      <c r="F42" s="46">
        <f t="shared" si="1"/>
        <v>177390.73242050153</v>
      </c>
      <c r="G42" s="46">
        <f t="shared" si="1"/>
        <v>3090.310525570988</v>
      </c>
      <c r="H42" s="46">
        <f t="shared" si="1"/>
        <v>0</v>
      </c>
      <c r="I42" s="46">
        <f t="shared" si="1"/>
        <v>8510.00496183593</v>
      </c>
      <c r="J42" s="46">
        <f t="shared" si="1"/>
        <v>83351.25029765484</v>
      </c>
      <c r="K42" s="46">
        <f t="shared" si="1"/>
        <v>374096.72720448114</v>
      </c>
      <c r="L42" s="46">
        <f t="shared" si="1"/>
        <v>2384.7848764435266</v>
      </c>
    </row>
    <row r="43" spans="2:11" ht="15">
      <c r="B43" t="s">
        <v>95</v>
      </c>
      <c r="I43" s="48"/>
      <c r="J43" s="48"/>
      <c r="K43" s="48"/>
    </row>
    <row r="44" s="48" customFormat="1" ht="15"/>
    <row r="45" spans="4:12" ht="15">
      <c r="D45" s="48"/>
      <c r="E45" s="48"/>
      <c r="F45" s="48"/>
      <c r="G45" s="49"/>
      <c r="I45" s="48"/>
      <c r="J45" s="48"/>
      <c r="K45" s="48"/>
      <c r="L45" s="48"/>
    </row>
    <row r="46" spans="4:12" ht="15">
      <c r="D46" s="48"/>
      <c r="E46" s="48"/>
      <c r="F46" s="48"/>
      <c r="G46" s="48"/>
      <c r="I46" s="48"/>
      <c r="J46" s="48"/>
      <c r="K46" s="48"/>
      <c r="L46" s="48"/>
    </row>
    <row r="47" spans="4:12" ht="1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5">
      <c r="D48" s="49"/>
      <c r="E48" s="49"/>
      <c r="F48" s="49"/>
      <c r="G48" s="49"/>
      <c r="H48" s="49"/>
      <c r="I48" s="50"/>
      <c r="J48" s="50"/>
      <c r="K48" s="49"/>
      <c r="L48" s="49"/>
    </row>
    <row r="49" ht="15">
      <c r="K49" s="51"/>
    </row>
    <row r="50" ht="1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2023-12-11T05:50:55Z</dcterms:modified>
  <cp:category/>
  <cp:version/>
  <cp:contentType/>
  <cp:contentStatus/>
</cp:coreProperties>
</file>