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<sst xmlns="http://schemas.openxmlformats.org/spreadsheetml/2006/main" count="327" uniqueCount="293">
  <si>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</si>
  <si>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</si>
  <si>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</si>
  <si>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</si>
  <si>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</si>
  <si>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</si>
  <si>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</si>
  <si>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</si>
  <si>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</si>
  <si>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</si>
  <si>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</si>
  <si>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</si>
  <si>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</si>
  <si>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</si>
  <si>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</si>
  <si>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</si>
  <si>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</si>
  <si>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</si>
  <si>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</si>
  <si>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</si>
  <si>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</si>
  <si>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</si>
  <si>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</si>
  <si>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</si>
  <si>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</si>
  <si>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</si>
  <si>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</si>
  <si>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</si>
  <si>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</si>
  <si>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</si>
  <si>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</si>
  <si>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</si>
  <si>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LIQUID FUND - CASH PLAN</t>
  </si>
  <si>
    <t>RELIANCE LIQUID FUND - TREASURY PLAN</t>
  </si>
  <si>
    <t>RELIANCE LIQUIDITY FUND</t>
  </si>
  <si>
    <t>RELIANCE GILT SECURITIES FUND</t>
  </si>
  <si>
    <t>RELIANCE FIXED HORIZON FUND - XXI - SERIES 29</t>
  </si>
  <si>
    <t>RELIANCE FIXED HORIZON FUND - XXI - SERIES 30</t>
  </si>
  <si>
    <t>RELIANCE FIXED HORIZON FUND - XXI - SERIES 26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</si>
  <si>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</si>
  <si>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</si>
  <si>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</si>
  <si>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</si>
  <si>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</si>
  <si>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28</t>
  </si>
  <si>
    <t>RELIANCE FIXED HORIZON FUND - XXII - SERIES 29</t>
  </si>
  <si>
    <t>RELIANCE FIXED HORIZON FUND - XXII - SERIES 30</t>
  </si>
  <si>
    <t>RELIANCE FIXED HORIZON FUND - XXII - SERIES 32</t>
  </si>
  <si>
    <t>RELIANCE FIXED HORIZON FUND - XXII - SERIES 33</t>
  </si>
  <si>
    <t>RELIANCE FIXED HORIZON FUND - XXII - SERIES 34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</si>
  <si>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</si>
  <si>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</si>
  <si>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</si>
  <si>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</si>
  <si>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FIXED HORIZON FUND XXIV - SERIES 1</t>
  </si>
  <si>
    <t>RELIANCE FIXED HORIZON FUND XXIV - SERIES 2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</si>
  <si>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</si>
  <si>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</si>
  <si>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</si>
  <si>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</si>
  <si>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</si>
  <si>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</si>
  <si>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</si>
  <si>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</si>
  <si>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</si>
  <si>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13</t>
  </si>
  <si>
    <t>RELIANCE FIXED HORIZON FUND XXIV - SERIES 15</t>
  </si>
  <si>
    <t>RELIANCE FIXED HORIZON FUND XXIV - SERIES 16</t>
  </si>
  <si>
    <t>RELIANCE FIXED HORIZON FUND XXIV - SERIES 17</t>
  </si>
  <si>
    <t>RELIANCE FIXED HORIZON FUND XXIV - SERIES 18</t>
  </si>
  <si>
    <t>RELIANCE FIXED HORIZON FUND XXIV - SERIES 20</t>
  </si>
  <si>
    <t>RELIANCE FIXED HORIZON FUND XXIV - SERIES 21</t>
  </si>
  <si>
    <t>RELIANCE FIXED HORIZON FUND XXIV - SERIES 22</t>
  </si>
  <si>
    <t>RELIANCE FIXED HORIZON FUND XXIV - SERIES 23</t>
  </si>
  <si>
    <t>RELIANCE FIXED HORIZON FUND XXIV - SERIES 24</t>
  </si>
  <si>
    <t>RELIANCE FIXED HORIZON FUND XXIV - SERIES 25</t>
  </si>
  <si>
    <t>RELIANCE FIXED HORIZON FUND XXV - SERIES 1</t>
  </si>
  <si>
    <t>RELIANCE FIXED HORIZON FUND XXV - SERIES 2</t>
  </si>
  <si>
    <t>RELIANCE FIXED HORIZON FUND XXV - SERIES 3</t>
  </si>
  <si>
    <t>RELIANCE FIXED HORIZON FUND XXV - SERIES 4</t>
  </si>
  <si>
    <t>RELIANCE DUAL ADVANTAGE FIXED TENURE FUND - IV - PLAN D</t>
  </si>
  <si>
    <t>RELIANCE DUAL ADVANTAGE FIXED TENURE FUND - IV - PLAN E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</si>
  <si>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</si>
  <si>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</si>
  <si>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</si>
  <si>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V - PLAN E</t>
  </si>
  <si>
    <t>RELIANCE DUAL ADVANTAGE FIXED TENURE FUND I - PLAN K</t>
  </si>
  <si>
    <t>RELIANCE DUAL ADVANTAGE FIXED TENURE FUND I - PLAN L</t>
  </si>
  <si>
    <t>RELIANCE DUAL ADVANTAGE FIXED TENURE FUND - II - PLAN A</t>
  </si>
  <si>
    <t>RELIANCE DUAL ADVANTAGE FIXED TENURE FUND - II - PLAN B</t>
  </si>
  <si>
    <t>RELIANCE DUAL ADVANTAGE FIXED TENURE FUND - II - PLAN C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</si>
  <si>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</si>
  <si>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</si>
  <si>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</si>
  <si>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</si>
  <si>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DUAL ADVANTAGE FIXED TENURE FUND - III - PLAN A</t>
  </si>
  <si>
    <t>RELIANCE DUAL ADVANTAGE FIXED TENURE FUND - III - PLAN B</t>
  </si>
  <si>
    <t>RELIANCE DUAL ADVANTAGE FIXED TENURE FUND - III - PLAN C</t>
  </si>
  <si>
    <t>RELIANCE DUAL ADVANTAGE FIXED TENURE FUND - III - PLAN D</t>
  </si>
  <si>
    <t>RELIANCE DUAL ADVANTAGE FIXED TENURE FUND - IV - PLAN A</t>
  </si>
  <si>
    <t>RELIANCE DUAL ADVANTAGE FIXED TENURE FUND - IV - PLAN B</t>
  </si>
  <si>
    <t>RELIANCE DUAL ADVANTAGE FIXED TENURE FUND - IV - PLAN C</t>
  </si>
  <si>
    <t>RELIANCE FIXED HORIZON FUND XXV - SERIES 32</t>
  </si>
  <si>
    <t>RELIANCE FIXED HORIZON FUND XXV - SERIES 33</t>
  </si>
  <si>
    <t>RELIANCE FIXED HORIZON FUND XXV - SERIES 34</t>
  </si>
  <si>
    <t>RELIANCE FIXED HORIZON FUND XXV - SERIES 35</t>
  </si>
  <si>
    <t>RELIANCE FIXED HORIZON FUND XXV - SERIES 6</t>
  </si>
  <si>
    <t>RELIANCE FIXED HORIZON FUND XXV - SERIES 7</t>
  </si>
  <si>
    <t>RELIANCE FIXED HORIZON FUND XXV - SERIES 8</t>
  </si>
  <si>
    <t>RELIANCE FIXED HORIZON FUND XXV - SERIES 9</t>
  </si>
  <si>
    <t>RELIANCE FIXED HORIZON FUND XXV - SERIES 10</t>
  </si>
  <si>
    <t>RELIANCE FIXED HORIZON FUND XXV - SERIES 11</t>
  </si>
  <si>
    <t>RELIANCE FIXED HORIZON FUND XXV - SERIES 12</t>
  </si>
  <si>
    <t>RELIANCE FIXED HORIZON FUND XXV - SERIES 13</t>
  </si>
  <si>
    <t>RELIANCE FIXED HORIZON FUND XXV - SERIES 14</t>
  </si>
  <si>
    <t>RELIANCE FIXED HORIZON FUND XXV - SERIES 15</t>
  </si>
  <si>
    <t>RELIANCE FIXED HORIZON FUND XXV - SERIES 16</t>
  </si>
  <si>
    <t>RELIANCE FIXED HORIZON FUND XXV - SERIES 17</t>
  </si>
  <si>
    <t>RELIANCE FIXED HORIZON FUND XXV - SERIES 20</t>
  </si>
  <si>
    <t>RELIANCE FIXED HORIZON FUND XXV - SERIES 18</t>
  </si>
  <si>
    <t>RELIANCE FIXED HORIZON FUND XXV - SERIES 19</t>
  </si>
  <si>
    <t>RELIANCE FIXED HORIZON FUND XXV - SERIES 21</t>
  </si>
  <si>
    <t>RELIANCE FIXED HORIZON FUND XXV - SERIES 22</t>
  </si>
  <si>
    <t>RELIANCE FIXED HORIZON FUND XXV - SERIES 23</t>
  </si>
  <si>
    <t>RELIANCE FIXED HORIZON FUND XXV - SERIES 24</t>
  </si>
  <si>
    <t>RELIANCE FIXED HORIZON FUND XXV - SERIES 25</t>
  </si>
  <si>
    <t>RELIANCE FIXED HORIZON FUND XXV - SERIES 26</t>
  </si>
  <si>
    <t>RELIANCE FIXED HORIZON FUND XXV - SERIES 27</t>
  </si>
  <si>
    <t>RELIANCE FIXED HORIZON FUND XXV - SERIES 28</t>
  </si>
  <si>
    <t>RELIANCE FIXED HORIZON FUND XXV - SERIES 29</t>
  </si>
  <si>
    <t>RELIANCE FIXED HORIZON FUND XXV - SERIES 30</t>
  </si>
  <si>
    <t>RELIANCE FIXED HORIZON FUND XXV - SERIES 31</t>
  </si>
  <si>
    <t>RELIANCE FIXED HORIZON FUND XXVI - SERIES 1</t>
  </si>
  <si>
    <t>RELIANCE FIXED HORIZON FUND XXVI - SERIES 2</t>
  </si>
  <si>
    <t>RELIANCE FIXED HORIZON FUND XXVI - SERIES 3</t>
  </si>
  <si>
    <t>RELIANCE FIXED HORIZON FUND XXVI - SERIES 4</t>
  </si>
  <si>
    <t>RELIANCE FIXED HORIZON FUND XXVI - SERIES 5</t>
  </si>
  <si>
    <t>RELIANCE FIXED HORIZON FUND XXVI - SERIES 6</t>
  </si>
  <si>
    <t>RELIANCE FIXED HORIZON FUND XXVI - SERIES 7</t>
  </si>
  <si>
    <t>RELIANCE QUARTERLY INTERVAL FUND - SERIES III</t>
  </si>
  <si>
    <t>RELIANCE INTERVAL FUND - QUARTERLY PLAN - SERIES - I</t>
  </si>
  <si>
    <t>RELIANCE INTERVAL FUND I - HALF YEARLY INTERVAL FUND - SERIES 2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</si>
  <si>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</si>
  <si>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</si>
  <si>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</si>
  <si>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</si>
  <si>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</si>
  <si>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</si>
  <si>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</si>
  <si>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</si>
  <si>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</si>
  <si>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YEARLY INTERVAL FUND - SERIES 2</t>
  </si>
  <si>
    <t>RELIANCE YEARLY INTERVAL FUND - SERIES 3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</si>
  <si>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</si>
  <si>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</si>
  <si>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</si>
  <si>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</si>
  <si>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</si>
  <si>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</si>
  <si>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</si>
  <si>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</si>
  <si>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</si>
  <si>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</si>
  <si>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</si>
  <si>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</si>
  <si>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SHORT TERM FUND</t>
  </si>
  <si>
    <t>RELIANCE EQUITY LINKED SAVINGS FUND - SERIES I</t>
  </si>
  <si>
    <t>RELIANCE TAX SAVER FUND</t>
  </si>
  <si>
    <t>RELIANCE ARBITRAGE ADVANTAGE FUND</t>
  </si>
  <si>
    <t>RELIANCE CLOSE ENDED EQUITY FUND - SERIES A</t>
  </si>
  <si>
    <t>RELIANCE CLOSE ENDED EQUITY FUND - SERIES B</t>
  </si>
  <si>
    <t>RELIANCE TOP 200 FUND</t>
  </si>
  <si>
    <t>RELIANCE FOCUSED LARGE CAP FUND</t>
  </si>
  <si>
    <t>RELIANCE EQUITY OPPORTUNITIES FUND</t>
  </si>
  <si>
    <t>RELIANCE GROWTH FUND</t>
  </si>
  <si>
    <t>RELIANCE VISION FUND</t>
  </si>
  <si>
    <t>RELIANCE LONG TERM EQUITY FUND</t>
  </si>
  <si>
    <t>RELIANCE NRI EQUITY FUND</t>
  </si>
  <si>
    <t>RELIANCE INDEX FUND - NIFTY PLAN</t>
  </si>
  <si>
    <t>RELIANCE QUANT PLUS FUND</t>
  </si>
  <si>
    <t>RELIANCE SMALL CAP FUND</t>
  </si>
  <si>
    <t>RELIANCE REGULAR SAVINGS FUND - DEBT PLAN</t>
  </si>
  <si>
    <t>RELIANCE REGULAR SAVINGS FUND - EQUITY PLAN</t>
  </si>
  <si>
    <t>RELIANCE INDEX FUND - SENSEX PLAN</t>
  </si>
  <si>
    <t>RELIANCE REGULAR SAVINGS FUND - BALANCED PLAN</t>
  </si>
  <si>
    <t>RELIANCE BANKING FUND</t>
  </si>
  <si>
    <t>RELIANCE MEDIA &amp; ENTERTAINMENT FUND</t>
  </si>
  <si>
    <t>RELIANCE PHARMA FUND</t>
  </si>
  <si>
    <t>RELIANCE DIVERSIFIED POWER SECTOR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</si>
  <si>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</si>
  <si>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</si>
  <si>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</si>
  <si>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</si>
  <si>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</si>
  <si>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</si>
  <si>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</si>
  <si>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</si>
  <si>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</si>
  <si>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</si>
  <si>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</si>
  <si>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</si>
  <si>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</si>
  <si>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RELIANCE GOLD EXCHANGE TRADED FUND</t>
  </si>
  <si>
    <t>RELIANCE BANKING EXCHANGE TRADED FUND</t>
  </si>
  <si>
    <t>R SHARES NIFTY ETF</t>
  </si>
  <si>
    <t>E</t>
  </si>
  <si>
    <t>FUND OF FUNDS INVESTING OVERSEAS</t>
  </si>
  <si>
    <t>Fund of funds investing overseas</t>
  </si>
  <si>
    <t>GRAND TOTAL (A+B+C+D+E)</t>
  </si>
  <si>
    <t>R SHARES CNX 100 FUND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</si>
  <si>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</si>
  <si>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</si>
  <si>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</si>
  <si>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</si>
  <si>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</si>
  <si>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</si>
  <si>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</si>
  <si>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</si>
  <si>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</si>
  <si>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</si>
  <si>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</si>
  <si>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</si>
  <si>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</si>
  <si>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</si>
  <si>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</si>
  <si>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</si>
  <si>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</si>
  <si>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</si>
  <si>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</si>
  <si>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</si>
  <si>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</si>
  <si>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</si>
  <si>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</si>
  <si>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</si>
  <si>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</si>
  <si>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</si>
  <si>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</si>
  <si>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</si>
  <si>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</si>
  <si>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</si>
  <si>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</si>
  <si>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</si>
  <si>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</si>
  <si>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</si>
  <si>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</si>
  <si>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</si>
  <si>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</si>
  <si>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</si>
  <si>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</si>
  <si>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</si>
  <si>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</si>
  <si>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</si>
  <si>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</si>
  <si>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</si>
  <si>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RELIANCE DUAL ADVANTAGE FIXED TENURE FUND - V - PLAN F</t>
  </si>
  <si>
    <t>RELIANCE DUAL ADVANTAGE FIXED TENURE FUND - V - PLAN G</t>
  </si>
  <si>
    <t>RELIANCE FIXED HORIZON FUND XXVI - SERIES 8</t>
  </si>
  <si>
    <t>RELIANCE FIXED HORIZON FUND XXVI - SERIES 9</t>
  </si>
  <si>
    <t>RELIANCE FIXED HORIZON FUND XXVI - SERIES 11</t>
  </si>
  <si>
    <t>RELIANCE FIXED HORIZON FUND XXVI - SERIES 12</t>
  </si>
  <si>
    <t>RELIANCE FIXED HORIZON FUND XXVI - SERIES 13</t>
  </si>
  <si>
    <t>RELIANCE FIXED HORIZON FUND XXVI - SERIES 15</t>
  </si>
  <si>
    <t>RELIANCE FIXED HORIZON FUND XXVI - SERIES 16</t>
  </si>
  <si>
    <t>R*SHARES CONSUMPTION FUND</t>
  </si>
  <si>
    <t>R*SHARES DIVIDEND OPPORTUNITIES FUND</t>
  </si>
  <si>
    <t>RELIANCE FIXED HORIZON FUND XXVI - SERIES 17</t>
  </si>
  <si>
    <t>RELIANCE FIXED HORIZON FUND XXVI - SERIES 14</t>
  </si>
  <si>
    <t>RELIANCE FIXED HORIZON FUND XXVI - SERIES 18</t>
  </si>
  <si>
    <t>RELIANCE FIXED HORIZON FUND XXVI - SERIES 19</t>
  </si>
  <si>
    <t>RELIANCE FIXED HORIZON FUND XXVI - SERIES 20</t>
  </si>
  <si>
    <t>RELIANCE FIXED HORIZON FUND XXVI - SERIES 21</t>
  </si>
  <si>
    <t>RELIANCE FIXED HORIZON FUND XXVI - SERIES 25</t>
  </si>
  <si>
    <t>RELIANCE FIXED HORIZON FUND XXVI - SERIES 26</t>
  </si>
  <si>
    <t>RELIANCE FIXED HORIZON FUND XXVI - SERIES 23</t>
  </si>
  <si>
    <t>RELIANCE FIXED HORIZON FUND XXVI - SERIES 22</t>
  </si>
  <si>
    <t>RELIANCE FIXED HORIZON FUND XXVI - SERIES 24</t>
  </si>
  <si>
    <t>RELIANCE CLOSE ENDED EQUITY FUND II - SERIES A</t>
  </si>
  <si>
    <t>RELIANCE FIXED HORIZON FUND - XXII - SERIES 39</t>
  </si>
  <si>
    <t>A</t>
  </si>
  <si>
    <t>INCOME / DEBT ORIENTED SCHEMES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</si>
  <si>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</si>
  <si>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</si>
  <si>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</si>
  <si>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</si>
  <si>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</si>
  <si>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</si>
  <si>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</si>
  <si>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</si>
  <si>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</si>
  <si>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</si>
  <si>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</si>
  <si>
    <t>Reliance Mutual Fund: Net Assets Under Management (AAUM) for MAY 2014 (All figures in Rs. Crore)</t>
  </si>
  <si>
    <t>Table showing State wise /Union Territory wise contribution to AUM of category of schemes for May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</si>
</sst>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9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9" fontId="8" fillId="0" borderId="11" xfId="42" applyFont="1" applyBorder="1" applyAlignment="1">
      <alignment horizontal="left"/>
    </xf>
    <xf numFmtId="179" fontId="0" fillId="0" borderId="11" xfId="42" applyFont="1" applyBorder="1" applyAlignment="1">
      <alignment/>
    </xf>
    <xf numFmtId="179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0" applyNumberFormat="1" applyAlignment="1">
      <alignment/>
    </xf>
    <xf numFmtId="179" fontId="0" fillId="0" borderId="0" xfId="42" applyFont="1" applyFill="1" applyBorder="1" applyAlignment="1">
      <alignment/>
    </xf>
    <xf numFmtId="179" fontId="0" fillId="0" borderId="0" xfId="42" applyFont="1" applyBorder="1" applyAlignment="1">
      <alignment/>
    </xf>
    <xf numFmtId="179" fontId="0" fillId="0" borderId="0" xfId="0" applyNumberFormat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3" fontId="5" fillId="0" borderId="32" xfId="56" applyNumberFormat="1" applyFont="1" applyFill="1" applyBorder="1" applyAlignment="1">
      <alignment horizontal="center" vertical="center" wrapText="1"/>
      <protection/>
    </xf>
    <xf numFmtId="3" fontId="5" fillId="0" borderId="33" xfId="56" applyNumberFormat="1" applyFont="1" applyFill="1" applyBorder="1" applyAlignment="1">
      <alignment horizontal="center" vertical="center" wrapText="1"/>
      <protection/>
    </xf>
    <xf numFmtId="3" fontId="5" fillId="0" borderId="34" xfId="56" applyNumberFormat="1" applyFont="1" applyFill="1" applyBorder="1" applyAlignment="1">
      <alignment horizontal="center" vertical="center" wrapText="1"/>
      <protection/>
    </xf>
    <xf numFmtId="2" fontId="5" fillId="0" borderId="35" xfId="56" applyNumberFormat="1" applyFont="1" applyFill="1" applyBorder="1" applyAlignment="1">
      <alignment horizontal="center" vertical="top" wrapText="1"/>
      <protection/>
    </xf>
    <xf numFmtId="2" fontId="5" fillId="0" borderId="36" xfId="56" applyNumberFormat="1" applyFont="1" applyFill="1" applyBorder="1" applyAlignment="1">
      <alignment horizontal="center" vertical="top" wrapText="1"/>
      <protection/>
    </xf>
    <xf numFmtId="2" fontId="5" fillId="0" borderId="37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4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62.421875" style="0" customWidth="1"/>
    <col min="3" max="3" width="14.140625" style="0" customWidth="1"/>
    <col min="4" max="4" width="9.00390625" style="0" customWidth="1"/>
    <col min="5" max="6" width="4.57421875" style="0" customWidth="1"/>
    <col min="7" max="7" width="8.140625" style="0" customWidth="1"/>
    <col min="8" max="8" width="8.140625" style="0" bestFit="1" customWidth="1"/>
    <col min="9" max="9" width="10.00390625" style="0" customWidth="1"/>
    <col min="10" max="10" width="9.00390625" style="0" customWidth="1"/>
    <col min="11" max="11" width="7.421875" style="0" customWidth="1"/>
    <col min="12" max="12" width="9.00390625" style="0" customWidth="1"/>
    <col min="13" max="17" width="4.57421875" style="0" customWidth="1"/>
    <col min="18" max="18" width="7.421875" style="0" customWidth="1"/>
    <col min="19" max="19" width="9.00390625" style="0" customWidth="1"/>
    <col min="20" max="22" width="7.421875" style="0" customWidth="1"/>
    <col min="23" max="23" width="15.28125" style="0" customWidth="1"/>
    <col min="24" max="24" width="6.421875" style="0" customWidth="1"/>
    <col min="25" max="25" width="6.57421875" style="0" customWidth="1"/>
    <col min="26" max="26" width="4.57421875" style="0" customWidth="1"/>
    <col min="27" max="27" width="5.57421875" style="0" customWidth="1"/>
    <col min="28" max="29" width="7.421875" style="0" customWidth="1"/>
    <col min="30" max="31" width="4.57421875" style="0" customWidth="1"/>
    <col min="32" max="32" width="7.421875" style="0" customWidth="1"/>
    <col min="33" max="37" width="4.57421875" style="0" customWidth="1"/>
    <col min="38" max="39" width="7.421875" style="0" customWidth="1"/>
    <col min="40" max="40" width="5.421875" style="0" customWidth="1"/>
    <col min="41" max="41" width="4.57421875" style="0" customWidth="1"/>
    <col min="42" max="42" width="6.421875" style="0" customWidth="1"/>
    <col min="43" max="43" width="11.00390625" style="0" customWidth="1"/>
    <col min="44" max="44" width="7.421875" style="0" customWidth="1"/>
    <col min="45" max="47" width="4.57421875" style="0" customWidth="1"/>
    <col min="48" max="48" width="9.00390625" style="0" customWidth="1"/>
    <col min="49" max="49" width="10.00390625" style="0" customWidth="1"/>
    <col min="50" max="50" width="8.140625" style="0" bestFit="1" customWidth="1"/>
    <col min="51" max="51" width="5.421875" style="0" customWidth="1"/>
    <col min="52" max="52" width="10.00390625" style="0" customWidth="1"/>
    <col min="53" max="57" width="4.57421875" style="0" customWidth="1"/>
    <col min="58" max="59" width="9.00390625" style="0" customWidth="1"/>
    <col min="60" max="60" width="7.421875" style="0" customWidth="1"/>
    <col min="61" max="61" width="5.421875" style="0" customWidth="1"/>
    <col min="62" max="62" width="9.00390625" style="0" customWidth="1"/>
    <col min="63" max="63" width="11.57421875" style="25" customWidth="1"/>
    <col min="64" max="64" width="10.7109375" style="0" bestFit="1" customWidth="1"/>
    <col min="65" max="65" width="12.28125" style="0" bestFit="1" customWidth="1"/>
  </cols>
  <sheetData>
    <row r="2" ht="15" customHeight="1" thickBot="1">
      <c r="B2" s="1"/>
    </row>
    <row r="3" spans="1:63" ht="15.75" customHeight="1" thickBot="1">
      <c r="A3" s="59" t="s">
        <v>0</v>
      </c>
      <c r="B3" s="61" t="s">
        <v>1</v>
      </c>
      <c r="C3" s="64" t="s">
        <v>291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6"/>
    </row>
    <row r="4" spans="1:63" ht="18.75" customHeight="1" thickBot="1">
      <c r="A4" s="60"/>
      <c r="B4" s="62"/>
      <c r="C4" s="67" t="s">
        <v>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  <c r="W4" s="70" t="s">
        <v>3</v>
      </c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2"/>
      <c r="AQ4" s="70" t="s">
        <v>4</v>
      </c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2"/>
      <c r="BK4" s="79" t="s">
        <v>190</v>
      </c>
    </row>
    <row r="5" spans="1:63" ht="18.75" thickBot="1">
      <c r="A5" s="60"/>
      <c r="B5" s="62"/>
      <c r="C5" s="85" t="s">
        <v>5</v>
      </c>
      <c r="D5" s="86"/>
      <c r="E5" s="86"/>
      <c r="F5" s="86"/>
      <c r="G5" s="86"/>
      <c r="H5" s="86"/>
      <c r="I5" s="86"/>
      <c r="J5" s="86"/>
      <c r="K5" s="86"/>
      <c r="L5" s="87"/>
      <c r="M5" s="85" t="s">
        <v>6</v>
      </c>
      <c r="N5" s="86"/>
      <c r="O5" s="86"/>
      <c r="P5" s="86"/>
      <c r="Q5" s="86"/>
      <c r="R5" s="86"/>
      <c r="S5" s="86"/>
      <c r="T5" s="86"/>
      <c r="U5" s="86"/>
      <c r="V5" s="87"/>
      <c r="W5" s="85" t="s">
        <v>5</v>
      </c>
      <c r="X5" s="86"/>
      <c r="Y5" s="86"/>
      <c r="Z5" s="86"/>
      <c r="AA5" s="86"/>
      <c r="AB5" s="86"/>
      <c r="AC5" s="86"/>
      <c r="AD5" s="86"/>
      <c r="AE5" s="86"/>
      <c r="AF5" s="87"/>
      <c r="AG5" s="85" t="s">
        <v>6</v>
      </c>
      <c r="AH5" s="86"/>
      <c r="AI5" s="86"/>
      <c r="AJ5" s="86"/>
      <c r="AK5" s="86"/>
      <c r="AL5" s="86"/>
      <c r="AM5" s="86"/>
      <c r="AN5" s="86"/>
      <c r="AO5" s="86"/>
      <c r="AP5" s="87"/>
      <c r="AQ5" s="85" t="s">
        <v>5</v>
      </c>
      <c r="AR5" s="86"/>
      <c r="AS5" s="86"/>
      <c r="AT5" s="86"/>
      <c r="AU5" s="86"/>
      <c r="AV5" s="86"/>
      <c r="AW5" s="86"/>
      <c r="AX5" s="86"/>
      <c r="AY5" s="86"/>
      <c r="AZ5" s="87"/>
      <c r="BA5" s="85" t="s">
        <v>6</v>
      </c>
      <c r="BB5" s="86"/>
      <c r="BC5" s="86"/>
      <c r="BD5" s="86"/>
      <c r="BE5" s="86"/>
      <c r="BF5" s="86"/>
      <c r="BG5" s="86"/>
      <c r="BH5" s="86"/>
      <c r="BI5" s="86"/>
      <c r="BJ5" s="87"/>
      <c r="BK5" s="80"/>
    </row>
    <row r="6" spans="1:63" ht="18" customHeight="1">
      <c r="A6" s="60"/>
      <c r="B6" s="62"/>
      <c r="C6" s="82" t="s">
        <v>7</v>
      </c>
      <c r="D6" s="83"/>
      <c r="E6" s="83"/>
      <c r="F6" s="83"/>
      <c r="G6" s="84"/>
      <c r="H6" s="73" t="s">
        <v>8</v>
      </c>
      <c r="I6" s="74"/>
      <c r="J6" s="74"/>
      <c r="K6" s="74"/>
      <c r="L6" s="75"/>
      <c r="M6" s="82" t="s">
        <v>7</v>
      </c>
      <c r="N6" s="83"/>
      <c r="O6" s="83"/>
      <c r="P6" s="83"/>
      <c r="Q6" s="84"/>
      <c r="R6" s="73" t="s">
        <v>8</v>
      </c>
      <c r="S6" s="74"/>
      <c r="T6" s="74"/>
      <c r="U6" s="74"/>
      <c r="V6" s="75"/>
      <c r="W6" s="82" t="s">
        <v>7</v>
      </c>
      <c r="X6" s="83"/>
      <c r="Y6" s="83"/>
      <c r="Z6" s="83"/>
      <c r="AA6" s="84"/>
      <c r="AB6" s="73" t="s">
        <v>8</v>
      </c>
      <c r="AC6" s="74"/>
      <c r="AD6" s="74"/>
      <c r="AE6" s="74"/>
      <c r="AF6" s="75"/>
      <c r="AG6" s="82" t="s">
        <v>7</v>
      </c>
      <c r="AH6" s="83"/>
      <c r="AI6" s="83"/>
      <c r="AJ6" s="83"/>
      <c r="AK6" s="84"/>
      <c r="AL6" s="73" t="s">
        <v>8</v>
      </c>
      <c r="AM6" s="74"/>
      <c r="AN6" s="74"/>
      <c r="AO6" s="74"/>
      <c r="AP6" s="75"/>
      <c r="AQ6" s="82" t="s">
        <v>7</v>
      </c>
      <c r="AR6" s="83"/>
      <c r="AS6" s="83"/>
      <c r="AT6" s="83"/>
      <c r="AU6" s="84"/>
      <c r="AV6" s="73" t="s">
        <v>8</v>
      </c>
      <c r="AW6" s="74"/>
      <c r="AX6" s="74"/>
      <c r="AY6" s="74"/>
      <c r="AZ6" s="75"/>
      <c r="BA6" s="82" t="s">
        <v>7</v>
      </c>
      <c r="BB6" s="83"/>
      <c r="BC6" s="83"/>
      <c r="BD6" s="83"/>
      <c r="BE6" s="84"/>
      <c r="BF6" s="73" t="s">
        <v>8</v>
      </c>
      <c r="BG6" s="74"/>
      <c r="BH6" s="74"/>
      <c r="BI6" s="74"/>
      <c r="BJ6" s="75"/>
      <c r="BK6" s="80"/>
    </row>
    <row r="7" spans="1:63" ht="15.75">
      <c r="A7" s="60"/>
      <c r="B7" s="63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1"/>
    </row>
    <row r="8" spans="1:63" ht="18">
      <c r="A8" s="56" t="s">
        <v>278</v>
      </c>
      <c r="B8" s="54" t="s">
        <v>279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5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32</v>
      </c>
      <c r="C10" s="11">
        <v>0</v>
      </c>
      <c r="D10" s="9">
        <v>0.7747668932258</v>
      </c>
      <c r="E10" s="9">
        <v>0</v>
      </c>
      <c r="F10" s="9">
        <v>0</v>
      </c>
      <c r="G10" s="10">
        <v>0</v>
      </c>
      <c r="H10" s="11">
        <v>2.959610038029901</v>
      </c>
      <c r="I10" s="9">
        <v>1436.7318162948375</v>
      </c>
      <c r="J10" s="9">
        <v>246.98621434722543</v>
      </c>
      <c r="K10" s="9">
        <v>0</v>
      </c>
      <c r="L10" s="10">
        <v>10.411976716546098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2.858622432836699</v>
      </c>
      <c r="S10" s="9">
        <v>115.90731414164422</v>
      </c>
      <c r="T10" s="9">
        <v>61.79679380783851</v>
      </c>
      <c r="U10" s="9">
        <v>0</v>
      </c>
      <c r="V10" s="10">
        <v>5.173719427320502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1.1510844679353</v>
      </c>
      <c r="AC10" s="9">
        <v>3.2591364076450002</v>
      </c>
      <c r="AD10" s="9">
        <v>0</v>
      </c>
      <c r="AE10" s="9">
        <v>0</v>
      </c>
      <c r="AF10" s="10">
        <v>0.2778977442579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0.0124527793869</v>
      </c>
      <c r="AM10" s="9">
        <v>0</v>
      </c>
      <c r="AN10" s="9">
        <v>0</v>
      </c>
      <c r="AO10" s="9">
        <v>0</v>
      </c>
      <c r="AP10" s="10">
        <v>0.0122751553548</v>
      </c>
      <c r="AQ10" s="11">
        <v>0</v>
      </c>
      <c r="AR10" s="9">
        <v>0</v>
      </c>
      <c r="AS10" s="9">
        <v>0</v>
      </c>
      <c r="AT10" s="9">
        <v>0</v>
      </c>
      <c r="AU10" s="10">
        <v>0</v>
      </c>
      <c r="AV10" s="11">
        <v>300.58439619169695</v>
      </c>
      <c r="AW10" s="9">
        <v>887.9072951363664</v>
      </c>
      <c r="AX10" s="9">
        <v>50.8313470948386</v>
      </c>
      <c r="AY10" s="9">
        <v>0</v>
      </c>
      <c r="AZ10" s="10">
        <v>261.3394323331555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123.9728641968549</v>
      </c>
      <c r="BG10" s="9">
        <v>111.51920150663715</v>
      </c>
      <c r="BH10" s="9">
        <v>46.594689745611895</v>
      </c>
      <c r="BI10" s="9">
        <v>0</v>
      </c>
      <c r="BJ10" s="10">
        <v>130.78990055137555</v>
      </c>
      <c r="BK10" s="17">
        <f>SUM(C10:BJ10)</f>
        <v>3801.8528074106216</v>
      </c>
      <c r="BL10" s="16"/>
      <c r="BM10" s="52"/>
    </row>
    <row r="11" spans="1:65" s="12" customFormat="1" ht="15">
      <c r="A11" s="5"/>
      <c r="B11" s="8" t="s">
        <v>33</v>
      </c>
      <c r="C11" s="11">
        <v>0</v>
      </c>
      <c r="D11" s="9">
        <v>687.8401830957416</v>
      </c>
      <c r="E11" s="9">
        <v>0</v>
      </c>
      <c r="F11" s="9">
        <v>0</v>
      </c>
      <c r="G11" s="10">
        <v>20.1830080900322</v>
      </c>
      <c r="H11" s="11">
        <v>139.38066556405843</v>
      </c>
      <c r="I11" s="9">
        <v>5788.725809826382</v>
      </c>
      <c r="J11" s="9">
        <v>1341.6359692545157</v>
      </c>
      <c r="K11" s="9">
        <v>0</v>
      </c>
      <c r="L11" s="10">
        <v>240.44203122792825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81.74653092870223</v>
      </c>
      <c r="S11" s="9">
        <v>203.59961392199682</v>
      </c>
      <c r="T11" s="9">
        <v>331.44963176032184</v>
      </c>
      <c r="U11" s="9">
        <v>0</v>
      </c>
      <c r="V11" s="10">
        <v>28.743184616929607</v>
      </c>
      <c r="W11" s="11">
        <v>0</v>
      </c>
      <c r="X11" s="9">
        <v>5.3278600594516</v>
      </c>
      <c r="Y11" s="9">
        <v>0</v>
      </c>
      <c r="Z11" s="9">
        <v>0</v>
      </c>
      <c r="AA11" s="10">
        <v>0.6576392160322</v>
      </c>
      <c r="AB11" s="11">
        <v>2.0930880843536</v>
      </c>
      <c r="AC11" s="9">
        <v>12.544618873838399</v>
      </c>
      <c r="AD11" s="9">
        <v>0</v>
      </c>
      <c r="AE11" s="9">
        <v>0</v>
      </c>
      <c r="AF11" s="10">
        <v>2.6323062871928005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0.19833491377260004</v>
      </c>
      <c r="AM11" s="9">
        <v>0.0005076552902999999</v>
      </c>
      <c r="AN11" s="9">
        <v>0</v>
      </c>
      <c r="AO11" s="9">
        <v>0</v>
      </c>
      <c r="AP11" s="10">
        <v>0.1348532478383</v>
      </c>
      <c r="AQ11" s="11">
        <v>0</v>
      </c>
      <c r="AR11" s="9">
        <v>9.7089113978386</v>
      </c>
      <c r="AS11" s="9">
        <v>0</v>
      </c>
      <c r="AT11" s="9">
        <v>0</v>
      </c>
      <c r="AU11" s="10">
        <v>0</v>
      </c>
      <c r="AV11" s="11">
        <v>280.83229935234465</v>
      </c>
      <c r="AW11" s="9">
        <v>7040.212375889199</v>
      </c>
      <c r="AX11" s="9">
        <v>576.6882117880638</v>
      </c>
      <c r="AY11" s="9">
        <v>4.4656671027741</v>
      </c>
      <c r="AZ11" s="10">
        <v>483.4309101209986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57.37314752733912</v>
      </c>
      <c r="BG11" s="9">
        <v>290.13779219553663</v>
      </c>
      <c r="BH11" s="9">
        <v>57.457158959385595</v>
      </c>
      <c r="BI11" s="9">
        <v>0</v>
      </c>
      <c r="BJ11" s="10">
        <v>74.21704010856467</v>
      </c>
      <c r="BK11" s="17">
        <f>SUM(C11:BJ11)</f>
        <v>17761.859351066418</v>
      </c>
      <c r="BL11" s="16"/>
      <c r="BM11" s="52"/>
    </row>
    <row r="12" spans="1:65" s="12" customFormat="1" ht="15">
      <c r="A12" s="5"/>
      <c r="B12" s="8" t="s">
        <v>34</v>
      </c>
      <c r="C12" s="11">
        <v>0</v>
      </c>
      <c r="D12" s="9">
        <v>749.9635614182256</v>
      </c>
      <c r="E12" s="9">
        <v>0</v>
      </c>
      <c r="F12" s="9">
        <v>0</v>
      </c>
      <c r="G12" s="10">
        <v>0</v>
      </c>
      <c r="H12" s="11">
        <v>17.369610054063</v>
      </c>
      <c r="I12" s="9">
        <v>2267.8850771830944</v>
      </c>
      <c r="J12" s="9">
        <v>1354.5983165019672</v>
      </c>
      <c r="K12" s="9">
        <v>66.7612287938387</v>
      </c>
      <c r="L12" s="10">
        <v>44.551233395482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12.4487869927082</v>
      </c>
      <c r="S12" s="9">
        <v>99.49932212677332</v>
      </c>
      <c r="T12" s="9">
        <v>10.5445529460965</v>
      </c>
      <c r="U12" s="9">
        <v>0</v>
      </c>
      <c r="V12" s="10">
        <v>5.0721078253859995</v>
      </c>
      <c r="W12" s="11">
        <v>0</v>
      </c>
      <c r="X12" s="9">
        <v>16.8734258684516</v>
      </c>
      <c r="Y12" s="9">
        <v>0</v>
      </c>
      <c r="Z12" s="9">
        <v>0</v>
      </c>
      <c r="AA12" s="10">
        <v>0</v>
      </c>
      <c r="AB12" s="11">
        <v>0.7951597074191</v>
      </c>
      <c r="AC12" s="9">
        <v>25.2666926260321</v>
      </c>
      <c r="AD12" s="9">
        <v>0</v>
      </c>
      <c r="AE12" s="9">
        <v>0</v>
      </c>
      <c r="AF12" s="10">
        <v>0.0017834173548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0.0206464761288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13.737430715354801</v>
      </c>
      <c r="AS12" s="9">
        <v>0</v>
      </c>
      <c r="AT12" s="9">
        <v>0</v>
      </c>
      <c r="AU12" s="10">
        <v>0</v>
      </c>
      <c r="AV12" s="11">
        <v>102.98033231324375</v>
      </c>
      <c r="AW12" s="9">
        <v>1821.4063733861722</v>
      </c>
      <c r="AX12" s="9">
        <v>200.9474399448709</v>
      </c>
      <c r="AY12" s="9">
        <v>0</v>
      </c>
      <c r="AZ12" s="10">
        <v>77.68790495192309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34.8182678115708</v>
      </c>
      <c r="BG12" s="9">
        <v>96.6730960753534</v>
      </c>
      <c r="BH12" s="9">
        <v>29.3605116544838</v>
      </c>
      <c r="BI12" s="9">
        <v>0</v>
      </c>
      <c r="BJ12" s="10">
        <v>15.613542280637997</v>
      </c>
      <c r="BK12" s="17">
        <f>SUM(C12:BJ12)</f>
        <v>7064.876404466632</v>
      </c>
      <c r="BL12" s="16"/>
      <c r="BM12" s="52"/>
    </row>
    <row r="13" spans="1:64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1438.578511407193</v>
      </c>
      <c r="E13" s="18">
        <f t="shared" si="0"/>
        <v>0</v>
      </c>
      <c r="F13" s="18">
        <f t="shared" si="0"/>
        <v>0</v>
      </c>
      <c r="G13" s="19">
        <f t="shared" si="0"/>
        <v>20.1830080900322</v>
      </c>
      <c r="H13" s="20">
        <f t="shared" si="0"/>
        <v>159.70988565615133</v>
      </c>
      <c r="I13" s="18">
        <f t="shared" si="0"/>
        <v>9493.342703304314</v>
      </c>
      <c r="J13" s="18">
        <f t="shared" si="0"/>
        <v>2943.220500103708</v>
      </c>
      <c r="K13" s="18">
        <f t="shared" si="0"/>
        <v>66.7612287938387</v>
      </c>
      <c r="L13" s="19">
        <f t="shared" si="0"/>
        <v>295.4052413399563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97.05394035424712</v>
      </c>
      <c r="S13" s="18">
        <f t="shared" si="0"/>
        <v>419.0062501904144</v>
      </c>
      <c r="T13" s="18">
        <f t="shared" si="0"/>
        <v>403.79097851425684</v>
      </c>
      <c r="U13" s="18">
        <f t="shared" si="0"/>
        <v>0</v>
      </c>
      <c r="V13" s="19">
        <f t="shared" si="0"/>
        <v>38.98901186963611</v>
      </c>
      <c r="W13" s="20">
        <f t="shared" si="0"/>
        <v>0</v>
      </c>
      <c r="X13" s="18">
        <f t="shared" si="0"/>
        <v>22.2012859279032</v>
      </c>
      <c r="Y13" s="18">
        <f t="shared" si="0"/>
        <v>0</v>
      </c>
      <c r="Z13" s="18">
        <f t="shared" si="0"/>
        <v>0</v>
      </c>
      <c r="AA13" s="19">
        <f t="shared" si="0"/>
        <v>0.6576392160322</v>
      </c>
      <c r="AB13" s="20">
        <f t="shared" si="0"/>
        <v>4.039332259708</v>
      </c>
      <c r="AC13" s="18">
        <f t="shared" si="0"/>
        <v>41.0704479075155</v>
      </c>
      <c r="AD13" s="18">
        <f t="shared" si="0"/>
        <v>0</v>
      </c>
      <c r="AE13" s="18">
        <f t="shared" si="0"/>
        <v>0</v>
      </c>
      <c r="AF13" s="19">
        <f t="shared" si="0"/>
        <v>2.9119874488055006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0.23143416928830005</v>
      </c>
      <c r="AM13" s="18">
        <f t="shared" si="0"/>
        <v>0.0005076552902999999</v>
      </c>
      <c r="AN13" s="18">
        <f t="shared" si="0"/>
        <v>0</v>
      </c>
      <c r="AO13" s="18">
        <f t="shared" si="0"/>
        <v>0</v>
      </c>
      <c r="AP13" s="19">
        <f t="shared" si="0"/>
        <v>0.1471284031931</v>
      </c>
      <c r="AQ13" s="20">
        <f t="shared" si="0"/>
        <v>0</v>
      </c>
      <c r="AR13" s="18">
        <f t="shared" si="0"/>
        <v>23.446342113193403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684.3970278572854</v>
      </c>
      <c r="AW13" s="18">
        <f t="shared" si="0"/>
        <v>9749.526044411738</v>
      </c>
      <c r="AX13" s="18">
        <f t="shared" si="0"/>
        <v>828.4669988277733</v>
      </c>
      <c r="AY13" s="18">
        <f t="shared" si="0"/>
        <v>4.4656671027741</v>
      </c>
      <c r="AZ13" s="19">
        <f t="shared" si="0"/>
        <v>822.4582474060772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216.16427953576482</v>
      </c>
      <c r="BG13" s="18">
        <f t="shared" si="0"/>
        <v>498.3300897775272</v>
      </c>
      <c r="BH13" s="18">
        <f t="shared" si="0"/>
        <v>133.41236035948128</v>
      </c>
      <c r="BI13" s="18">
        <f t="shared" si="0"/>
        <v>0</v>
      </c>
      <c r="BJ13" s="19">
        <f t="shared" si="0"/>
        <v>220.62048294057823</v>
      </c>
      <c r="BK13" s="32">
        <f t="shared" si="0"/>
        <v>28628.58856294367</v>
      </c>
      <c r="BL13" s="1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4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</row>
    <row r="16" spans="1:65" s="12" customFormat="1" ht="15">
      <c r="A16" s="5"/>
      <c r="B16" s="8" t="s">
        <v>35</v>
      </c>
      <c r="C16" s="11">
        <v>0</v>
      </c>
      <c r="D16" s="9">
        <v>4.6909536392903</v>
      </c>
      <c r="E16" s="9">
        <v>0</v>
      </c>
      <c r="F16" s="9">
        <v>0</v>
      </c>
      <c r="G16" s="10">
        <v>0</v>
      </c>
      <c r="H16" s="11">
        <v>2.7254707032892997</v>
      </c>
      <c r="I16" s="9">
        <v>34.3463896635802</v>
      </c>
      <c r="J16" s="9">
        <v>0</v>
      </c>
      <c r="K16" s="9">
        <v>0</v>
      </c>
      <c r="L16" s="10">
        <v>4.3672377049666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0.192243889515</v>
      </c>
      <c r="S16" s="9">
        <v>1.161537833258</v>
      </c>
      <c r="T16" s="9">
        <v>0.9938558713548001</v>
      </c>
      <c r="U16" s="9">
        <v>0</v>
      </c>
      <c r="V16" s="10">
        <v>0.6282495820638001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43.25828769686538</v>
      </c>
      <c r="AW16" s="9">
        <v>98.82622904873446</v>
      </c>
      <c r="AX16" s="9">
        <v>2.1677861765806</v>
      </c>
      <c r="AY16" s="9">
        <v>0</v>
      </c>
      <c r="AZ16" s="10">
        <v>128.5365022428301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1.4706872967036007</v>
      </c>
      <c r="BG16" s="9">
        <v>13.1928036041924</v>
      </c>
      <c r="BH16" s="9">
        <v>0</v>
      </c>
      <c r="BI16" s="9">
        <v>0</v>
      </c>
      <c r="BJ16" s="10">
        <v>20.4905220354448</v>
      </c>
      <c r="BK16" s="17">
        <f>SUM(C16:BJ16)</f>
        <v>357.04875698866937</v>
      </c>
      <c r="BL16" s="16"/>
      <c r="BM16" s="52"/>
    </row>
    <row r="17" spans="1:64" s="21" customFormat="1" ht="15">
      <c r="A17" s="5"/>
      <c r="B17" s="15" t="s">
        <v>14</v>
      </c>
      <c r="C17" s="20">
        <f>SUM(C16)</f>
        <v>0</v>
      </c>
      <c r="D17" s="18">
        <f>SUM(D16)</f>
        <v>4.6909536392903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2.7254707032892997</v>
      </c>
      <c r="I17" s="18">
        <f t="shared" si="1"/>
        <v>34.3463896635802</v>
      </c>
      <c r="J17" s="18">
        <f t="shared" si="1"/>
        <v>0</v>
      </c>
      <c r="K17" s="18">
        <f t="shared" si="1"/>
        <v>0</v>
      </c>
      <c r="L17" s="19">
        <f t="shared" si="1"/>
        <v>4.3672377049666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0.192243889515</v>
      </c>
      <c r="S17" s="18">
        <f t="shared" si="1"/>
        <v>1.161537833258</v>
      </c>
      <c r="T17" s="18">
        <f t="shared" si="1"/>
        <v>0.9938558713548001</v>
      </c>
      <c r="U17" s="18">
        <f t="shared" si="1"/>
        <v>0</v>
      </c>
      <c r="V17" s="19">
        <f t="shared" si="1"/>
        <v>0.6282495820638001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43.25828769686538</v>
      </c>
      <c r="AW17" s="18">
        <f t="shared" si="1"/>
        <v>98.82622904873446</v>
      </c>
      <c r="AX17" s="18">
        <f t="shared" si="1"/>
        <v>2.1677861765806</v>
      </c>
      <c r="AY17" s="18">
        <f t="shared" si="1"/>
        <v>0</v>
      </c>
      <c r="AZ17" s="19">
        <f t="shared" si="1"/>
        <v>128.5365022428301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1.4706872967036007</v>
      </c>
      <c r="BG17" s="18">
        <f t="shared" si="1"/>
        <v>13.1928036041924</v>
      </c>
      <c r="BH17" s="18">
        <f t="shared" si="1"/>
        <v>0</v>
      </c>
      <c r="BI17" s="18">
        <f t="shared" si="1"/>
        <v>0</v>
      </c>
      <c r="BJ17" s="19">
        <f t="shared" si="1"/>
        <v>20.4905220354448</v>
      </c>
      <c r="BK17" s="19">
        <f t="shared" si="1"/>
        <v>357.04875698866937</v>
      </c>
      <c r="BL17" s="1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4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</row>
    <row r="20" spans="1:65" s="12" customFormat="1" ht="15">
      <c r="A20" s="5"/>
      <c r="B20" s="8" t="s">
        <v>36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0.008404637773999999</v>
      </c>
      <c r="I20" s="9">
        <v>7.8823394711934</v>
      </c>
      <c r="J20" s="9">
        <v>0</v>
      </c>
      <c r="K20" s="9">
        <v>0</v>
      </c>
      <c r="L20" s="10">
        <v>0.17446324645140002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0.0062721177418999996</v>
      </c>
      <c r="S20" s="9">
        <v>0</v>
      </c>
      <c r="T20" s="9">
        <v>0</v>
      </c>
      <c r="U20" s="9">
        <v>0</v>
      </c>
      <c r="V20" s="10">
        <v>0.078012712032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0.26773996907544845</v>
      </c>
      <c r="AW20" s="9">
        <v>11.3162356626121</v>
      </c>
      <c r="AX20" s="9">
        <v>0</v>
      </c>
      <c r="AY20" s="9">
        <v>0</v>
      </c>
      <c r="AZ20" s="10">
        <v>66.5113207624742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0.0945725921923</v>
      </c>
      <c r="BG20" s="9">
        <v>1.9107010714190997</v>
      </c>
      <c r="BH20" s="9">
        <v>0</v>
      </c>
      <c r="BI20" s="9">
        <v>0</v>
      </c>
      <c r="BJ20" s="10">
        <v>11.796818587415597</v>
      </c>
      <c r="BK20" s="17">
        <f aca="true" t="shared" si="2" ref="BK20:BK95">SUM(C20:BJ20)</f>
        <v>100.04688083038145</v>
      </c>
      <c r="BL20" s="16"/>
      <c r="BM20" s="52"/>
    </row>
    <row r="21" spans="1:65" s="12" customFormat="1" ht="15">
      <c r="A21" s="5"/>
      <c r="B21" s="8" t="s">
        <v>37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0.0116086077419</v>
      </c>
      <c r="I21" s="9">
        <v>0</v>
      </c>
      <c r="J21" s="9">
        <v>0</v>
      </c>
      <c r="K21" s="9">
        <v>0</v>
      </c>
      <c r="L21" s="10">
        <v>0.1015447687739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0.0081772059031</v>
      </c>
      <c r="S21" s="9">
        <v>0</v>
      </c>
      <c r="T21" s="9">
        <v>0</v>
      </c>
      <c r="U21" s="9">
        <v>0</v>
      </c>
      <c r="V21" s="10">
        <v>0.0507112864515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0.29632538683613274</v>
      </c>
      <c r="AW21" s="9">
        <v>29.020870075547105</v>
      </c>
      <c r="AX21" s="9">
        <v>0</v>
      </c>
      <c r="AY21" s="9">
        <v>0</v>
      </c>
      <c r="AZ21" s="10">
        <v>73.51426275682424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0.09448239964359999</v>
      </c>
      <c r="BG21" s="9">
        <v>0.9078847723223</v>
      </c>
      <c r="BH21" s="9">
        <v>0</v>
      </c>
      <c r="BI21" s="9">
        <v>0</v>
      </c>
      <c r="BJ21" s="10">
        <v>7.6108006777049</v>
      </c>
      <c r="BK21" s="17">
        <f t="shared" si="2"/>
        <v>111.61666793774867</v>
      </c>
      <c r="BL21" s="16"/>
      <c r="BM21" s="52"/>
    </row>
    <row r="22" spans="1:65" s="12" customFormat="1" ht="15">
      <c r="A22" s="5"/>
      <c r="B22" s="8" t="s">
        <v>38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0.0032286348386</v>
      </c>
      <c r="I22" s="9">
        <v>0.0768722580645</v>
      </c>
      <c r="J22" s="9">
        <v>0</v>
      </c>
      <c r="K22" s="9">
        <v>0</v>
      </c>
      <c r="L22" s="10">
        <v>0.039175640128799996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0.0013870956451</v>
      </c>
      <c r="S22" s="9">
        <v>0</v>
      </c>
      <c r="T22" s="9">
        <v>0</v>
      </c>
      <c r="U22" s="9">
        <v>0</v>
      </c>
      <c r="V22" s="10">
        <v>0.024337208806199998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0.035237279644199995</v>
      </c>
      <c r="AW22" s="9">
        <v>3.101759952289</v>
      </c>
      <c r="AX22" s="9">
        <v>0</v>
      </c>
      <c r="AY22" s="9">
        <v>0</v>
      </c>
      <c r="AZ22" s="10">
        <v>22.779518893746694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0.010590062547800002</v>
      </c>
      <c r="BG22" s="9">
        <v>0.20556450235459997</v>
      </c>
      <c r="BH22" s="9">
        <v>0</v>
      </c>
      <c r="BI22" s="9">
        <v>0</v>
      </c>
      <c r="BJ22" s="10">
        <v>1.1146274582547995</v>
      </c>
      <c r="BK22" s="17">
        <f t="shared" si="2"/>
        <v>27.39229898632029</v>
      </c>
      <c r="BL22" s="16"/>
      <c r="BM22" s="52"/>
    </row>
    <row r="23" spans="1:65" s="12" customFormat="1" ht="15">
      <c r="A23" s="5"/>
      <c r="B23" s="8" t="s">
        <v>39</v>
      </c>
      <c r="C23" s="11">
        <v>0</v>
      </c>
      <c r="D23" s="9">
        <v>5.8382709677419</v>
      </c>
      <c r="E23" s="9">
        <v>0</v>
      </c>
      <c r="F23" s="9">
        <v>0</v>
      </c>
      <c r="G23" s="10">
        <v>0</v>
      </c>
      <c r="H23" s="11">
        <v>0.0035029625805999996</v>
      </c>
      <c r="I23" s="9">
        <v>0</v>
      </c>
      <c r="J23" s="9">
        <v>0</v>
      </c>
      <c r="K23" s="9">
        <v>0</v>
      </c>
      <c r="L23" s="10">
        <v>0.08403714761270001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0.0029191354838</v>
      </c>
      <c r="S23" s="9">
        <v>0</v>
      </c>
      <c r="T23" s="9">
        <v>0</v>
      </c>
      <c r="U23" s="9">
        <v>0</v>
      </c>
      <c r="V23" s="10">
        <v>0.0900051204192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3.5228010235418847</v>
      </c>
      <c r="AW23" s="9">
        <v>96.33147096774171</v>
      </c>
      <c r="AX23" s="9">
        <v>0</v>
      </c>
      <c r="AY23" s="9">
        <v>0</v>
      </c>
      <c r="AZ23" s="10">
        <v>7.7796881300949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</v>
      </c>
      <c r="BG23" s="9">
        <v>49.0473143999998</v>
      </c>
      <c r="BH23" s="9">
        <v>0</v>
      </c>
      <c r="BI23" s="9">
        <v>0</v>
      </c>
      <c r="BJ23" s="10">
        <v>0.44835257774130005</v>
      </c>
      <c r="BK23" s="17">
        <f t="shared" si="2"/>
        <v>163.14836243295778</v>
      </c>
      <c r="BL23" s="16"/>
      <c r="BM23" s="52"/>
    </row>
    <row r="24" spans="1:65" s="12" customFormat="1" ht="15">
      <c r="A24" s="5"/>
      <c r="B24" s="8" t="s">
        <v>40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0.0057728838708</v>
      </c>
      <c r="I24" s="9">
        <v>0</v>
      </c>
      <c r="J24" s="9">
        <v>0</v>
      </c>
      <c r="K24" s="9">
        <v>0</v>
      </c>
      <c r="L24" s="10">
        <v>0.1936905699676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0.0085632015483</v>
      </c>
      <c r="S24" s="9">
        <v>0</v>
      </c>
      <c r="T24" s="9">
        <v>0</v>
      </c>
      <c r="U24" s="9">
        <v>0</v>
      </c>
      <c r="V24" s="10">
        <v>0.073217451387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0.021579041154099716</v>
      </c>
      <c r="AW24" s="9">
        <v>6.965309088451101</v>
      </c>
      <c r="AX24" s="9">
        <v>0</v>
      </c>
      <c r="AY24" s="9">
        <v>0</v>
      </c>
      <c r="AZ24" s="10">
        <v>15.282220648833913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0.16542684803140006</v>
      </c>
      <c r="BG24" s="9">
        <v>6.5176309789353</v>
      </c>
      <c r="BH24" s="9">
        <v>0</v>
      </c>
      <c r="BI24" s="9">
        <v>0</v>
      </c>
      <c r="BJ24" s="10">
        <v>4.8454601179003</v>
      </c>
      <c r="BK24" s="17">
        <f t="shared" si="2"/>
        <v>34.078870830079815</v>
      </c>
      <c r="BL24" s="16"/>
      <c r="BM24" s="52"/>
    </row>
    <row r="25" spans="1:65" s="12" customFormat="1" ht="15">
      <c r="A25" s="5"/>
      <c r="B25" s="8" t="s">
        <v>41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0.0028966677419</v>
      </c>
      <c r="I25" s="9">
        <v>0</v>
      </c>
      <c r="J25" s="9">
        <v>0</v>
      </c>
      <c r="K25" s="9">
        <v>0</v>
      </c>
      <c r="L25" s="10">
        <v>0.3368966739999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0.0039383372258</v>
      </c>
      <c r="S25" s="9">
        <v>0.18688851054830002</v>
      </c>
      <c r="T25" s="9">
        <v>0</v>
      </c>
      <c r="U25" s="9">
        <v>0</v>
      </c>
      <c r="V25" s="10">
        <v>0.009400119161200001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0.09475059789814132</v>
      </c>
      <c r="AW25" s="9">
        <v>17.013522612128604</v>
      </c>
      <c r="AX25" s="9">
        <v>0.579333548387</v>
      </c>
      <c r="AY25" s="9">
        <v>0</v>
      </c>
      <c r="AZ25" s="10">
        <v>22.109938196379904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0.17502587470810002</v>
      </c>
      <c r="BG25" s="9">
        <v>11.0442923973222</v>
      </c>
      <c r="BH25" s="9">
        <v>0</v>
      </c>
      <c r="BI25" s="9">
        <v>0</v>
      </c>
      <c r="BJ25" s="10">
        <v>7.459343186124301</v>
      </c>
      <c r="BK25" s="17">
        <f t="shared" si="2"/>
        <v>59.01622672162535</v>
      </c>
      <c r="BL25" s="16"/>
      <c r="BM25" s="52"/>
    </row>
    <row r="26" spans="1:65" s="12" customFormat="1" ht="15">
      <c r="A26" s="5"/>
      <c r="B26" s="8" t="s">
        <v>42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</v>
      </c>
      <c r="I26" s="9">
        <v>0</v>
      </c>
      <c r="J26" s="9">
        <v>0</v>
      </c>
      <c r="K26" s="9">
        <v>0</v>
      </c>
      <c r="L26" s="10">
        <v>0.1198999238708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0.0034687577419</v>
      </c>
      <c r="S26" s="9">
        <v>0</v>
      </c>
      <c r="T26" s="9">
        <v>0</v>
      </c>
      <c r="U26" s="9">
        <v>0</v>
      </c>
      <c r="V26" s="10">
        <v>0.048803108580599996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0.9034059209992019</v>
      </c>
      <c r="AW26" s="9">
        <v>4.8730283859028</v>
      </c>
      <c r="AX26" s="9">
        <v>0</v>
      </c>
      <c r="AY26" s="9">
        <v>0</v>
      </c>
      <c r="AZ26" s="10">
        <v>48.678042752770295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0.0126821113225</v>
      </c>
      <c r="BG26" s="9">
        <v>0.28906314516119996</v>
      </c>
      <c r="BH26" s="9">
        <v>0</v>
      </c>
      <c r="BI26" s="9">
        <v>0</v>
      </c>
      <c r="BJ26" s="10">
        <v>6.107504158031099</v>
      </c>
      <c r="BK26" s="17">
        <f t="shared" si="2"/>
        <v>61.03589826438039</v>
      </c>
      <c r="BL26" s="16"/>
      <c r="BM26" s="52"/>
    </row>
    <row r="27" spans="1:65" s="12" customFormat="1" ht="15">
      <c r="A27" s="5"/>
      <c r="B27" s="8" t="s">
        <v>43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0.0109952330321</v>
      </c>
      <c r="I27" s="9">
        <v>0</v>
      </c>
      <c r="J27" s="9">
        <v>0</v>
      </c>
      <c r="K27" s="9">
        <v>0</v>
      </c>
      <c r="L27" s="10">
        <v>0.055219551741900005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0.008532007870899999</v>
      </c>
      <c r="S27" s="9">
        <v>0.1160658064516</v>
      </c>
      <c r="T27" s="9">
        <v>0</v>
      </c>
      <c r="U27" s="9">
        <v>0</v>
      </c>
      <c r="V27" s="10">
        <v>0.0009285264516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0.0812460645161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1.1728217609029001</v>
      </c>
      <c r="AW27" s="9">
        <v>59.77389032257494</v>
      </c>
      <c r="AX27" s="9">
        <v>0</v>
      </c>
      <c r="AY27" s="9">
        <v>0</v>
      </c>
      <c r="AZ27" s="10">
        <v>42.791405637998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0.0181725549676</v>
      </c>
      <c r="BG27" s="9">
        <v>58.038706516128705</v>
      </c>
      <c r="BH27" s="9">
        <v>0</v>
      </c>
      <c r="BI27" s="9">
        <v>0</v>
      </c>
      <c r="BJ27" s="10">
        <v>0.3272204074185</v>
      </c>
      <c r="BK27" s="17">
        <f t="shared" si="2"/>
        <v>162.39520439005486</v>
      </c>
      <c r="BL27" s="16"/>
      <c r="BM27" s="52"/>
    </row>
    <row r="28" spans="1:65" s="12" customFormat="1" ht="15">
      <c r="A28" s="5"/>
      <c r="B28" s="8" t="s">
        <v>44</v>
      </c>
      <c r="C28" s="11">
        <v>0</v>
      </c>
      <c r="D28" s="9">
        <v>5.6678693548387</v>
      </c>
      <c r="E28" s="9">
        <v>0</v>
      </c>
      <c r="F28" s="9">
        <v>0</v>
      </c>
      <c r="G28" s="10">
        <v>0</v>
      </c>
      <c r="H28" s="11">
        <v>0.0017003608064</v>
      </c>
      <c r="I28" s="9">
        <v>0</v>
      </c>
      <c r="J28" s="9">
        <v>0</v>
      </c>
      <c r="K28" s="9">
        <v>0</v>
      </c>
      <c r="L28" s="10">
        <v>0.0910259818386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9">
        <v>0</v>
      </c>
      <c r="T28" s="9">
        <v>0</v>
      </c>
      <c r="U28" s="9">
        <v>0</v>
      </c>
      <c r="V28" s="10">
        <v>0.0849046829354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0.06786895094155243</v>
      </c>
      <c r="AW28" s="9">
        <v>5.588519183870599</v>
      </c>
      <c r="AX28" s="9">
        <v>0</v>
      </c>
      <c r="AY28" s="9">
        <v>0</v>
      </c>
      <c r="AZ28" s="10">
        <v>11.342648721447999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0.0159313401933</v>
      </c>
      <c r="BG28" s="9">
        <v>0</v>
      </c>
      <c r="BH28" s="9">
        <v>0</v>
      </c>
      <c r="BI28" s="9">
        <v>0</v>
      </c>
      <c r="BJ28" s="10">
        <v>0.8875521925792997</v>
      </c>
      <c r="BK28" s="17">
        <f t="shared" si="2"/>
        <v>23.748020769451852</v>
      </c>
      <c r="BL28" s="16"/>
      <c r="BM28" s="52"/>
    </row>
    <row r="29" spans="1:65" s="12" customFormat="1" ht="15">
      <c r="A29" s="5"/>
      <c r="B29" s="8" t="s">
        <v>45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0.0096673708063</v>
      </c>
      <c r="I29" s="9">
        <v>0</v>
      </c>
      <c r="J29" s="9">
        <v>0</v>
      </c>
      <c r="K29" s="9">
        <v>0</v>
      </c>
      <c r="L29" s="10">
        <v>1.8590922729676005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0.0011373377419</v>
      </c>
      <c r="S29" s="9">
        <v>0</v>
      </c>
      <c r="T29" s="9">
        <v>0</v>
      </c>
      <c r="U29" s="9">
        <v>0</v>
      </c>
      <c r="V29" s="10">
        <v>0.013534319128900001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0.017060066694243325</v>
      </c>
      <c r="AW29" s="9">
        <v>12.5107151612903</v>
      </c>
      <c r="AX29" s="9">
        <v>0</v>
      </c>
      <c r="AY29" s="9">
        <v>0</v>
      </c>
      <c r="AZ29" s="10">
        <v>8.0367119429662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0.009488644903</v>
      </c>
      <c r="BG29" s="9">
        <v>5.700905431451499</v>
      </c>
      <c r="BH29" s="9">
        <v>0</v>
      </c>
      <c r="BI29" s="9">
        <v>0</v>
      </c>
      <c r="BJ29" s="10">
        <v>0.24062063167709996</v>
      </c>
      <c r="BK29" s="17">
        <f t="shared" si="2"/>
        <v>28.398933179627043</v>
      </c>
      <c r="BL29" s="16"/>
      <c r="BM29" s="52"/>
    </row>
    <row r="30" spans="1:65" s="12" customFormat="1" ht="15">
      <c r="A30" s="5"/>
      <c r="B30" s="8" t="s">
        <v>46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0.000563293387</v>
      </c>
      <c r="I30" s="9">
        <v>0</v>
      </c>
      <c r="J30" s="9">
        <v>0</v>
      </c>
      <c r="K30" s="9">
        <v>0</v>
      </c>
      <c r="L30" s="10">
        <v>0.22950654738690002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0.000563293387</v>
      </c>
      <c r="S30" s="9">
        <v>0</v>
      </c>
      <c r="T30" s="9">
        <v>0</v>
      </c>
      <c r="U30" s="9">
        <v>0</v>
      </c>
      <c r="V30" s="10">
        <v>0.0014645628063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0.03835308964509584</v>
      </c>
      <c r="AW30" s="9">
        <v>5.4188823838707</v>
      </c>
      <c r="AX30" s="9">
        <v>0</v>
      </c>
      <c r="AY30" s="9">
        <v>0</v>
      </c>
      <c r="AZ30" s="10">
        <v>31.639375338286396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0.017844929548</v>
      </c>
      <c r="BG30" s="9">
        <v>0.2253173548387</v>
      </c>
      <c r="BH30" s="9">
        <v>0</v>
      </c>
      <c r="BI30" s="9">
        <v>0</v>
      </c>
      <c r="BJ30" s="10">
        <v>2.4034838489986</v>
      </c>
      <c r="BK30" s="17">
        <f t="shared" si="2"/>
        <v>39.975354642154684</v>
      </c>
      <c r="BL30" s="16"/>
      <c r="BM30" s="52"/>
    </row>
    <row r="31" spans="1:65" s="12" customFormat="1" ht="15">
      <c r="A31" s="5"/>
      <c r="B31" s="8" t="s">
        <v>47</v>
      </c>
      <c r="C31" s="11">
        <v>0</v>
      </c>
      <c r="D31" s="9">
        <v>5.5771693548387</v>
      </c>
      <c r="E31" s="9">
        <v>0</v>
      </c>
      <c r="F31" s="9">
        <v>0</v>
      </c>
      <c r="G31" s="10">
        <v>0</v>
      </c>
      <c r="H31" s="11">
        <v>0.0005577169354</v>
      </c>
      <c r="I31" s="9">
        <v>0</v>
      </c>
      <c r="J31" s="9">
        <v>0</v>
      </c>
      <c r="K31" s="9">
        <v>0</v>
      </c>
      <c r="L31" s="10">
        <v>0.6451669509674999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0.0005577169354</v>
      </c>
      <c r="S31" s="9">
        <v>0</v>
      </c>
      <c r="T31" s="9">
        <v>0</v>
      </c>
      <c r="U31" s="9">
        <v>0</v>
      </c>
      <c r="V31" s="10">
        <v>0.0027885846774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0.018404660266051594</v>
      </c>
      <c r="AW31" s="9">
        <v>1.3942923387095998</v>
      </c>
      <c r="AX31" s="9">
        <v>0</v>
      </c>
      <c r="AY31" s="9">
        <v>0</v>
      </c>
      <c r="AZ31" s="10">
        <v>10.484294951061898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0.016049468032000004</v>
      </c>
      <c r="BG31" s="9">
        <v>4.182877016129</v>
      </c>
      <c r="BH31" s="9">
        <v>0</v>
      </c>
      <c r="BI31" s="9">
        <v>0</v>
      </c>
      <c r="BJ31" s="10">
        <v>0.9402580309347002</v>
      </c>
      <c r="BK31" s="17">
        <f t="shared" si="2"/>
        <v>23.262416789487652</v>
      </c>
      <c r="BL31" s="16"/>
      <c r="BM31" s="52"/>
    </row>
    <row r="32" spans="1:65" s="12" customFormat="1" ht="15">
      <c r="A32" s="5"/>
      <c r="B32" s="8" t="s">
        <v>48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0.0016854579906648913</v>
      </c>
      <c r="I32" s="9">
        <v>39.32735311551413</v>
      </c>
      <c r="J32" s="9">
        <v>0</v>
      </c>
      <c r="K32" s="9">
        <v>0</v>
      </c>
      <c r="L32" s="10">
        <v>0.11100524186218073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0.006741831962659565</v>
      </c>
      <c r="S32" s="9">
        <v>0.05618193302216304</v>
      </c>
      <c r="T32" s="9">
        <v>0.8989109283546086</v>
      </c>
      <c r="U32" s="9">
        <v>0</v>
      </c>
      <c r="V32" s="10">
        <v>0.05337283637105488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0.010101511541636698</v>
      </c>
      <c r="AW32" s="9">
        <v>181.90434766660363</v>
      </c>
      <c r="AX32" s="9">
        <v>0</v>
      </c>
      <c r="AY32" s="9">
        <v>0</v>
      </c>
      <c r="AZ32" s="10">
        <v>6.908878745735338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0.014247738215182177</v>
      </c>
      <c r="BG32" s="9">
        <v>81.4638028821364</v>
      </c>
      <c r="BH32" s="9">
        <v>0</v>
      </c>
      <c r="BI32" s="9">
        <v>0</v>
      </c>
      <c r="BJ32" s="10">
        <v>2.964676610491668</v>
      </c>
      <c r="BK32" s="17">
        <f t="shared" si="2"/>
        <v>313.7213064998013</v>
      </c>
      <c r="BL32" s="16"/>
      <c r="BM32" s="52"/>
    </row>
    <row r="33" spans="1:65" s="12" customFormat="1" ht="15">
      <c r="A33" s="5"/>
      <c r="B33" s="8" t="s">
        <v>49</v>
      </c>
      <c r="C33" s="11">
        <v>0</v>
      </c>
      <c r="D33" s="9">
        <v>7.050745967741901</v>
      </c>
      <c r="E33" s="9">
        <v>0</v>
      </c>
      <c r="F33" s="9">
        <v>0</v>
      </c>
      <c r="G33" s="10">
        <v>0</v>
      </c>
      <c r="H33" s="11">
        <v>0.016921790322499998</v>
      </c>
      <c r="I33" s="9">
        <v>6.2046564516128</v>
      </c>
      <c r="J33" s="9">
        <v>0</v>
      </c>
      <c r="K33" s="9">
        <v>0</v>
      </c>
      <c r="L33" s="10">
        <v>0.0907007961287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0.0031587341934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0.016335168135151682</v>
      </c>
      <c r="AW33" s="9">
        <v>13.2554024193547</v>
      </c>
      <c r="AX33" s="9">
        <v>0</v>
      </c>
      <c r="AY33" s="9">
        <v>0</v>
      </c>
      <c r="AZ33" s="10">
        <v>0.9560799122897001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0.006768716128899999</v>
      </c>
      <c r="BG33" s="9">
        <v>1.1281080737096</v>
      </c>
      <c r="BH33" s="9">
        <v>0</v>
      </c>
      <c r="BI33" s="9">
        <v>0</v>
      </c>
      <c r="BJ33" s="10">
        <v>0.1223896688707</v>
      </c>
      <c r="BK33" s="17">
        <f t="shared" si="2"/>
        <v>28.85126769848805</v>
      </c>
      <c r="BL33" s="16"/>
      <c r="BM33" s="52"/>
    </row>
    <row r="34" spans="1:65" s="12" customFormat="1" ht="15">
      <c r="A34" s="5"/>
      <c r="B34" s="8" t="s">
        <v>277</v>
      </c>
      <c r="C34" s="11">
        <v>0</v>
      </c>
      <c r="D34" s="9">
        <v>1.0422265627059883</v>
      </c>
      <c r="E34" s="9">
        <v>0</v>
      </c>
      <c r="F34" s="9">
        <v>0</v>
      </c>
      <c r="G34" s="10">
        <v>0</v>
      </c>
      <c r="H34" s="11">
        <v>0</v>
      </c>
      <c r="I34" s="9">
        <v>2.020735562271794</v>
      </c>
      <c r="J34" s="9">
        <v>0</v>
      </c>
      <c r="K34" s="9">
        <v>0</v>
      </c>
      <c r="L34" s="10">
        <v>0.005007372310792846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</v>
      </c>
      <c r="S34" s="9">
        <v>0</v>
      </c>
      <c r="T34" s="9">
        <v>0</v>
      </c>
      <c r="U34" s="9">
        <v>0</v>
      </c>
      <c r="V34" s="10">
        <v>0.0019802304691413776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0.00025962844786405447</v>
      </c>
      <c r="AW34" s="9">
        <v>0.12238406918684908</v>
      </c>
      <c r="AX34" s="9">
        <v>0</v>
      </c>
      <c r="AY34" s="9">
        <v>0</v>
      </c>
      <c r="AZ34" s="10">
        <v>0.17060546133542684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6.932668849182945E-05</v>
      </c>
      <c r="BG34" s="9">
        <v>1.1923420255593777</v>
      </c>
      <c r="BH34" s="9">
        <v>0</v>
      </c>
      <c r="BI34" s="9">
        <v>0</v>
      </c>
      <c r="BJ34" s="10">
        <v>0.0022115757183745867</v>
      </c>
      <c r="BK34" s="17">
        <f t="shared" si="2"/>
        <v>4.5578218146941</v>
      </c>
      <c r="BL34" s="16"/>
      <c r="BM34" s="52"/>
    </row>
    <row r="35" spans="1:65" s="12" customFormat="1" ht="15">
      <c r="A35" s="5"/>
      <c r="B35" s="8" t="s">
        <v>50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</v>
      </c>
      <c r="I35" s="9">
        <v>5.5114032258064</v>
      </c>
      <c r="J35" s="9">
        <v>0</v>
      </c>
      <c r="K35" s="9">
        <v>0</v>
      </c>
      <c r="L35" s="10">
        <v>26.6798446426771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0.0005511403225</v>
      </c>
      <c r="S35" s="9">
        <v>5.575115047096601</v>
      </c>
      <c r="T35" s="9">
        <v>0</v>
      </c>
      <c r="U35" s="9">
        <v>0</v>
      </c>
      <c r="V35" s="10">
        <v>0.1754478771287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0.05663806439118638</v>
      </c>
      <c r="AW35" s="9">
        <v>34.799141025483</v>
      </c>
      <c r="AX35" s="9">
        <v>0</v>
      </c>
      <c r="AY35" s="9">
        <v>0</v>
      </c>
      <c r="AZ35" s="10">
        <v>87.32072827260306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0.05252270954810002</v>
      </c>
      <c r="BG35" s="9">
        <v>1.365969892258</v>
      </c>
      <c r="BH35" s="9">
        <v>0</v>
      </c>
      <c r="BI35" s="9">
        <v>0</v>
      </c>
      <c r="BJ35" s="10">
        <v>7.160001536061397</v>
      </c>
      <c r="BK35" s="17">
        <f t="shared" si="2"/>
        <v>168.69736343337604</v>
      </c>
      <c r="BL35" s="16"/>
      <c r="BM35" s="52"/>
    </row>
    <row r="36" spans="1:65" s="12" customFormat="1" ht="15">
      <c r="A36" s="5"/>
      <c r="B36" s="8" t="s">
        <v>51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0.0054424080645</v>
      </c>
      <c r="I36" s="9">
        <v>27.2120403225806</v>
      </c>
      <c r="J36" s="9">
        <v>0</v>
      </c>
      <c r="K36" s="9">
        <v>0</v>
      </c>
      <c r="L36" s="10">
        <v>7.498332134967601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</v>
      </c>
      <c r="S36" s="9">
        <v>0</v>
      </c>
      <c r="T36" s="9">
        <v>0</v>
      </c>
      <c r="U36" s="9">
        <v>0</v>
      </c>
      <c r="V36" s="10">
        <v>0.0105582716451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0.0053307416129</v>
      </c>
      <c r="AW36" s="9">
        <v>34.489895546045645</v>
      </c>
      <c r="AX36" s="9">
        <v>0</v>
      </c>
      <c r="AY36" s="9">
        <v>0</v>
      </c>
      <c r="AZ36" s="10">
        <v>12.0860966154182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0.005439532258</v>
      </c>
      <c r="BG36" s="9">
        <v>27.1976612903225</v>
      </c>
      <c r="BH36" s="9">
        <v>0</v>
      </c>
      <c r="BI36" s="9">
        <v>0</v>
      </c>
      <c r="BJ36" s="10">
        <v>5.0098658636124</v>
      </c>
      <c r="BK36" s="17">
        <f t="shared" si="2"/>
        <v>113.52066272652745</v>
      </c>
      <c r="BL36" s="16"/>
      <c r="BM36" s="52"/>
    </row>
    <row r="37" spans="1:65" s="12" customFormat="1" ht="15">
      <c r="A37" s="5"/>
      <c r="B37" s="8" t="s">
        <v>52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0.0521785372579</v>
      </c>
      <c r="I37" s="9">
        <v>16.1376919354838</v>
      </c>
      <c r="J37" s="9">
        <v>0</v>
      </c>
      <c r="K37" s="9">
        <v>0</v>
      </c>
      <c r="L37" s="10">
        <v>5.454970212645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0.019508964387</v>
      </c>
      <c r="S37" s="9">
        <v>0.0537923064516</v>
      </c>
      <c r="T37" s="9">
        <v>0</v>
      </c>
      <c r="U37" s="9">
        <v>0</v>
      </c>
      <c r="V37" s="10">
        <v>0.16998368838689998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0.7729523231425105</v>
      </c>
      <c r="AW37" s="9">
        <v>5.5425105580965</v>
      </c>
      <c r="AX37" s="9">
        <v>0</v>
      </c>
      <c r="AY37" s="9">
        <v>0</v>
      </c>
      <c r="AZ37" s="10">
        <v>33.99104532196439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0.10677961258029998</v>
      </c>
      <c r="BG37" s="9">
        <v>0.0794757501934</v>
      </c>
      <c r="BH37" s="9">
        <v>0</v>
      </c>
      <c r="BI37" s="9">
        <v>0</v>
      </c>
      <c r="BJ37" s="10">
        <v>2.2210680994182006</v>
      </c>
      <c r="BK37" s="17">
        <f t="shared" si="2"/>
        <v>64.6019573100075</v>
      </c>
      <c r="BL37" s="16"/>
      <c r="BM37" s="52"/>
    </row>
    <row r="38" spans="1:65" s="12" customFormat="1" ht="15">
      <c r="A38" s="5"/>
      <c r="B38" s="8" t="s">
        <v>53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0.047614641129000004</v>
      </c>
      <c r="I38" s="9">
        <v>12.8399032258064</v>
      </c>
      <c r="J38" s="9">
        <v>0</v>
      </c>
      <c r="K38" s="9">
        <v>0</v>
      </c>
      <c r="L38" s="10">
        <v>0.2770223639354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</v>
      </c>
      <c r="S38" s="9">
        <v>5.4580288629031</v>
      </c>
      <c r="T38" s="9">
        <v>0</v>
      </c>
      <c r="U38" s="9">
        <v>0</v>
      </c>
      <c r="V38" s="10">
        <v>0.0666604975804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4.929491021802522</v>
      </c>
      <c r="AW38" s="9">
        <v>6.408158709677401</v>
      </c>
      <c r="AX38" s="9">
        <v>0</v>
      </c>
      <c r="AY38" s="9">
        <v>0</v>
      </c>
      <c r="AZ38" s="10">
        <v>19.0824365920302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0.2327229638061</v>
      </c>
      <c r="BG38" s="9">
        <v>6.9421719354838</v>
      </c>
      <c r="BH38" s="9">
        <v>0</v>
      </c>
      <c r="BI38" s="9">
        <v>0</v>
      </c>
      <c r="BJ38" s="10">
        <v>0.8372188258385</v>
      </c>
      <c r="BK38" s="17">
        <f t="shared" si="2"/>
        <v>57.12142963999282</v>
      </c>
      <c r="BL38" s="16"/>
      <c r="BM38" s="52"/>
    </row>
    <row r="39" spans="1:65" s="12" customFormat="1" ht="15">
      <c r="A39" s="5"/>
      <c r="B39" s="8" t="s">
        <v>54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0.0446427102579</v>
      </c>
      <c r="I39" s="9">
        <v>99.36860999999972</v>
      </c>
      <c r="J39" s="9">
        <v>0</v>
      </c>
      <c r="K39" s="9">
        <v>0</v>
      </c>
      <c r="L39" s="10">
        <v>0.5623408542257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</v>
      </c>
      <c r="S39" s="9">
        <v>0</v>
      </c>
      <c r="T39" s="9">
        <v>0.1068479677419</v>
      </c>
      <c r="U39" s="9">
        <v>0</v>
      </c>
      <c r="V39" s="10">
        <v>0.0038251572258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6.211357809052201</v>
      </c>
      <c r="AW39" s="9">
        <v>15.524278258096404</v>
      </c>
      <c r="AX39" s="9">
        <v>0</v>
      </c>
      <c r="AY39" s="9">
        <v>0</v>
      </c>
      <c r="AZ39" s="10">
        <v>13.602006158030298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0.8410721008057</v>
      </c>
      <c r="BG39" s="9">
        <v>42.7211225806451</v>
      </c>
      <c r="BH39" s="9">
        <v>0</v>
      </c>
      <c r="BI39" s="9">
        <v>0</v>
      </c>
      <c r="BJ39" s="10">
        <v>2.1409843727736</v>
      </c>
      <c r="BK39" s="17">
        <f t="shared" si="2"/>
        <v>181.1270879688543</v>
      </c>
      <c r="BL39" s="16"/>
      <c r="BM39" s="52"/>
    </row>
    <row r="40" spans="1:65" s="12" customFormat="1" ht="15">
      <c r="A40" s="5"/>
      <c r="B40" s="8" t="s">
        <v>55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1.2672943649994999</v>
      </c>
      <c r="I40" s="9">
        <v>6.6393580387095</v>
      </c>
      <c r="J40" s="9">
        <v>0</v>
      </c>
      <c r="K40" s="9">
        <v>0</v>
      </c>
      <c r="L40" s="10">
        <v>1.8338044844831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0.5611946310634001</v>
      </c>
      <c r="S40" s="9">
        <v>11.4113966290321</v>
      </c>
      <c r="T40" s="9">
        <v>0.10919996774190001</v>
      </c>
      <c r="U40" s="9">
        <v>0</v>
      </c>
      <c r="V40" s="10">
        <v>3.0176666731604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33.477612828714655</v>
      </c>
      <c r="AW40" s="9">
        <v>62.1108389559665</v>
      </c>
      <c r="AX40" s="9">
        <v>0</v>
      </c>
      <c r="AY40" s="9">
        <v>0</v>
      </c>
      <c r="AZ40" s="10">
        <v>39.933416244735305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6.781247577188002</v>
      </c>
      <c r="BG40" s="9">
        <v>4.8560915346123</v>
      </c>
      <c r="BH40" s="9">
        <v>0</v>
      </c>
      <c r="BI40" s="9">
        <v>0</v>
      </c>
      <c r="BJ40" s="10">
        <v>7.613743114060502</v>
      </c>
      <c r="BK40" s="17">
        <f t="shared" si="2"/>
        <v>179.61286504446713</v>
      </c>
      <c r="BL40" s="16"/>
      <c r="BM40" s="52"/>
    </row>
    <row r="41" spans="1:65" s="12" customFormat="1" ht="15">
      <c r="A41" s="5"/>
      <c r="B41" s="8" t="s">
        <v>56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5.351767981935</v>
      </c>
      <c r="I41" s="9">
        <v>82.0330197904189</v>
      </c>
      <c r="J41" s="9">
        <v>0</v>
      </c>
      <c r="K41" s="9">
        <v>0</v>
      </c>
      <c r="L41" s="10">
        <v>9.573004779999302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1.1690376534514</v>
      </c>
      <c r="S41" s="9">
        <v>19.6373009677418</v>
      </c>
      <c r="T41" s="9">
        <v>0.2697431451612</v>
      </c>
      <c r="U41" s="9">
        <v>0</v>
      </c>
      <c r="V41" s="10">
        <v>2.9796416049027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0.024806516451599998</v>
      </c>
      <c r="AC41" s="9">
        <v>0.1078544193548</v>
      </c>
      <c r="AD41" s="9">
        <v>0</v>
      </c>
      <c r="AE41" s="9">
        <v>0</v>
      </c>
      <c r="AF41" s="10">
        <v>0.269636048387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0.043141767741900004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44.8633634724511</v>
      </c>
      <c r="AW41" s="9">
        <v>95.82017694554558</v>
      </c>
      <c r="AX41" s="9">
        <v>0</v>
      </c>
      <c r="AY41" s="9">
        <v>0</v>
      </c>
      <c r="AZ41" s="10">
        <v>77.99668696125258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2.6257984773524</v>
      </c>
      <c r="BG41" s="9">
        <v>120.93214878796692</v>
      </c>
      <c r="BH41" s="9">
        <v>0</v>
      </c>
      <c r="BI41" s="9">
        <v>0</v>
      </c>
      <c r="BJ41" s="10">
        <v>15.3124743093203</v>
      </c>
      <c r="BK41" s="17">
        <f t="shared" si="2"/>
        <v>479.0096036294345</v>
      </c>
      <c r="BL41" s="16"/>
      <c r="BM41" s="52"/>
    </row>
    <row r="42" spans="1:65" s="12" customFormat="1" ht="15">
      <c r="A42" s="5"/>
      <c r="B42" s="8" t="s">
        <v>57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0.929166931419</v>
      </c>
      <c r="I42" s="9">
        <v>136.4409788275479</v>
      </c>
      <c r="J42" s="9">
        <v>0</v>
      </c>
      <c r="K42" s="9">
        <v>0</v>
      </c>
      <c r="L42" s="10">
        <v>5.9281613493868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2.9936756042573998</v>
      </c>
      <c r="S42" s="9">
        <v>12.5882818335161</v>
      </c>
      <c r="T42" s="9">
        <v>0</v>
      </c>
      <c r="U42" s="9">
        <v>0</v>
      </c>
      <c r="V42" s="10">
        <v>1.8182125608381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10.7755387096774</v>
      </c>
      <c r="AC42" s="9">
        <v>0</v>
      </c>
      <c r="AD42" s="9">
        <v>0</v>
      </c>
      <c r="AE42" s="9">
        <v>0</v>
      </c>
      <c r="AF42" s="10">
        <v>0.0431021548387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17.00109790749693</v>
      </c>
      <c r="AW42" s="9">
        <v>59.063785236611</v>
      </c>
      <c r="AX42" s="9">
        <v>0</v>
      </c>
      <c r="AY42" s="9">
        <v>0</v>
      </c>
      <c r="AZ42" s="10">
        <v>64.59441770241308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3.9345982520923997</v>
      </c>
      <c r="BG42" s="9">
        <v>20.3071742451608</v>
      </c>
      <c r="BH42" s="9">
        <v>0</v>
      </c>
      <c r="BI42" s="9">
        <v>0</v>
      </c>
      <c r="BJ42" s="10">
        <v>36.23153838215761</v>
      </c>
      <c r="BK42" s="17">
        <f t="shared" si="2"/>
        <v>372.64972969741325</v>
      </c>
      <c r="BL42" s="16"/>
      <c r="BM42" s="52"/>
    </row>
    <row r="43" spans="1:65" s="12" customFormat="1" ht="15">
      <c r="A43" s="5"/>
      <c r="B43" s="8" t="s">
        <v>58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0.21473066451599998</v>
      </c>
      <c r="I43" s="9">
        <v>10.926800903225699</v>
      </c>
      <c r="J43" s="9">
        <v>0</v>
      </c>
      <c r="K43" s="9">
        <v>0</v>
      </c>
      <c r="L43" s="10">
        <v>0.9128411756449001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0.0401030966773</v>
      </c>
      <c r="S43" s="9">
        <v>0</v>
      </c>
      <c r="T43" s="9">
        <v>0</v>
      </c>
      <c r="U43" s="9">
        <v>0</v>
      </c>
      <c r="V43" s="10">
        <v>0.6119643390963999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33.31899035015244</v>
      </c>
      <c r="AW43" s="9">
        <v>9.125820885579898</v>
      </c>
      <c r="AX43" s="9">
        <v>0</v>
      </c>
      <c r="AY43" s="9">
        <v>0</v>
      </c>
      <c r="AZ43" s="10">
        <v>34.765209283221886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5.952433604867803</v>
      </c>
      <c r="BG43" s="9">
        <v>1.0311977258062999</v>
      </c>
      <c r="BH43" s="9">
        <v>0</v>
      </c>
      <c r="BI43" s="9">
        <v>0</v>
      </c>
      <c r="BJ43" s="10">
        <v>4.1865281452558</v>
      </c>
      <c r="BK43" s="17">
        <f t="shared" si="2"/>
        <v>101.08662017404443</v>
      </c>
      <c r="BL43" s="16"/>
      <c r="BM43" s="52"/>
    </row>
    <row r="44" spans="1:65" s="12" customFormat="1" ht="15">
      <c r="A44" s="5"/>
      <c r="B44" s="8" t="s">
        <v>59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0.2035487774192</v>
      </c>
      <c r="I44" s="9">
        <v>24.7588815193546</v>
      </c>
      <c r="J44" s="9">
        <v>0</v>
      </c>
      <c r="K44" s="9">
        <v>0</v>
      </c>
      <c r="L44" s="10">
        <v>0.3959725655159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0.010911803225800001</v>
      </c>
      <c r="S44" s="9">
        <v>0</v>
      </c>
      <c r="T44" s="9">
        <v>0</v>
      </c>
      <c r="U44" s="9">
        <v>0</v>
      </c>
      <c r="V44" s="10">
        <v>0.036424755258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12.272792494389662</v>
      </c>
      <c r="AW44" s="9">
        <v>3.4418414193545996</v>
      </c>
      <c r="AX44" s="9">
        <v>0</v>
      </c>
      <c r="AY44" s="9">
        <v>0</v>
      </c>
      <c r="AZ44" s="10">
        <v>3.992929127289401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2.6092063098377003</v>
      </c>
      <c r="BG44" s="9">
        <v>0</v>
      </c>
      <c r="BH44" s="9">
        <v>0</v>
      </c>
      <c r="BI44" s="9">
        <v>0</v>
      </c>
      <c r="BJ44" s="10">
        <v>0.27638564306380003</v>
      </c>
      <c r="BK44" s="17">
        <f t="shared" si="2"/>
        <v>47.998894414708666</v>
      </c>
      <c r="BL44" s="16"/>
      <c r="BM44" s="52"/>
    </row>
    <row r="45" spans="1:65" s="12" customFormat="1" ht="15">
      <c r="A45" s="5"/>
      <c r="B45" s="8" t="s">
        <v>139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0.9000264902574999</v>
      </c>
      <c r="I45" s="9">
        <v>42.087888558774</v>
      </c>
      <c r="J45" s="9">
        <v>0</v>
      </c>
      <c r="K45" s="9">
        <v>0</v>
      </c>
      <c r="L45" s="10">
        <v>0.7446820976124999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0.31531920787049994</v>
      </c>
      <c r="S45" s="9">
        <v>6.3884959329999</v>
      </c>
      <c r="T45" s="9">
        <v>0</v>
      </c>
      <c r="U45" s="9">
        <v>0</v>
      </c>
      <c r="V45" s="10">
        <v>0.5815856549025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0.0213253596451</v>
      </c>
      <c r="AC45" s="9">
        <v>0</v>
      </c>
      <c r="AD45" s="9">
        <v>0</v>
      </c>
      <c r="AE45" s="9">
        <v>0</v>
      </c>
      <c r="AF45" s="10">
        <v>0.0080743575806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3.331896341599014</v>
      </c>
      <c r="AW45" s="9">
        <v>30.401727758354205</v>
      </c>
      <c r="AX45" s="9">
        <v>0</v>
      </c>
      <c r="AY45" s="9">
        <v>0</v>
      </c>
      <c r="AZ45" s="10">
        <v>13.357358108189601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1.0092633169973997</v>
      </c>
      <c r="BG45" s="9">
        <v>3.8706934109672995</v>
      </c>
      <c r="BH45" s="9">
        <v>0</v>
      </c>
      <c r="BI45" s="9">
        <v>0</v>
      </c>
      <c r="BJ45" s="10">
        <v>5.0812845568678</v>
      </c>
      <c r="BK45" s="17">
        <f t="shared" si="2"/>
        <v>108.09962115261791</v>
      </c>
      <c r="BL45" s="16"/>
      <c r="BM45" s="52"/>
    </row>
    <row r="46" spans="1:65" s="12" customFormat="1" ht="15">
      <c r="A46" s="5"/>
      <c r="B46" s="8" t="s">
        <v>60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0.38711934048359997</v>
      </c>
      <c r="I46" s="9">
        <v>0</v>
      </c>
      <c r="J46" s="9">
        <v>0</v>
      </c>
      <c r="K46" s="9">
        <v>0</v>
      </c>
      <c r="L46" s="10">
        <v>0.37591800577400003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1.1009795987096</v>
      </c>
      <c r="S46" s="9">
        <v>0</v>
      </c>
      <c r="T46" s="9">
        <v>0</v>
      </c>
      <c r="U46" s="9">
        <v>0</v>
      </c>
      <c r="V46" s="10">
        <v>0.1100011569999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13.790822690534132</v>
      </c>
      <c r="AW46" s="9">
        <v>19.016468076225</v>
      </c>
      <c r="AX46" s="9">
        <v>0</v>
      </c>
      <c r="AY46" s="9">
        <v>0</v>
      </c>
      <c r="AZ46" s="10">
        <v>10.191836081803501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2.7620071934819004</v>
      </c>
      <c r="BG46" s="9">
        <v>0.0546675967741</v>
      </c>
      <c r="BH46" s="9">
        <v>0</v>
      </c>
      <c r="BI46" s="9">
        <v>0</v>
      </c>
      <c r="BJ46" s="10">
        <v>1.6686974415148</v>
      </c>
      <c r="BK46" s="17">
        <f t="shared" si="2"/>
        <v>49.45851718230053</v>
      </c>
      <c r="BL46" s="16"/>
      <c r="BM46" s="52"/>
    </row>
    <row r="47" spans="1:65" s="12" customFormat="1" ht="15">
      <c r="A47" s="5"/>
      <c r="B47" s="8" t="s">
        <v>61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34.7831708269998</v>
      </c>
      <c r="I47" s="9">
        <v>11.031019354838701</v>
      </c>
      <c r="J47" s="9">
        <v>0</v>
      </c>
      <c r="K47" s="9">
        <v>0</v>
      </c>
      <c r="L47" s="10">
        <v>0.0915574606451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</v>
      </c>
      <c r="S47" s="9">
        <v>0</v>
      </c>
      <c r="T47" s="9">
        <v>0</v>
      </c>
      <c r="U47" s="9">
        <v>0</v>
      </c>
      <c r="V47" s="10">
        <v>0.017098079999999998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0.4434362655966786</v>
      </c>
      <c r="AW47" s="9">
        <v>0</v>
      </c>
      <c r="AX47" s="9">
        <v>0</v>
      </c>
      <c r="AY47" s="9">
        <v>0</v>
      </c>
      <c r="AZ47" s="10">
        <v>0.28857635032230006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0.018691376612799997</v>
      </c>
      <c r="BG47" s="9">
        <v>0</v>
      </c>
      <c r="BH47" s="9">
        <v>0</v>
      </c>
      <c r="BI47" s="9">
        <v>0</v>
      </c>
      <c r="BJ47" s="10">
        <v>0.0187244196774</v>
      </c>
      <c r="BK47" s="17">
        <f t="shared" si="2"/>
        <v>46.692274134692774</v>
      </c>
      <c r="BL47" s="16"/>
      <c r="BM47" s="52"/>
    </row>
    <row r="48" spans="1:65" s="12" customFormat="1" ht="15">
      <c r="A48" s="5"/>
      <c r="B48" s="8" t="s">
        <v>62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0.30230598732209996</v>
      </c>
      <c r="I48" s="9">
        <v>9.8974832110321</v>
      </c>
      <c r="J48" s="9">
        <v>0</v>
      </c>
      <c r="K48" s="9">
        <v>0</v>
      </c>
      <c r="L48" s="10">
        <v>11.9105726400317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0.43483413777370006</v>
      </c>
      <c r="S48" s="9">
        <v>0</v>
      </c>
      <c r="T48" s="9">
        <v>0</v>
      </c>
      <c r="U48" s="9">
        <v>0</v>
      </c>
      <c r="V48" s="10">
        <v>2.8295638870316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0.10776583870959999</v>
      </c>
      <c r="AC48" s="9">
        <v>1.0776583870967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74.01368113155009</v>
      </c>
      <c r="AW48" s="9">
        <v>59.83882574635278</v>
      </c>
      <c r="AX48" s="9">
        <v>0</v>
      </c>
      <c r="AY48" s="9">
        <v>0</v>
      </c>
      <c r="AZ48" s="10">
        <v>53.30346374631302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8.951549620184396</v>
      </c>
      <c r="BG48" s="9">
        <v>8.1676178108704</v>
      </c>
      <c r="BH48" s="9">
        <v>0</v>
      </c>
      <c r="BI48" s="9">
        <v>0</v>
      </c>
      <c r="BJ48" s="10">
        <v>12.491498023478998</v>
      </c>
      <c r="BK48" s="17">
        <f t="shared" si="2"/>
        <v>243.3268201677472</v>
      </c>
      <c r="BL48" s="16"/>
      <c r="BM48" s="52"/>
    </row>
    <row r="49" spans="1:65" s="12" customFormat="1" ht="15">
      <c r="A49" s="5"/>
      <c r="B49" s="8" t="s">
        <v>63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0.23030466341899997</v>
      </c>
      <c r="I49" s="9">
        <v>0</v>
      </c>
      <c r="J49" s="9">
        <v>0</v>
      </c>
      <c r="K49" s="9">
        <v>0</v>
      </c>
      <c r="L49" s="10">
        <v>0.8574627965805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0.0610215161611</v>
      </c>
      <c r="S49" s="9">
        <v>0</v>
      </c>
      <c r="T49" s="9">
        <v>0</v>
      </c>
      <c r="U49" s="9">
        <v>0</v>
      </c>
      <c r="V49" s="10">
        <v>0.074210856774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0.10877454838700001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29.58941631637835</v>
      </c>
      <c r="AW49" s="9">
        <v>8.034077392418702</v>
      </c>
      <c r="AX49" s="9">
        <v>0</v>
      </c>
      <c r="AY49" s="9">
        <v>0</v>
      </c>
      <c r="AZ49" s="10">
        <v>19.537180386384197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0.9902129217403001</v>
      </c>
      <c r="BG49" s="9">
        <v>3.3231297312901003</v>
      </c>
      <c r="BH49" s="9">
        <v>0</v>
      </c>
      <c r="BI49" s="9">
        <v>0</v>
      </c>
      <c r="BJ49" s="10">
        <v>0.3316434283864</v>
      </c>
      <c r="BK49" s="17">
        <f t="shared" si="2"/>
        <v>63.13743455791965</v>
      </c>
      <c r="BL49" s="16"/>
      <c r="BM49" s="52"/>
    </row>
    <row r="50" spans="1:65" s="12" customFormat="1" ht="15">
      <c r="A50" s="5"/>
      <c r="B50" s="8" t="s">
        <v>64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79.0138056676122</v>
      </c>
      <c r="I50" s="9">
        <v>95.79126873409629</v>
      </c>
      <c r="J50" s="9">
        <v>0</v>
      </c>
      <c r="K50" s="9">
        <v>0</v>
      </c>
      <c r="L50" s="10">
        <v>36.5422307379349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1.2133418210316</v>
      </c>
      <c r="S50" s="9">
        <v>115.3031452178708</v>
      </c>
      <c r="T50" s="9">
        <v>0</v>
      </c>
      <c r="U50" s="9">
        <v>0</v>
      </c>
      <c r="V50" s="10">
        <v>3.0690416169993004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0.0809242016129</v>
      </c>
      <c r="AC50" s="9">
        <v>0</v>
      </c>
      <c r="AD50" s="9">
        <v>0</v>
      </c>
      <c r="AE50" s="9">
        <v>0</v>
      </c>
      <c r="AF50" s="10">
        <v>0.3776462741935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0.0377646274193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21.429725185123655</v>
      </c>
      <c r="AW50" s="9">
        <v>101.58818158103</v>
      </c>
      <c r="AX50" s="9">
        <v>0</v>
      </c>
      <c r="AY50" s="9">
        <v>0</v>
      </c>
      <c r="AZ50" s="10">
        <v>46.67191783154261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1.1723716875771997</v>
      </c>
      <c r="BG50" s="9">
        <v>41.519312625644794</v>
      </c>
      <c r="BH50" s="9">
        <v>0</v>
      </c>
      <c r="BI50" s="9">
        <v>0</v>
      </c>
      <c r="BJ50" s="10">
        <v>14.260944412868202</v>
      </c>
      <c r="BK50" s="17">
        <f t="shared" si="2"/>
        <v>558.0716222225573</v>
      </c>
      <c r="BL50" s="16"/>
      <c r="BM50" s="52"/>
    </row>
    <row r="51" spans="1:65" s="12" customFormat="1" ht="15">
      <c r="A51" s="5"/>
      <c r="B51" s="8" t="s">
        <v>65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0.15890564645150002</v>
      </c>
      <c r="I51" s="9">
        <v>0</v>
      </c>
      <c r="J51" s="9">
        <v>0</v>
      </c>
      <c r="K51" s="9">
        <v>0</v>
      </c>
      <c r="L51" s="10">
        <v>0.5820776499997001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0.0327606846449</v>
      </c>
      <c r="S51" s="9">
        <v>0</v>
      </c>
      <c r="T51" s="9">
        <v>0</v>
      </c>
      <c r="U51" s="9">
        <v>0</v>
      </c>
      <c r="V51" s="10">
        <v>0.1172732420322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15.856475947694486</v>
      </c>
      <c r="AW51" s="9">
        <v>4.107849735419199</v>
      </c>
      <c r="AX51" s="9">
        <v>0</v>
      </c>
      <c r="AY51" s="9">
        <v>0</v>
      </c>
      <c r="AZ51" s="10">
        <v>17.548358791191795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1.6535436373538002</v>
      </c>
      <c r="BG51" s="9">
        <v>1.5861849879676</v>
      </c>
      <c r="BH51" s="9">
        <v>0.271005</v>
      </c>
      <c r="BI51" s="9">
        <v>0</v>
      </c>
      <c r="BJ51" s="10">
        <v>1.3143089964505</v>
      </c>
      <c r="BK51" s="17">
        <f t="shared" si="2"/>
        <v>43.22874431920568</v>
      </c>
      <c r="BL51" s="16"/>
      <c r="BM51" s="52"/>
    </row>
    <row r="52" spans="1:65" s="12" customFormat="1" ht="15">
      <c r="A52" s="5"/>
      <c r="B52" s="8" t="s">
        <v>66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25.356614637709196</v>
      </c>
      <c r="I52" s="9">
        <v>51.6414477699674</v>
      </c>
      <c r="J52" s="9">
        <v>0</v>
      </c>
      <c r="K52" s="9">
        <v>0</v>
      </c>
      <c r="L52" s="10">
        <v>3.1728743304835003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0.6105815746771</v>
      </c>
      <c r="S52" s="9">
        <v>1.6264223746450999</v>
      </c>
      <c r="T52" s="9">
        <v>0</v>
      </c>
      <c r="U52" s="9">
        <v>0</v>
      </c>
      <c r="V52" s="10">
        <v>0.7967603627413999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15.877002918931687</v>
      </c>
      <c r="AW52" s="9">
        <v>40.8412195497408</v>
      </c>
      <c r="AX52" s="9">
        <v>0</v>
      </c>
      <c r="AY52" s="9">
        <v>0</v>
      </c>
      <c r="AZ52" s="10">
        <v>29.329723814447004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2.371423583674001</v>
      </c>
      <c r="BG52" s="9">
        <v>15.829310577225199</v>
      </c>
      <c r="BH52" s="9">
        <v>1.0788325806451</v>
      </c>
      <c r="BI52" s="9">
        <v>0</v>
      </c>
      <c r="BJ52" s="10">
        <v>15.709252655738798</v>
      </c>
      <c r="BK52" s="17">
        <f t="shared" si="2"/>
        <v>204.24146673062623</v>
      </c>
      <c r="BL52" s="16"/>
      <c r="BM52" s="52"/>
    </row>
    <row r="53" spans="1:65" s="12" customFormat="1" ht="15">
      <c r="A53" s="5"/>
      <c r="B53" s="8" t="s">
        <v>67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7.422126846161</v>
      </c>
      <c r="I53" s="9">
        <v>0.9974011969354</v>
      </c>
      <c r="J53" s="9">
        <v>0</v>
      </c>
      <c r="K53" s="9">
        <v>0</v>
      </c>
      <c r="L53" s="10">
        <v>0.4141949389353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0.4124033073544</v>
      </c>
      <c r="S53" s="9">
        <v>46.2785488972255</v>
      </c>
      <c r="T53" s="9">
        <v>0</v>
      </c>
      <c r="U53" s="9">
        <v>0</v>
      </c>
      <c r="V53" s="10">
        <v>0.1661862307739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0.2399838646774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0.0703397449999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6.267643272540196</v>
      </c>
      <c r="AW53" s="9">
        <v>19.6426440559024</v>
      </c>
      <c r="AX53" s="9">
        <v>0</v>
      </c>
      <c r="AY53" s="9">
        <v>0</v>
      </c>
      <c r="AZ53" s="10">
        <v>11.232128527707102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2.6703489885136</v>
      </c>
      <c r="BG53" s="9">
        <v>9.576950387096598</v>
      </c>
      <c r="BH53" s="9">
        <v>0</v>
      </c>
      <c r="BI53" s="9">
        <v>0</v>
      </c>
      <c r="BJ53" s="10">
        <v>2.3874544632562005</v>
      </c>
      <c r="BK53" s="17">
        <f t="shared" si="2"/>
        <v>107.7783547220789</v>
      </c>
      <c r="BL53" s="16"/>
      <c r="BM53" s="52"/>
    </row>
    <row r="54" spans="1:65" s="12" customFormat="1" ht="15">
      <c r="A54" s="5"/>
      <c r="B54" s="8" t="s">
        <v>68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0.5747345430640001</v>
      </c>
      <c r="I54" s="9">
        <v>0.2680227419354</v>
      </c>
      <c r="J54" s="9">
        <v>0</v>
      </c>
      <c r="K54" s="9">
        <v>0</v>
      </c>
      <c r="L54" s="10">
        <v>0.4662298715479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0.8285789676448001</v>
      </c>
      <c r="S54" s="9">
        <v>21.843317422257897</v>
      </c>
      <c r="T54" s="9">
        <v>0</v>
      </c>
      <c r="U54" s="9">
        <v>0</v>
      </c>
      <c r="V54" s="10">
        <v>0.5633183515478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0.0855372903225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0.11761377419350001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19.07298147632578</v>
      </c>
      <c r="AW54" s="9">
        <v>17.780264796289394</v>
      </c>
      <c r="AX54" s="9">
        <v>0</v>
      </c>
      <c r="AY54" s="9">
        <v>0</v>
      </c>
      <c r="AZ54" s="10">
        <v>12.385664045092094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4.448126637766296</v>
      </c>
      <c r="BG54" s="9">
        <v>2.5126579032253002</v>
      </c>
      <c r="BH54" s="9">
        <v>0.5346080645161</v>
      </c>
      <c r="BI54" s="9">
        <v>0</v>
      </c>
      <c r="BJ54" s="10">
        <v>9.827038924995799</v>
      </c>
      <c r="BK54" s="17">
        <f t="shared" si="2"/>
        <v>91.30869481072457</v>
      </c>
      <c r="BL54" s="16"/>
      <c r="BM54" s="52"/>
    </row>
    <row r="55" spans="1:65" s="12" customFormat="1" ht="15">
      <c r="A55" s="5"/>
      <c r="B55" s="8" t="s">
        <v>69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0.1358766384513</v>
      </c>
      <c r="I55" s="9">
        <v>86.79046388725779</v>
      </c>
      <c r="J55" s="9">
        <v>0</v>
      </c>
      <c r="K55" s="9">
        <v>0</v>
      </c>
      <c r="L55" s="10">
        <v>1.7179960088384998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0.5844124357415</v>
      </c>
      <c r="S55" s="9">
        <v>1.515032646129</v>
      </c>
      <c r="T55" s="9">
        <v>0</v>
      </c>
      <c r="U55" s="9">
        <v>0</v>
      </c>
      <c r="V55" s="10">
        <v>0.30491020122549994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5.461022111355363</v>
      </c>
      <c r="AW55" s="9">
        <v>13.536797191676598</v>
      </c>
      <c r="AX55" s="9">
        <v>0</v>
      </c>
      <c r="AY55" s="9">
        <v>0</v>
      </c>
      <c r="AZ55" s="10">
        <v>10.2700567837396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1.5307057407390996</v>
      </c>
      <c r="BG55" s="9">
        <v>43.4250632252577</v>
      </c>
      <c r="BH55" s="9">
        <v>0.2141269677419</v>
      </c>
      <c r="BI55" s="9">
        <v>0</v>
      </c>
      <c r="BJ55" s="10">
        <v>7.842585286062497</v>
      </c>
      <c r="BK55" s="17">
        <f t="shared" si="2"/>
        <v>173.32904912421634</v>
      </c>
      <c r="BL55" s="16"/>
      <c r="BM55" s="52"/>
    </row>
    <row r="56" spans="1:65" s="12" customFormat="1" ht="15">
      <c r="A56" s="5"/>
      <c r="B56" s="8" t="s">
        <v>70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1.7646848617739</v>
      </c>
      <c r="I56" s="9">
        <v>0.10695383870959999</v>
      </c>
      <c r="J56" s="9">
        <v>0</v>
      </c>
      <c r="K56" s="9">
        <v>0</v>
      </c>
      <c r="L56" s="10">
        <v>6.6041264869676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0.0184292286128</v>
      </c>
      <c r="S56" s="9">
        <v>0</v>
      </c>
      <c r="T56" s="9">
        <v>0</v>
      </c>
      <c r="U56" s="9">
        <v>0</v>
      </c>
      <c r="V56" s="10">
        <v>0.0895269856448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14.813010467301414</v>
      </c>
      <c r="AW56" s="9">
        <v>3.5135426069674</v>
      </c>
      <c r="AX56" s="9">
        <v>0</v>
      </c>
      <c r="AY56" s="9">
        <v>0</v>
      </c>
      <c r="AZ56" s="10">
        <v>16.0057044979961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3.2015277523838</v>
      </c>
      <c r="BG56" s="9">
        <v>0.11728143225790001</v>
      </c>
      <c r="BH56" s="9">
        <v>0</v>
      </c>
      <c r="BI56" s="9">
        <v>0</v>
      </c>
      <c r="BJ56" s="10">
        <v>1.1057854013214</v>
      </c>
      <c r="BK56" s="17">
        <f t="shared" si="2"/>
        <v>47.340573559936715</v>
      </c>
      <c r="BL56" s="16"/>
      <c r="BM56" s="52"/>
    </row>
    <row r="57" spans="1:65" s="12" customFormat="1" ht="15">
      <c r="A57" s="5"/>
      <c r="B57" s="8" t="s">
        <v>71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0.6812413905479999</v>
      </c>
      <c r="I57" s="9">
        <v>5.8364864516128</v>
      </c>
      <c r="J57" s="9">
        <v>0</v>
      </c>
      <c r="K57" s="9">
        <v>0</v>
      </c>
      <c r="L57" s="10">
        <v>1.1427531616125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0.2785750929027</v>
      </c>
      <c r="S57" s="9">
        <v>1.0611793548387</v>
      </c>
      <c r="T57" s="9">
        <v>0</v>
      </c>
      <c r="U57" s="9">
        <v>0</v>
      </c>
      <c r="V57" s="10">
        <v>0.0690173214837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11.906265082677779</v>
      </c>
      <c r="AW57" s="9">
        <v>16.1321985502249</v>
      </c>
      <c r="AX57" s="9">
        <v>0</v>
      </c>
      <c r="AY57" s="9">
        <v>0</v>
      </c>
      <c r="AZ57" s="10">
        <v>12.943872171674498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2.8302925780292987</v>
      </c>
      <c r="BG57" s="9">
        <v>0.1914135536129</v>
      </c>
      <c r="BH57" s="9">
        <v>0</v>
      </c>
      <c r="BI57" s="9">
        <v>0</v>
      </c>
      <c r="BJ57" s="10">
        <v>2.0241853941601997</v>
      </c>
      <c r="BK57" s="17">
        <f t="shared" si="2"/>
        <v>55.097480103377976</v>
      </c>
      <c r="BL57" s="16"/>
      <c r="BM57" s="52"/>
    </row>
    <row r="58" spans="1:65" s="12" customFormat="1" ht="15">
      <c r="A58" s="5"/>
      <c r="B58" s="8" t="s">
        <v>72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0.139883497161</v>
      </c>
      <c r="I58" s="9">
        <v>37.0791058167741</v>
      </c>
      <c r="J58" s="9">
        <v>0</v>
      </c>
      <c r="K58" s="9">
        <v>0</v>
      </c>
      <c r="L58" s="10">
        <v>0.28783286829029997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1.0624771868708</v>
      </c>
      <c r="S58" s="9">
        <v>31.7244096774193</v>
      </c>
      <c r="T58" s="9">
        <v>0</v>
      </c>
      <c r="U58" s="9">
        <v>0</v>
      </c>
      <c r="V58" s="10">
        <v>0.3423533958384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0.1055618064516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7.33307849820941</v>
      </c>
      <c r="AW58" s="9">
        <v>23.3989958724833</v>
      </c>
      <c r="AX58" s="9">
        <v>0</v>
      </c>
      <c r="AY58" s="9">
        <v>0</v>
      </c>
      <c r="AZ58" s="10">
        <v>6.594507711869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1.2254615559986999</v>
      </c>
      <c r="BG58" s="9">
        <v>0.7389326451612</v>
      </c>
      <c r="BH58" s="9">
        <v>0</v>
      </c>
      <c r="BI58" s="9">
        <v>0</v>
      </c>
      <c r="BJ58" s="10">
        <v>0.5329481640639001</v>
      </c>
      <c r="BK58" s="17">
        <f t="shared" si="2"/>
        <v>110.56554869659102</v>
      </c>
      <c r="BL58" s="16"/>
      <c r="BM58" s="52"/>
    </row>
    <row r="59" spans="1:65" s="12" customFormat="1" ht="15">
      <c r="A59" s="5"/>
      <c r="B59" s="8" t="s">
        <v>73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0.4654209739353</v>
      </c>
      <c r="I59" s="9">
        <v>16.3019511</v>
      </c>
      <c r="J59" s="9">
        <v>0</v>
      </c>
      <c r="K59" s="9">
        <v>0</v>
      </c>
      <c r="L59" s="10">
        <v>1.8256800733546998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0.095055414</v>
      </c>
      <c r="S59" s="9">
        <v>0.1257624</v>
      </c>
      <c r="T59" s="9">
        <v>0</v>
      </c>
      <c r="U59" s="9">
        <v>0</v>
      </c>
      <c r="V59" s="10">
        <v>0.024329878516100002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2.803586654301991</v>
      </c>
      <c r="AW59" s="9">
        <v>1.9570584077416</v>
      </c>
      <c r="AX59" s="9">
        <v>0.0523318870967</v>
      </c>
      <c r="AY59" s="9">
        <v>0</v>
      </c>
      <c r="AZ59" s="10">
        <v>6.2126722659660985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0.43811618364439997</v>
      </c>
      <c r="BG59" s="9">
        <v>1.0466377419353998</v>
      </c>
      <c r="BH59" s="9">
        <v>0</v>
      </c>
      <c r="BI59" s="9">
        <v>0</v>
      </c>
      <c r="BJ59" s="10">
        <v>0.41417404725730006</v>
      </c>
      <c r="BK59" s="17">
        <f t="shared" si="2"/>
        <v>31.762777027749586</v>
      </c>
      <c r="BL59" s="16"/>
      <c r="BM59" s="52"/>
    </row>
    <row r="60" spans="1:65" s="12" customFormat="1" ht="15">
      <c r="A60" s="5"/>
      <c r="B60" s="8" t="s">
        <v>74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4.0045503182257</v>
      </c>
      <c r="I60" s="9">
        <v>0</v>
      </c>
      <c r="J60" s="9">
        <v>0</v>
      </c>
      <c r="K60" s="9">
        <v>0</v>
      </c>
      <c r="L60" s="10">
        <v>0.0421554128064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0.07762500841929999</v>
      </c>
      <c r="S60" s="9">
        <v>0</v>
      </c>
      <c r="T60" s="9">
        <v>0</v>
      </c>
      <c r="U60" s="9">
        <v>0</v>
      </c>
      <c r="V60" s="10">
        <v>0.1494035802256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6.217903894010096</v>
      </c>
      <c r="AW60" s="9">
        <v>0.051395856774099996</v>
      </c>
      <c r="AX60" s="9">
        <v>0</v>
      </c>
      <c r="AY60" s="9">
        <v>0</v>
      </c>
      <c r="AZ60" s="10">
        <v>9.0122760627727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1.6102363765799999</v>
      </c>
      <c r="BG60" s="9">
        <v>0</v>
      </c>
      <c r="BH60" s="9">
        <v>0</v>
      </c>
      <c r="BI60" s="9">
        <v>0</v>
      </c>
      <c r="BJ60" s="10">
        <v>0.60032480129</v>
      </c>
      <c r="BK60" s="17">
        <f t="shared" si="2"/>
        <v>21.765871311103897</v>
      </c>
      <c r="BL60" s="16"/>
      <c r="BM60" s="52"/>
    </row>
    <row r="61" spans="1:65" s="12" customFormat="1" ht="15">
      <c r="A61" s="5"/>
      <c r="B61" s="8" t="s">
        <v>75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0.0299619965805</v>
      </c>
      <c r="I61" s="9">
        <v>67.53134665245139</v>
      </c>
      <c r="J61" s="9">
        <v>0</v>
      </c>
      <c r="K61" s="9">
        <v>0</v>
      </c>
      <c r="L61" s="10">
        <v>0.22037006770949996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0.12353967832240001</v>
      </c>
      <c r="S61" s="9">
        <v>37.7144012903224</v>
      </c>
      <c r="T61" s="9">
        <v>0</v>
      </c>
      <c r="U61" s="9">
        <v>0</v>
      </c>
      <c r="V61" s="10">
        <v>0.029151280612800003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5.809916871755025</v>
      </c>
      <c r="AW61" s="9">
        <v>0.8868195843869001</v>
      </c>
      <c r="AX61" s="9">
        <v>0</v>
      </c>
      <c r="AY61" s="9">
        <v>0</v>
      </c>
      <c r="AZ61" s="10">
        <v>1.1398644153867001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1.4883150018058002</v>
      </c>
      <c r="BG61" s="9">
        <v>2.1658102838709</v>
      </c>
      <c r="BH61" s="9">
        <v>0</v>
      </c>
      <c r="BI61" s="9">
        <v>0</v>
      </c>
      <c r="BJ61" s="10">
        <v>9.624237350322298</v>
      </c>
      <c r="BK61" s="17">
        <f t="shared" si="2"/>
        <v>126.7637344735266</v>
      </c>
      <c r="BL61" s="16"/>
      <c r="BM61" s="52"/>
    </row>
    <row r="62" spans="1:65" s="12" customFormat="1" ht="15">
      <c r="A62" s="5"/>
      <c r="B62" s="8" t="s">
        <v>76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0.9684630979028997</v>
      </c>
      <c r="I62" s="9">
        <v>30.511059032257897</v>
      </c>
      <c r="J62" s="9">
        <v>0</v>
      </c>
      <c r="K62" s="9">
        <v>0</v>
      </c>
      <c r="L62" s="10">
        <v>0.9279889092902001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0.42606250435450005</v>
      </c>
      <c r="S62" s="9">
        <v>21.305136048387</v>
      </c>
      <c r="T62" s="9">
        <v>0</v>
      </c>
      <c r="U62" s="9">
        <v>0</v>
      </c>
      <c r="V62" s="10">
        <v>0.21808608822550002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6.047323254600793</v>
      </c>
      <c r="AW62" s="9">
        <v>11.6542037012252</v>
      </c>
      <c r="AX62" s="9">
        <v>0</v>
      </c>
      <c r="AY62" s="9">
        <v>0</v>
      </c>
      <c r="AZ62" s="10">
        <v>9.936897995836706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1.0015887357086</v>
      </c>
      <c r="BG62" s="9">
        <v>1.3802716392257999</v>
      </c>
      <c r="BH62" s="9">
        <v>0</v>
      </c>
      <c r="BI62" s="9">
        <v>0</v>
      </c>
      <c r="BJ62" s="10">
        <v>9.781816685482301</v>
      </c>
      <c r="BK62" s="17">
        <f t="shared" si="2"/>
        <v>94.15889769249738</v>
      </c>
      <c r="BL62" s="16"/>
      <c r="BM62" s="52"/>
    </row>
    <row r="63" spans="1:65" s="12" customFormat="1" ht="15">
      <c r="A63" s="5"/>
      <c r="B63" s="8" t="s">
        <v>77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4.6860164016771</v>
      </c>
      <c r="I63" s="9">
        <v>86.3513093719674</v>
      </c>
      <c r="J63" s="9">
        <v>0</v>
      </c>
      <c r="K63" s="9">
        <v>0</v>
      </c>
      <c r="L63" s="10">
        <v>2.0919092887092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4.102719001451299</v>
      </c>
      <c r="S63" s="9">
        <v>41.7897677419354</v>
      </c>
      <c r="T63" s="9">
        <v>0</v>
      </c>
      <c r="U63" s="9">
        <v>0</v>
      </c>
      <c r="V63" s="10">
        <v>1.6537737497090998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0.5740564677419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8.240250018270709</v>
      </c>
      <c r="AW63" s="9">
        <v>6.575555903225599</v>
      </c>
      <c r="AX63" s="9">
        <v>0</v>
      </c>
      <c r="AY63" s="9">
        <v>0</v>
      </c>
      <c r="AZ63" s="10">
        <v>10.4697547554824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12.3443921269022</v>
      </c>
      <c r="BG63" s="9">
        <v>4.639419998386799</v>
      </c>
      <c r="BH63" s="9">
        <v>0</v>
      </c>
      <c r="BI63" s="9">
        <v>0</v>
      </c>
      <c r="BJ63" s="10">
        <v>1.9333379419346002</v>
      </c>
      <c r="BK63" s="17">
        <f t="shared" si="2"/>
        <v>185.45226276739373</v>
      </c>
      <c r="BL63" s="16"/>
      <c r="BM63" s="52"/>
    </row>
    <row r="64" spans="1:65" s="12" customFormat="1" ht="15">
      <c r="A64" s="5"/>
      <c r="B64" s="8" t="s">
        <v>78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1.7147246893224999</v>
      </c>
      <c r="I64" s="9">
        <v>1.0472303225806</v>
      </c>
      <c r="J64" s="9">
        <v>0</v>
      </c>
      <c r="K64" s="9">
        <v>0</v>
      </c>
      <c r="L64" s="10">
        <v>0.1376530056128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0.20798792616109998</v>
      </c>
      <c r="S64" s="9">
        <v>0</v>
      </c>
      <c r="T64" s="9">
        <v>0</v>
      </c>
      <c r="U64" s="9">
        <v>0</v>
      </c>
      <c r="V64" s="10">
        <v>1.0613679319354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4.5459843190920495</v>
      </c>
      <c r="AW64" s="9">
        <v>12.3823122202573</v>
      </c>
      <c r="AX64" s="9">
        <v>0</v>
      </c>
      <c r="AY64" s="9">
        <v>0</v>
      </c>
      <c r="AZ64" s="10">
        <v>4.7027537390303005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1.2987278648375995</v>
      </c>
      <c r="BG64" s="9">
        <v>1.2653828709677</v>
      </c>
      <c r="BH64" s="9">
        <v>0</v>
      </c>
      <c r="BI64" s="9">
        <v>0</v>
      </c>
      <c r="BJ64" s="10">
        <v>2.2443414889992</v>
      </c>
      <c r="BK64" s="17">
        <f t="shared" si="2"/>
        <v>30.608466378796543</v>
      </c>
      <c r="BL64" s="16"/>
      <c r="BM64" s="52"/>
    </row>
    <row r="65" spans="1:65" s="12" customFormat="1" ht="15">
      <c r="A65" s="5"/>
      <c r="B65" s="8" t="s">
        <v>79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1.6802871890319</v>
      </c>
      <c r="I65" s="9">
        <v>35.7363525761287</v>
      </c>
      <c r="J65" s="9">
        <v>0</v>
      </c>
      <c r="K65" s="9">
        <v>0</v>
      </c>
      <c r="L65" s="10">
        <v>0.9954513854190999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0.135130694032</v>
      </c>
      <c r="S65" s="9">
        <v>31.0946906199675</v>
      </c>
      <c r="T65" s="9">
        <v>0</v>
      </c>
      <c r="U65" s="9">
        <v>0</v>
      </c>
      <c r="V65" s="10">
        <v>0.0236270131288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8.368954950133386</v>
      </c>
      <c r="AW65" s="9">
        <v>22.7553386986771</v>
      </c>
      <c r="AX65" s="9">
        <v>0</v>
      </c>
      <c r="AY65" s="9">
        <v>0</v>
      </c>
      <c r="AZ65" s="10">
        <v>2.3215691074831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0.4246106376445</v>
      </c>
      <c r="BG65" s="9">
        <v>1.1457443870967001</v>
      </c>
      <c r="BH65" s="9">
        <v>0</v>
      </c>
      <c r="BI65" s="9">
        <v>0</v>
      </c>
      <c r="BJ65" s="10">
        <v>0.8214793575478001</v>
      </c>
      <c r="BK65" s="17">
        <f t="shared" si="2"/>
        <v>105.5032366162906</v>
      </c>
      <c r="BL65" s="16"/>
      <c r="BM65" s="52"/>
    </row>
    <row r="66" spans="1:65" s="12" customFormat="1" ht="15">
      <c r="A66" s="5"/>
      <c r="B66" s="8" t="s">
        <v>80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0.1611224408383</v>
      </c>
      <c r="I66" s="9">
        <v>0</v>
      </c>
      <c r="J66" s="9">
        <v>0</v>
      </c>
      <c r="K66" s="9">
        <v>0</v>
      </c>
      <c r="L66" s="10">
        <v>0.0690987259353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0.0139801474515</v>
      </c>
      <c r="S66" s="9">
        <v>0</v>
      </c>
      <c r="T66" s="9">
        <v>0</v>
      </c>
      <c r="U66" s="9">
        <v>0</v>
      </c>
      <c r="V66" s="10">
        <v>0.39538512403189996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0.016108432258000002</v>
      </c>
      <c r="AC66" s="9">
        <v>0</v>
      </c>
      <c r="AD66" s="9">
        <v>0</v>
      </c>
      <c r="AE66" s="9">
        <v>0</v>
      </c>
      <c r="AF66" s="10">
        <v>0.0859116387096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23.840846816860626</v>
      </c>
      <c r="AW66" s="9">
        <v>6.6899119531926</v>
      </c>
      <c r="AX66" s="9">
        <v>0</v>
      </c>
      <c r="AY66" s="9">
        <v>0</v>
      </c>
      <c r="AZ66" s="10">
        <v>36.402835700797404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4.855841121993494</v>
      </c>
      <c r="BG66" s="9">
        <v>1.8179574817093</v>
      </c>
      <c r="BH66" s="9">
        <v>0</v>
      </c>
      <c r="BI66" s="9">
        <v>0</v>
      </c>
      <c r="BJ66" s="10">
        <v>5.091168837543197</v>
      </c>
      <c r="BK66" s="17">
        <f t="shared" si="2"/>
        <v>79.44016842132122</v>
      </c>
      <c r="BL66" s="16"/>
      <c r="BM66" s="52"/>
    </row>
    <row r="67" spans="1:65" s="12" customFormat="1" ht="15">
      <c r="A67" s="5"/>
      <c r="B67" s="8" t="s">
        <v>81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0.026855360064399997</v>
      </c>
      <c r="I67" s="9">
        <v>0</v>
      </c>
      <c r="J67" s="9">
        <v>0</v>
      </c>
      <c r="K67" s="9">
        <v>0</v>
      </c>
      <c r="L67" s="10">
        <v>0.05963895051609999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0.013795486774100002</v>
      </c>
      <c r="S67" s="9">
        <v>0</v>
      </c>
      <c r="T67" s="9">
        <v>0</v>
      </c>
      <c r="U67" s="9">
        <v>0</v>
      </c>
      <c r="V67" s="10">
        <v>0.0439585324838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0.0015855353225000001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15.380842729036582</v>
      </c>
      <c r="AW67" s="9">
        <v>2.7232313108384</v>
      </c>
      <c r="AX67" s="9">
        <v>0</v>
      </c>
      <c r="AY67" s="9">
        <v>0</v>
      </c>
      <c r="AZ67" s="10">
        <v>9.3209752675446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2.846942936028</v>
      </c>
      <c r="BG67" s="9">
        <v>0.3674358667419</v>
      </c>
      <c r="BH67" s="9">
        <v>0</v>
      </c>
      <c r="BI67" s="9">
        <v>0</v>
      </c>
      <c r="BJ67" s="10">
        <v>1.2485202156756003</v>
      </c>
      <c r="BK67" s="17">
        <f t="shared" si="2"/>
        <v>32.033782191025985</v>
      </c>
      <c r="BL67" s="16"/>
      <c r="BM67" s="52"/>
    </row>
    <row r="68" spans="1:65" s="12" customFormat="1" ht="15">
      <c r="A68" s="5"/>
      <c r="B68" s="8" t="s">
        <v>82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0.0246431840321</v>
      </c>
      <c r="I68" s="9">
        <v>0</v>
      </c>
      <c r="J68" s="9">
        <v>0</v>
      </c>
      <c r="K68" s="9">
        <v>0</v>
      </c>
      <c r="L68" s="10">
        <v>0.0031459383870000002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0.0209729225805</v>
      </c>
      <c r="S68" s="9">
        <v>0</v>
      </c>
      <c r="T68" s="9">
        <v>0</v>
      </c>
      <c r="U68" s="9">
        <v>0</v>
      </c>
      <c r="V68" s="10">
        <v>0.0127934827741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0.0078473080645</v>
      </c>
      <c r="AC68" s="9">
        <v>0</v>
      </c>
      <c r="AD68" s="9">
        <v>0</v>
      </c>
      <c r="AE68" s="9">
        <v>0</v>
      </c>
      <c r="AF68" s="10">
        <v>0.0223877692257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22.174338662070735</v>
      </c>
      <c r="AW68" s="9">
        <v>4.411048809547901</v>
      </c>
      <c r="AX68" s="9">
        <v>0</v>
      </c>
      <c r="AY68" s="9">
        <v>0</v>
      </c>
      <c r="AZ68" s="10">
        <v>14.726451909253901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3.8666555702204017</v>
      </c>
      <c r="BG68" s="9">
        <v>0.881392286774</v>
      </c>
      <c r="BH68" s="9">
        <v>0</v>
      </c>
      <c r="BI68" s="9">
        <v>0</v>
      </c>
      <c r="BJ68" s="10">
        <v>1.6323081421596999</v>
      </c>
      <c r="BK68" s="17">
        <f t="shared" si="2"/>
        <v>47.78398598509054</v>
      </c>
      <c r="BL68" s="16"/>
      <c r="BM68" s="52"/>
    </row>
    <row r="69" spans="1:65" s="12" customFormat="1" ht="15">
      <c r="A69" s="5"/>
      <c r="B69" s="8" t="s">
        <v>83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</v>
      </c>
      <c r="I69" s="9">
        <v>0</v>
      </c>
      <c r="J69" s="9">
        <v>0</v>
      </c>
      <c r="K69" s="9">
        <v>0</v>
      </c>
      <c r="L69" s="10">
        <v>0.0986673445806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0.0024057424516</v>
      </c>
      <c r="S69" s="9">
        <v>0</v>
      </c>
      <c r="T69" s="9">
        <v>0</v>
      </c>
      <c r="U69" s="9">
        <v>0</v>
      </c>
      <c r="V69" s="10">
        <v>0.041389058386799994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0.0567774258707</v>
      </c>
      <c r="AC69" s="9">
        <v>0</v>
      </c>
      <c r="AD69" s="9">
        <v>0</v>
      </c>
      <c r="AE69" s="9">
        <v>0</v>
      </c>
      <c r="AF69" s="10">
        <v>0.031382148387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0.0005230358064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2.885799492527955</v>
      </c>
      <c r="AW69" s="9">
        <v>2.0973735838708</v>
      </c>
      <c r="AX69" s="9">
        <v>0</v>
      </c>
      <c r="AY69" s="9">
        <v>0</v>
      </c>
      <c r="AZ69" s="10">
        <v>10.589061037997498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2.1890264504812</v>
      </c>
      <c r="BG69" s="9">
        <v>0.19163351364499998</v>
      </c>
      <c r="BH69" s="9">
        <v>0.1045967006451</v>
      </c>
      <c r="BI69" s="9">
        <v>0</v>
      </c>
      <c r="BJ69" s="10">
        <v>3.5388332755145</v>
      </c>
      <c r="BK69" s="17">
        <f t="shared" si="2"/>
        <v>21.827468810165154</v>
      </c>
      <c r="BL69" s="16"/>
      <c r="BM69" s="52"/>
    </row>
    <row r="70" spans="1:65" s="12" customFormat="1" ht="15">
      <c r="A70" s="5"/>
      <c r="B70" s="8" t="s">
        <v>84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0.0583488766128</v>
      </c>
      <c r="I70" s="9">
        <v>0</v>
      </c>
      <c r="J70" s="9">
        <v>0</v>
      </c>
      <c r="K70" s="9">
        <v>0</v>
      </c>
      <c r="L70" s="10">
        <v>0.022717356129000003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0.0010347849032</v>
      </c>
      <c r="S70" s="9">
        <v>0</v>
      </c>
      <c r="T70" s="9">
        <v>0</v>
      </c>
      <c r="U70" s="9">
        <v>0</v>
      </c>
      <c r="V70" s="10">
        <v>0.0008260856774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0.026897989</v>
      </c>
      <c r="AC70" s="9">
        <v>0.1030780645161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45.600674548866905</v>
      </c>
      <c r="AW70" s="9">
        <v>3.1063618006448994</v>
      </c>
      <c r="AX70" s="9">
        <v>0.1032004800322</v>
      </c>
      <c r="AY70" s="9">
        <v>0</v>
      </c>
      <c r="AZ70" s="10">
        <v>11.5220541719007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3.4822624185131015</v>
      </c>
      <c r="BG70" s="9">
        <v>0</v>
      </c>
      <c r="BH70" s="9">
        <v>0</v>
      </c>
      <c r="BI70" s="9">
        <v>0</v>
      </c>
      <c r="BJ70" s="10">
        <v>1.2368010372567</v>
      </c>
      <c r="BK70" s="17">
        <f t="shared" si="2"/>
        <v>65.264257614053</v>
      </c>
      <c r="BL70" s="16"/>
      <c r="BM70" s="52"/>
    </row>
    <row r="71" spans="1:65" s="12" customFormat="1" ht="15">
      <c r="A71" s="5"/>
      <c r="B71" s="8" t="s">
        <v>85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0.0451425951611</v>
      </c>
      <c r="I71" s="9">
        <v>0</v>
      </c>
      <c r="J71" s="9">
        <v>0</v>
      </c>
      <c r="K71" s="9">
        <v>0</v>
      </c>
      <c r="L71" s="10">
        <v>0.0236383867096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0.0021243574193</v>
      </c>
      <c r="S71" s="9">
        <v>0</v>
      </c>
      <c r="T71" s="9">
        <v>0</v>
      </c>
      <c r="U71" s="9">
        <v>0</v>
      </c>
      <c r="V71" s="10">
        <v>0.0042487148387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0.045730386903099995</v>
      </c>
      <c r="AC71" s="9">
        <v>0</v>
      </c>
      <c r="AD71" s="9">
        <v>0</v>
      </c>
      <c r="AE71" s="9">
        <v>0</v>
      </c>
      <c r="AF71" s="10">
        <v>0.0477937979032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32.52134581701099</v>
      </c>
      <c r="AW71" s="9">
        <v>10.119638090322102</v>
      </c>
      <c r="AX71" s="9">
        <v>0.15950125167739998</v>
      </c>
      <c r="AY71" s="9">
        <v>0</v>
      </c>
      <c r="AZ71" s="10">
        <v>10.815854027833796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9.140900860863194</v>
      </c>
      <c r="BG71" s="9">
        <v>0.9525416083547</v>
      </c>
      <c r="BH71" s="9">
        <v>0</v>
      </c>
      <c r="BI71" s="9">
        <v>0</v>
      </c>
      <c r="BJ71" s="10">
        <v>2.4110206469328004</v>
      </c>
      <c r="BK71" s="17">
        <f t="shared" si="2"/>
        <v>66.28948054192999</v>
      </c>
      <c r="BL71" s="16"/>
      <c r="BM71" s="52"/>
    </row>
    <row r="72" spans="1:65" s="12" customFormat="1" ht="15">
      <c r="A72" s="5"/>
      <c r="B72" s="8" t="s">
        <v>254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0.0454013932256</v>
      </c>
      <c r="I72" s="9">
        <v>0</v>
      </c>
      <c r="J72" s="9">
        <v>0</v>
      </c>
      <c r="K72" s="9">
        <v>0</v>
      </c>
      <c r="L72" s="10">
        <v>0.061498311225600004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0.006663108064299999</v>
      </c>
      <c r="S72" s="9">
        <v>0</v>
      </c>
      <c r="T72" s="9">
        <v>0</v>
      </c>
      <c r="U72" s="9">
        <v>0</v>
      </c>
      <c r="V72" s="10">
        <v>0.0041003741933999995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0.021677662387000002</v>
      </c>
      <c r="AC72" s="9">
        <v>0</v>
      </c>
      <c r="AD72" s="9">
        <v>0</v>
      </c>
      <c r="AE72" s="9">
        <v>0</v>
      </c>
      <c r="AF72" s="10">
        <v>0.0053741902258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6.408729407267451</v>
      </c>
      <c r="AW72" s="9">
        <v>2.1809463691286</v>
      </c>
      <c r="AX72" s="9">
        <v>0</v>
      </c>
      <c r="AY72" s="9">
        <v>0</v>
      </c>
      <c r="AZ72" s="10">
        <v>10.9982916044802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4.661996138382698</v>
      </c>
      <c r="BG72" s="9">
        <v>0.199284540258</v>
      </c>
      <c r="BH72" s="9">
        <v>0</v>
      </c>
      <c r="BI72" s="9">
        <v>0</v>
      </c>
      <c r="BJ72" s="10">
        <v>1.8941120361918002</v>
      </c>
      <c r="BK72" s="17">
        <f t="shared" si="2"/>
        <v>26.48807513503045</v>
      </c>
      <c r="BL72" s="16"/>
      <c r="BM72" s="52"/>
    </row>
    <row r="73" spans="1:65" s="12" customFormat="1" ht="15">
      <c r="A73" s="5"/>
      <c r="B73" s="8" t="s">
        <v>140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5.6565297096125</v>
      </c>
      <c r="I73" s="9">
        <v>27.792718428903</v>
      </c>
      <c r="J73" s="9">
        <v>0</v>
      </c>
      <c r="K73" s="9">
        <v>0</v>
      </c>
      <c r="L73" s="10">
        <v>0.7558393362253999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0.4172593107094</v>
      </c>
      <c r="S73" s="9">
        <v>5.2427339541934</v>
      </c>
      <c r="T73" s="9">
        <v>0</v>
      </c>
      <c r="U73" s="9">
        <v>0</v>
      </c>
      <c r="V73" s="10">
        <v>0.3300532433546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3.2870041019099254</v>
      </c>
      <c r="AW73" s="9">
        <v>7.0433250165480015</v>
      </c>
      <c r="AX73" s="9">
        <v>0</v>
      </c>
      <c r="AY73" s="9">
        <v>0</v>
      </c>
      <c r="AZ73" s="10">
        <v>5.1027440649007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6.212600679385499</v>
      </c>
      <c r="BG73" s="9">
        <v>0.0182650156129</v>
      </c>
      <c r="BH73" s="9">
        <v>0</v>
      </c>
      <c r="BI73" s="9">
        <v>0</v>
      </c>
      <c r="BJ73" s="10">
        <v>2.0445403350631</v>
      </c>
      <c r="BK73" s="17">
        <f t="shared" si="2"/>
        <v>63.90361319641841</v>
      </c>
      <c r="BL73" s="16"/>
      <c r="BM73" s="52"/>
    </row>
    <row r="74" spans="1:65" s="12" customFormat="1" ht="15">
      <c r="A74" s="5"/>
      <c r="B74" s="8" t="s">
        <v>86</v>
      </c>
      <c r="C74" s="11">
        <v>0</v>
      </c>
      <c r="D74" s="9">
        <v>5.791544758356191</v>
      </c>
      <c r="E74" s="9">
        <v>0</v>
      </c>
      <c r="F74" s="9">
        <v>0</v>
      </c>
      <c r="G74" s="10">
        <v>0</v>
      </c>
      <c r="H74" s="11">
        <v>0.0063706992341918105</v>
      </c>
      <c r="I74" s="9">
        <v>1.9002998076390427</v>
      </c>
      <c r="J74" s="9">
        <v>0</v>
      </c>
      <c r="K74" s="9">
        <v>0</v>
      </c>
      <c r="L74" s="10">
        <v>0.3140885263352011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0.0028957723791780956</v>
      </c>
      <c r="S74" s="9">
        <v>0</v>
      </c>
      <c r="T74" s="9">
        <v>0</v>
      </c>
      <c r="U74" s="9">
        <v>0</v>
      </c>
      <c r="V74" s="10">
        <v>0.06139037443857563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0.005791544758356191</v>
      </c>
      <c r="AC74" s="9">
        <v>0</v>
      </c>
      <c r="AD74" s="9">
        <v>0</v>
      </c>
      <c r="AE74" s="9">
        <v>0</v>
      </c>
      <c r="AF74" s="10">
        <v>1.0378448206974293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0.3843834809004975</v>
      </c>
      <c r="AW74" s="9">
        <v>16.261606324772693</v>
      </c>
      <c r="AX74" s="9">
        <v>0</v>
      </c>
      <c r="AY74" s="9">
        <v>0</v>
      </c>
      <c r="AZ74" s="10">
        <v>81.81373196097258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0.45094682105848705</v>
      </c>
      <c r="BG74" s="9">
        <v>0.7358566380553475</v>
      </c>
      <c r="BH74" s="9">
        <v>0</v>
      </c>
      <c r="BI74" s="9">
        <v>0</v>
      </c>
      <c r="BJ74" s="10">
        <v>9.26917698308732</v>
      </c>
      <c r="BK74" s="17">
        <f t="shared" si="2"/>
        <v>118.0359285126851</v>
      </c>
      <c r="BL74" s="16"/>
      <c r="BM74" s="52"/>
    </row>
    <row r="75" spans="1:65" s="12" customFormat="1" ht="15">
      <c r="A75" s="5"/>
      <c r="B75" s="8" t="s">
        <v>87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0.0006488812903</v>
      </c>
      <c r="I75" s="9">
        <v>0</v>
      </c>
      <c r="J75" s="9">
        <v>2.5955251612903</v>
      </c>
      <c r="K75" s="9">
        <v>0</v>
      </c>
      <c r="L75" s="10">
        <v>0.1666027008385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0.0014275388387000002</v>
      </c>
      <c r="S75" s="9">
        <v>0</v>
      </c>
      <c r="T75" s="9">
        <v>0</v>
      </c>
      <c r="U75" s="9">
        <v>0</v>
      </c>
      <c r="V75" s="10">
        <v>0.0150767619676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0.0006488812903</v>
      </c>
      <c r="AC75" s="9">
        <v>0</v>
      </c>
      <c r="AD75" s="9">
        <v>0</v>
      </c>
      <c r="AE75" s="9">
        <v>0</v>
      </c>
      <c r="AF75" s="10">
        <v>0.8824785548386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0.1838626411432625</v>
      </c>
      <c r="AW75" s="9">
        <v>2.5633512117735</v>
      </c>
      <c r="AX75" s="9">
        <v>0</v>
      </c>
      <c r="AY75" s="9">
        <v>0</v>
      </c>
      <c r="AZ75" s="10">
        <v>26.153551569442985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0.37357269483680006</v>
      </c>
      <c r="BG75" s="9">
        <v>1.2144942299352999</v>
      </c>
      <c r="BH75" s="9">
        <v>0</v>
      </c>
      <c r="BI75" s="9">
        <v>0</v>
      </c>
      <c r="BJ75" s="10">
        <v>3.777647058834702</v>
      </c>
      <c r="BK75" s="17">
        <f t="shared" si="2"/>
        <v>37.92888788632085</v>
      </c>
      <c r="BL75" s="16"/>
      <c r="BM75" s="52"/>
    </row>
    <row r="76" spans="1:65" s="12" customFormat="1" ht="15">
      <c r="A76" s="5"/>
      <c r="B76" s="8" t="s">
        <v>88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0.006488698387</v>
      </c>
      <c r="I76" s="9">
        <v>0</v>
      </c>
      <c r="J76" s="9">
        <v>0</v>
      </c>
      <c r="K76" s="9">
        <v>0</v>
      </c>
      <c r="L76" s="10">
        <v>0.18224330248360002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0.013437668774100001</v>
      </c>
      <c r="S76" s="9">
        <v>0</v>
      </c>
      <c r="T76" s="9">
        <v>0</v>
      </c>
      <c r="U76" s="9">
        <v>0</v>
      </c>
      <c r="V76" s="10">
        <v>0.2623861944188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0.0162217459676</v>
      </c>
      <c r="AC76" s="9">
        <v>0</v>
      </c>
      <c r="AD76" s="9">
        <v>0</v>
      </c>
      <c r="AE76" s="9">
        <v>0</v>
      </c>
      <c r="AF76" s="10">
        <v>0.16915560674180002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0.03862111825779999</v>
      </c>
      <c r="AM76" s="9">
        <v>0</v>
      </c>
      <c r="AN76" s="9">
        <v>0</v>
      </c>
      <c r="AO76" s="9">
        <v>0</v>
      </c>
      <c r="AP76" s="10">
        <v>0.5556314865159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2.2970065143439964</v>
      </c>
      <c r="AW76" s="9">
        <v>17.9371060759652</v>
      </c>
      <c r="AX76" s="9">
        <v>0</v>
      </c>
      <c r="AY76" s="9">
        <v>0</v>
      </c>
      <c r="AZ76" s="10">
        <v>131.27845213596538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2.064070286280001</v>
      </c>
      <c r="BG76" s="9">
        <v>10.525266858934</v>
      </c>
      <c r="BH76" s="9">
        <v>0</v>
      </c>
      <c r="BI76" s="9">
        <v>0</v>
      </c>
      <c r="BJ76" s="10">
        <v>30.540500425525416</v>
      </c>
      <c r="BK76" s="17">
        <f t="shared" si="2"/>
        <v>195.8865881185606</v>
      </c>
      <c r="BL76" s="16"/>
      <c r="BM76" s="52"/>
    </row>
    <row r="77" spans="1:65" s="12" customFormat="1" ht="15">
      <c r="A77" s="5"/>
      <c r="B77" s="8" t="s">
        <v>89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0.01462946403535662</v>
      </c>
      <c r="I77" s="9">
        <v>1.9583298293735771</v>
      </c>
      <c r="J77" s="9">
        <v>0</v>
      </c>
      <c r="K77" s="9">
        <v>0</v>
      </c>
      <c r="L77" s="10">
        <v>0.5924859843008645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0.02035794301660554</v>
      </c>
      <c r="S77" s="9">
        <v>0.026265567685295064</v>
      </c>
      <c r="T77" s="9">
        <v>0</v>
      </c>
      <c r="U77" s="9">
        <v>0</v>
      </c>
      <c r="V77" s="10">
        <v>0.3540660331507429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0.03263883048955962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0.0006871283079343165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4.680430561280952</v>
      </c>
      <c r="AW77" s="9">
        <v>18.6114711308168</v>
      </c>
      <c r="AX77" s="9">
        <v>0</v>
      </c>
      <c r="AY77" s="9">
        <v>0</v>
      </c>
      <c r="AZ77" s="10">
        <v>360.39563873093675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1.7934829333904907</v>
      </c>
      <c r="BG77" s="9">
        <v>4.098795533465025</v>
      </c>
      <c r="BH77" s="9">
        <v>0.1305553219582385</v>
      </c>
      <c r="BI77" s="9">
        <v>0</v>
      </c>
      <c r="BJ77" s="10">
        <v>43.901075843431926</v>
      </c>
      <c r="BK77" s="17">
        <f t="shared" si="2"/>
        <v>436.6109108356401</v>
      </c>
      <c r="BL77" s="16"/>
      <c r="BM77" s="52"/>
    </row>
    <row r="78" spans="1:65" s="12" customFormat="1" ht="15">
      <c r="A78" s="5"/>
      <c r="B78" s="8" t="s">
        <v>90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0.008199035959926954</v>
      </c>
      <c r="I78" s="9">
        <v>0</v>
      </c>
      <c r="J78" s="9">
        <v>0</v>
      </c>
      <c r="K78" s="9">
        <v>0</v>
      </c>
      <c r="L78" s="10">
        <v>0.15476472994941015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0.0058358318865690696</v>
      </c>
      <c r="S78" s="9">
        <v>0</v>
      </c>
      <c r="T78" s="9">
        <v>0</v>
      </c>
      <c r="U78" s="9">
        <v>0</v>
      </c>
      <c r="V78" s="10">
        <v>0.030075368909738033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0.07392573406491518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1.5675841038807432</v>
      </c>
      <c r="AW78" s="9">
        <v>15.321978552884628</v>
      </c>
      <c r="AX78" s="9">
        <v>0</v>
      </c>
      <c r="AY78" s="9">
        <v>0</v>
      </c>
      <c r="AZ78" s="10">
        <v>136.36944879171352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0.9683761170196643</v>
      </c>
      <c r="BG78" s="9">
        <v>13.667027235911124</v>
      </c>
      <c r="BH78" s="9">
        <v>0</v>
      </c>
      <c r="BI78" s="9">
        <v>0</v>
      </c>
      <c r="BJ78" s="10">
        <v>27.49730449953913</v>
      </c>
      <c r="BK78" s="17">
        <f t="shared" si="2"/>
        <v>195.66452000171935</v>
      </c>
      <c r="BL78" s="16"/>
      <c r="BM78" s="52"/>
    </row>
    <row r="79" spans="1:65" s="12" customFormat="1" ht="15">
      <c r="A79" s="5"/>
      <c r="B79" s="8" t="s">
        <v>91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0.012823118548099999</v>
      </c>
      <c r="I79" s="9">
        <v>0</v>
      </c>
      <c r="J79" s="9">
        <v>0</v>
      </c>
      <c r="K79" s="9">
        <v>0</v>
      </c>
      <c r="L79" s="10">
        <v>0.4354117329031001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0.007959473322399999</v>
      </c>
      <c r="S79" s="9">
        <v>0</v>
      </c>
      <c r="T79" s="9">
        <v>0</v>
      </c>
      <c r="U79" s="9">
        <v>0</v>
      </c>
      <c r="V79" s="10">
        <v>0.021156028741800004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0.247607664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0.0030912112903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5.3004021836850415</v>
      </c>
      <c r="AW79" s="9">
        <v>4.2871493311279</v>
      </c>
      <c r="AX79" s="9">
        <v>0</v>
      </c>
      <c r="AY79" s="9">
        <v>0</v>
      </c>
      <c r="AZ79" s="10">
        <v>132.64680644771886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1.4888415002522002</v>
      </c>
      <c r="BG79" s="9">
        <v>14.4453001158701</v>
      </c>
      <c r="BH79" s="9">
        <v>0.1483781419354</v>
      </c>
      <c r="BI79" s="9">
        <v>0</v>
      </c>
      <c r="BJ79" s="10">
        <v>19.0349836462805</v>
      </c>
      <c r="BK79" s="17">
        <f t="shared" si="2"/>
        <v>178.0799105956757</v>
      </c>
      <c r="BL79" s="16"/>
      <c r="BM79" s="52"/>
    </row>
    <row r="80" spans="1:65" s="12" customFormat="1" ht="15">
      <c r="A80" s="5"/>
      <c r="B80" s="8" t="s">
        <v>92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0.007021288135108148</v>
      </c>
      <c r="I80" s="9">
        <v>0</v>
      </c>
      <c r="J80" s="9">
        <v>0</v>
      </c>
      <c r="K80" s="9">
        <v>0</v>
      </c>
      <c r="L80" s="10">
        <v>0.11399271713083724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0.005936222746310574</v>
      </c>
      <c r="S80" s="9">
        <v>0</v>
      </c>
      <c r="T80" s="9">
        <v>0</v>
      </c>
      <c r="U80" s="9">
        <v>0</v>
      </c>
      <c r="V80" s="10">
        <v>0.12969751278835664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0.2322209649465025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2.1218501669147884</v>
      </c>
      <c r="AW80" s="9">
        <v>9.611438851472373</v>
      </c>
      <c r="AX80" s="9">
        <v>0</v>
      </c>
      <c r="AY80" s="9">
        <v>0</v>
      </c>
      <c r="AZ80" s="10">
        <v>177.5026886824888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1.8965443444788348</v>
      </c>
      <c r="BG80" s="9">
        <v>13.164296913373608</v>
      </c>
      <c r="BH80" s="9">
        <v>0</v>
      </c>
      <c r="BI80" s="9">
        <v>0</v>
      </c>
      <c r="BJ80" s="10">
        <v>21.190000305165185</v>
      </c>
      <c r="BK80" s="17">
        <f t="shared" si="2"/>
        <v>225.97568796964072</v>
      </c>
      <c r="BL80" s="16"/>
      <c r="BM80" s="52"/>
    </row>
    <row r="81" spans="1:65" s="12" customFormat="1" ht="15">
      <c r="A81" s="5"/>
      <c r="B81" s="8" t="s">
        <v>93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0.010519521397798461</v>
      </c>
      <c r="I81" s="9">
        <v>0</v>
      </c>
      <c r="J81" s="9">
        <v>0</v>
      </c>
      <c r="K81" s="9">
        <v>0</v>
      </c>
      <c r="L81" s="10">
        <v>0.03747197757052376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0.00167735978046165</v>
      </c>
      <c r="S81" s="9">
        <v>0</v>
      </c>
      <c r="T81" s="9">
        <v>0</v>
      </c>
      <c r="U81" s="9">
        <v>0</v>
      </c>
      <c r="V81" s="10">
        <v>0.070780402077656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1.1019782732810381</v>
      </c>
      <c r="AW81" s="9">
        <v>2.4862240426857882</v>
      </c>
      <c r="AX81" s="9">
        <v>0</v>
      </c>
      <c r="AY81" s="9">
        <v>0</v>
      </c>
      <c r="AZ81" s="10">
        <v>72.94523813481109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1.2956413529584694</v>
      </c>
      <c r="BG81" s="9">
        <v>6.173954399714868</v>
      </c>
      <c r="BH81" s="9">
        <v>0</v>
      </c>
      <c r="BI81" s="9">
        <v>0</v>
      </c>
      <c r="BJ81" s="10">
        <v>8.40109297166164</v>
      </c>
      <c r="BK81" s="17">
        <f t="shared" si="2"/>
        <v>92.52457843593935</v>
      </c>
      <c r="BL81" s="16"/>
      <c r="BM81" s="52"/>
    </row>
    <row r="82" spans="1:65" s="12" customFormat="1" ht="15">
      <c r="A82" s="5"/>
      <c r="B82" s="8" t="s">
        <v>94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0.0059900374836999995</v>
      </c>
      <c r="I82" s="9">
        <v>0</v>
      </c>
      <c r="J82" s="9">
        <v>0</v>
      </c>
      <c r="K82" s="9">
        <v>0</v>
      </c>
      <c r="L82" s="10">
        <v>0.5920148712254001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0.0012570400645</v>
      </c>
      <c r="S82" s="9">
        <v>0</v>
      </c>
      <c r="T82" s="9">
        <v>0</v>
      </c>
      <c r="U82" s="9">
        <v>0</v>
      </c>
      <c r="V82" s="10">
        <v>0.033636408354700005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0.5737018839676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0.0038092122580000005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2.6746466505847697</v>
      </c>
      <c r="AW82" s="9">
        <v>6.031369396514699</v>
      </c>
      <c r="AX82" s="9">
        <v>0</v>
      </c>
      <c r="AY82" s="9">
        <v>0</v>
      </c>
      <c r="AZ82" s="10">
        <v>109.42592502504365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0.8767303968013999</v>
      </c>
      <c r="BG82" s="9">
        <v>0.0843057269354</v>
      </c>
      <c r="BH82" s="9">
        <v>0</v>
      </c>
      <c r="BI82" s="9">
        <v>0</v>
      </c>
      <c r="BJ82" s="10">
        <v>15.059340352376493</v>
      </c>
      <c r="BK82" s="17">
        <f t="shared" si="2"/>
        <v>135.36272700161032</v>
      </c>
      <c r="BL82" s="16"/>
      <c r="BM82" s="52"/>
    </row>
    <row r="83" spans="1:65" s="12" customFormat="1" ht="15">
      <c r="A83" s="5"/>
      <c r="B83" s="8" t="s">
        <v>95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0.009074068548299999</v>
      </c>
      <c r="I83" s="9">
        <v>0</v>
      </c>
      <c r="J83" s="9">
        <v>0</v>
      </c>
      <c r="K83" s="9">
        <v>0</v>
      </c>
      <c r="L83" s="10">
        <v>0.1486625084837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0.0006049379032</v>
      </c>
      <c r="S83" s="9">
        <v>0</v>
      </c>
      <c r="T83" s="9">
        <v>0</v>
      </c>
      <c r="U83" s="9">
        <v>0</v>
      </c>
      <c r="V83" s="10">
        <v>0.1857530013546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0.0161182949677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2.267695411731255</v>
      </c>
      <c r="AW83" s="9">
        <v>5.3979221182574</v>
      </c>
      <c r="AX83" s="9">
        <v>0</v>
      </c>
      <c r="AY83" s="9">
        <v>0</v>
      </c>
      <c r="AZ83" s="10">
        <v>89.87886610408066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0.41913200102960013</v>
      </c>
      <c r="BG83" s="9">
        <v>1.5247908051607002</v>
      </c>
      <c r="BH83" s="9">
        <v>0</v>
      </c>
      <c r="BI83" s="9">
        <v>0</v>
      </c>
      <c r="BJ83" s="10">
        <v>11.493343432250098</v>
      </c>
      <c r="BK83" s="17">
        <f t="shared" si="2"/>
        <v>111.3419626837672</v>
      </c>
      <c r="BL83" s="16"/>
      <c r="BM83" s="52"/>
    </row>
    <row r="84" spans="1:65" s="12" customFormat="1" ht="15">
      <c r="A84" s="5"/>
      <c r="B84" s="8" t="s">
        <v>96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0.0393023765159</v>
      </c>
      <c r="I84" s="9">
        <v>0</v>
      </c>
      <c r="J84" s="9">
        <v>0</v>
      </c>
      <c r="K84" s="9">
        <v>0</v>
      </c>
      <c r="L84" s="10">
        <v>0.007497672806399999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0.0193076852579</v>
      </c>
      <c r="S84" s="9">
        <v>0</v>
      </c>
      <c r="T84" s="9">
        <v>0</v>
      </c>
      <c r="U84" s="9">
        <v>0</v>
      </c>
      <c r="V84" s="10">
        <v>0.0673595721934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0.05611044412880001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10.50829899290243</v>
      </c>
      <c r="AW84" s="9">
        <v>0.25846422990300005</v>
      </c>
      <c r="AX84" s="9">
        <v>0</v>
      </c>
      <c r="AY84" s="9">
        <v>0</v>
      </c>
      <c r="AZ84" s="10">
        <v>46.72260242128152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3.5056793509616004</v>
      </c>
      <c r="BG84" s="9">
        <v>1.3090291819671</v>
      </c>
      <c r="BH84" s="9">
        <v>0.057439048387</v>
      </c>
      <c r="BI84" s="9">
        <v>0</v>
      </c>
      <c r="BJ84" s="10">
        <v>6.062042576865897</v>
      </c>
      <c r="BK84" s="17">
        <f t="shared" si="2"/>
        <v>68.61313355317095</v>
      </c>
      <c r="BL84" s="16"/>
      <c r="BM84" s="52"/>
    </row>
    <row r="85" spans="1:65" s="12" customFormat="1" ht="15">
      <c r="A85" s="5"/>
      <c r="B85" s="8" t="s">
        <v>97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0.5190288177088</v>
      </c>
      <c r="I85" s="9">
        <v>0</v>
      </c>
      <c r="J85" s="9">
        <v>0</v>
      </c>
      <c r="K85" s="9">
        <v>0</v>
      </c>
      <c r="L85" s="10">
        <v>0.10246549725769999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0.08686071206410001</v>
      </c>
      <c r="S85" s="9">
        <v>0</v>
      </c>
      <c r="T85" s="9">
        <v>0</v>
      </c>
      <c r="U85" s="9">
        <v>0</v>
      </c>
      <c r="V85" s="10">
        <v>0.048158481515799996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0.09990526899989999</v>
      </c>
      <c r="AC85" s="9">
        <v>0</v>
      </c>
      <c r="AD85" s="9">
        <v>0</v>
      </c>
      <c r="AE85" s="9">
        <v>0</v>
      </c>
      <c r="AF85" s="10">
        <v>0.0362163100645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64.18110760499701</v>
      </c>
      <c r="AW85" s="9">
        <v>20.907750653288794</v>
      </c>
      <c r="AX85" s="9">
        <v>0</v>
      </c>
      <c r="AY85" s="9">
        <v>0</v>
      </c>
      <c r="AZ85" s="10">
        <v>127.92177959246933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11.438963719180704</v>
      </c>
      <c r="BG85" s="9">
        <v>2.5584410476445</v>
      </c>
      <c r="BH85" s="9">
        <v>0.3630795770645</v>
      </c>
      <c r="BI85" s="9">
        <v>0</v>
      </c>
      <c r="BJ85" s="10">
        <v>11.9888126416991</v>
      </c>
      <c r="BK85" s="17">
        <f t="shared" si="2"/>
        <v>240.25256992395472</v>
      </c>
      <c r="BL85" s="16"/>
      <c r="BM85" s="52"/>
    </row>
    <row r="86" spans="1:65" s="12" customFormat="1" ht="15">
      <c r="A86" s="5"/>
      <c r="B86" s="8" t="s">
        <v>98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0.0753502414514</v>
      </c>
      <c r="I86" s="9">
        <v>0</v>
      </c>
      <c r="J86" s="9">
        <v>0</v>
      </c>
      <c r="K86" s="9">
        <v>0</v>
      </c>
      <c r="L86" s="10">
        <v>0.09148485735470001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0.0700581589028</v>
      </c>
      <c r="S86" s="9">
        <v>0</v>
      </c>
      <c r="T86" s="9">
        <v>0</v>
      </c>
      <c r="U86" s="9">
        <v>0</v>
      </c>
      <c r="V86" s="10">
        <v>0.0302099279354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0.0459294476128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0.0011818396774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34.824642695430946</v>
      </c>
      <c r="AW86" s="9">
        <v>3.4875857003221005</v>
      </c>
      <c r="AX86" s="9">
        <v>0</v>
      </c>
      <c r="AY86" s="9">
        <v>0</v>
      </c>
      <c r="AZ86" s="10">
        <v>22.698200081058697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7.093760644541295</v>
      </c>
      <c r="BG86" s="9">
        <v>0.8154693774189</v>
      </c>
      <c r="BH86" s="9">
        <v>0</v>
      </c>
      <c r="BI86" s="9">
        <v>0</v>
      </c>
      <c r="BJ86" s="10">
        <v>2.5721973358346997</v>
      </c>
      <c r="BK86" s="17">
        <f t="shared" si="2"/>
        <v>71.80607030754115</v>
      </c>
      <c r="BL86" s="16"/>
      <c r="BM86" s="52"/>
    </row>
    <row r="87" spans="1:65" s="12" customFormat="1" ht="15">
      <c r="A87" s="5"/>
      <c r="B87" s="8" t="s">
        <v>99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0.0255004422579</v>
      </c>
      <c r="I87" s="9">
        <v>0</v>
      </c>
      <c r="J87" s="9">
        <v>0</v>
      </c>
      <c r="K87" s="9">
        <v>0</v>
      </c>
      <c r="L87" s="10">
        <v>0.037886371354699994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0.0074232407096</v>
      </c>
      <c r="S87" s="9">
        <v>0</v>
      </c>
      <c r="T87" s="9">
        <v>0</v>
      </c>
      <c r="U87" s="9">
        <v>0</v>
      </c>
      <c r="V87" s="10">
        <v>0.006678687257899999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0.0991973434515</v>
      </c>
      <c r="AC87" s="9">
        <v>0</v>
      </c>
      <c r="AD87" s="9">
        <v>0</v>
      </c>
      <c r="AE87" s="9">
        <v>0</v>
      </c>
      <c r="AF87" s="10">
        <v>0.0051062871935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0.011912644677399999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52.330703174205546</v>
      </c>
      <c r="AW87" s="9">
        <v>3.6205138162569</v>
      </c>
      <c r="AX87" s="9">
        <v>0</v>
      </c>
      <c r="AY87" s="9">
        <v>0</v>
      </c>
      <c r="AZ87" s="10">
        <v>32.35978548718789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6.732687768639598</v>
      </c>
      <c r="BG87" s="9">
        <v>1.5140573458061</v>
      </c>
      <c r="BH87" s="9">
        <v>0</v>
      </c>
      <c r="BI87" s="9">
        <v>0</v>
      </c>
      <c r="BJ87" s="10">
        <v>3.213855496996799</v>
      </c>
      <c r="BK87" s="17">
        <f t="shared" si="2"/>
        <v>99.96530810599532</v>
      </c>
      <c r="BL87" s="16"/>
      <c r="BM87" s="52"/>
    </row>
    <row r="88" spans="1:65" s="12" customFormat="1" ht="15">
      <c r="A88" s="5"/>
      <c r="B88" s="8" t="s">
        <v>100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0.035440848387</v>
      </c>
      <c r="I88" s="9">
        <v>0</v>
      </c>
      <c r="J88" s="9">
        <v>0</v>
      </c>
      <c r="K88" s="9">
        <v>0</v>
      </c>
      <c r="L88" s="10">
        <v>0.1559189857095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0.0198847990967</v>
      </c>
      <c r="S88" s="9">
        <v>0</v>
      </c>
      <c r="T88" s="9">
        <v>0</v>
      </c>
      <c r="U88" s="9">
        <v>0</v>
      </c>
      <c r="V88" s="10">
        <v>0.028943359516099998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28.595217765731142</v>
      </c>
      <c r="AW88" s="9">
        <v>2.0765240322578</v>
      </c>
      <c r="AX88" s="9">
        <v>0</v>
      </c>
      <c r="AY88" s="9">
        <v>0</v>
      </c>
      <c r="AZ88" s="10">
        <v>14.728739631866496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2.1493654129645994</v>
      </c>
      <c r="BG88" s="9">
        <v>0.023463548387</v>
      </c>
      <c r="BH88" s="9">
        <v>0</v>
      </c>
      <c r="BI88" s="9">
        <v>0</v>
      </c>
      <c r="BJ88" s="10">
        <v>0.7888622308689998</v>
      </c>
      <c r="BK88" s="17">
        <f t="shared" si="2"/>
        <v>48.60236061478534</v>
      </c>
      <c r="BL88" s="16"/>
      <c r="BM88" s="52"/>
    </row>
    <row r="89" spans="1:65" s="12" customFormat="1" ht="15">
      <c r="A89" s="5"/>
      <c r="B89" s="8" t="s">
        <v>101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0.0526234971288</v>
      </c>
      <c r="I89" s="9">
        <v>0</v>
      </c>
      <c r="J89" s="9">
        <v>0</v>
      </c>
      <c r="K89" s="9">
        <v>0</v>
      </c>
      <c r="L89" s="10">
        <v>0.028055231064400003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0.05436056441929999</v>
      </c>
      <c r="S89" s="9">
        <v>0</v>
      </c>
      <c r="T89" s="9">
        <v>0</v>
      </c>
      <c r="U89" s="9">
        <v>0</v>
      </c>
      <c r="V89" s="10">
        <v>0.0855331726451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0.0051268220967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35.79718312005091</v>
      </c>
      <c r="AW89" s="9">
        <v>3.9989823128699995</v>
      </c>
      <c r="AX89" s="9">
        <v>0</v>
      </c>
      <c r="AY89" s="9">
        <v>0</v>
      </c>
      <c r="AZ89" s="10">
        <v>27.068332331767802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4.227257453188996</v>
      </c>
      <c r="BG89" s="9">
        <v>0.133553224516</v>
      </c>
      <c r="BH89" s="9">
        <v>0</v>
      </c>
      <c r="BI89" s="9">
        <v>0</v>
      </c>
      <c r="BJ89" s="10">
        <v>3.2396800777388</v>
      </c>
      <c r="BK89" s="17">
        <f t="shared" si="2"/>
        <v>74.69068780748681</v>
      </c>
      <c r="BL89" s="16"/>
      <c r="BM89" s="52"/>
    </row>
    <row r="90" spans="1:65" s="12" customFormat="1" ht="15">
      <c r="A90" s="5"/>
      <c r="B90" s="8" t="s">
        <v>141</v>
      </c>
      <c r="C90" s="11">
        <v>0</v>
      </c>
      <c r="D90" s="9">
        <v>2.0236667578064</v>
      </c>
      <c r="E90" s="9">
        <v>0</v>
      </c>
      <c r="F90" s="9">
        <v>0</v>
      </c>
      <c r="G90" s="10">
        <v>0</v>
      </c>
      <c r="H90" s="11">
        <v>0.06971360929010001</v>
      </c>
      <c r="I90" s="9">
        <v>9.1727983834192</v>
      </c>
      <c r="J90" s="9">
        <v>0</v>
      </c>
      <c r="K90" s="9">
        <v>0</v>
      </c>
      <c r="L90" s="10">
        <v>0.0068999093548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0.0282406655805</v>
      </c>
      <c r="S90" s="9">
        <v>3.0364809677419</v>
      </c>
      <c r="T90" s="9">
        <v>0</v>
      </c>
      <c r="U90" s="9">
        <v>0</v>
      </c>
      <c r="V90" s="10">
        <v>0.6029864090644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0.882715560977152</v>
      </c>
      <c r="AW90" s="9">
        <v>5.3434714064516</v>
      </c>
      <c r="AX90" s="9">
        <v>0</v>
      </c>
      <c r="AY90" s="9">
        <v>0</v>
      </c>
      <c r="AZ90" s="10">
        <v>0.25729162348350004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0.12087887916080002</v>
      </c>
      <c r="BG90" s="9">
        <v>0</v>
      </c>
      <c r="BH90" s="9">
        <v>0</v>
      </c>
      <c r="BI90" s="9">
        <v>0</v>
      </c>
      <c r="BJ90" s="10">
        <v>0.1374359493868</v>
      </c>
      <c r="BK90" s="17">
        <f t="shared" si="2"/>
        <v>21.682580121717148</v>
      </c>
      <c r="BL90" s="16"/>
      <c r="BM90" s="52"/>
    </row>
    <row r="91" spans="1:65" s="12" customFormat="1" ht="15">
      <c r="A91" s="5"/>
      <c r="B91" s="8" t="s">
        <v>142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0.0010575932258000001</v>
      </c>
      <c r="I91" s="9">
        <v>103.43006773445138</v>
      </c>
      <c r="J91" s="9">
        <v>0</v>
      </c>
      <c r="K91" s="9">
        <v>0</v>
      </c>
      <c r="L91" s="10">
        <v>2.2315217064515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3.2975756780643</v>
      </c>
      <c r="S91" s="9">
        <v>59.7540172580644</v>
      </c>
      <c r="T91" s="9">
        <v>0</v>
      </c>
      <c r="U91" s="9">
        <v>0</v>
      </c>
      <c r="V91" s="10">
        <v>0.2696862725806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0.49275783325780004</v>
      </c>
      <c r="AW91" s="9">
        <v>48.60544841006823</v>
      </c>
      <c r="AX91" s="9">
        <v>0</v>
      </c>
      <c r="AY91" s="9">
        <v>0</v>
      </c>
      <c r="AZ91" s="10">
        <v>3.7622167517736993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0.1289782561932</v>
      </c>
      <c r="BG91" s="9">
        <v>0.5179032870966</v>
      </c>
      <c r="BH91" s="9">
        <v>0</v>
      </c>
      <c r="BI91" s="9">
        <v>0</v>
      </c>
      <c r="BJ91" s="10">
        <v>0.7509419259672</v>
      </c>
      <c r="BK91" s="17">
        <f t="shared" si="2"/>
        <v>223.2421727071947</v>
      </c>
      <c r="BL91" s="16"/>
      <c r="BM91" s="52"/>
    </row>
    <row r="92" spans="1:65" s="12" customFormat="1" ht="15">
      <c r="A92" s="5"/>
      <c r="B92" s="8" t="s">
        <v>143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0.0010754989354</v>
      </c>
      <c r="I92" s="9">
        <v>0</v>
      </c>
      <c r="J92" s="9">
        <v>0</v>
      </c>
      <c r="K92" s="9">
        <v>0</v>
      </c>
      <c r="L92" s="10">
        <v>2.7835258900967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0.0007908079999999999</v>
      </c>
      <c r="S92" s="9">
        <v>0</v>
      </c>
      <c r="T92" s="9">
        <v>0</v>
      </c>
      <c r="U92" s="9">
        <v>0</v>
      </c>
      <c r="V92" s="10">
        <v>0.0021088212903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0.047115922451600005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9.943805452353443</v>
      </c>
      <c r="AW92" s="9">
        <v>18.977662935645</v>
      </c>
      <c r="AX92" s="9">
        <v>0</v>
      </c>
      <c r="AY92" s="9">
        <v>0</v>
      </c>
      <c r="AZ92" s="10">
        <v>4.1351802398704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1.349128177419</v>
      </c>
      <c r="BG92" s="9">
        <v>0</v>
      </c>
      <c r="BH92" s="9">
        <v>0.105146</v>
      </c>
      <c r="BI92" s="9">
        <v>0</v>
      </c>
      <c r="BJ92" s="10">
        <v>0.5324583514514</v>
      </c>
      <c r="BK92" s="17">
        <f t="shared" si="2"/>
        <v>37.87799809751324</v>
      </c>
      <c r="BL92" s="16"/>
      <c r="BM92" s="52"/>
    </row>
    <row r="93" spans="1:65" s="12" customFormat="1" ht="15">
      <c r="A93" s="5"/>
      <c r="B93" s="8" t="s">
        <v>144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0.11914404045150001</v>
      </c>
      <c r="I93" s="9">
        <v>82.14017790261269</v>
      </c>
      <c r="J93" s="9">
        <v>0</v>
      </c>
      <c r="K93" s="9">
        <v>0</v>
      </c>
      <c r="L93" s="10">
        <v>4.8462412223224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0.0223750756449</v>
      </c>
      <c r="S93" s="9">
        <v>37.8367083870967</v>
      </c>
      <c r="T93" s="9">
        <v>0.5255098387096</v>
      </c>
      <c r="U93" s="9">
        <v>0</v>
      </c>
      <c r="V93" s="10">
        <v>0.097591053161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3.1827796679391676</v>
      </c>
      <c r="AW93" s="9">
        <v>4.7221691890317</v>
      </c>
      <c r="AX93" s="9">
        <v>0</v>
      </c>
      <c r="AY93" s="9">
        <v>0</v>
      </c>
      <c r="AZ93" s="10">
        <v>12.579348895740502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0.27674543190269996</v>
      </c>
      <c r="BG93" s="9">
        <v>2.1115507600967</v>
      </c>
      <c r="BH93" s="9">
        <v>0</v>
      </c>
      <c r="BI93" s="9">
        <v>0</v>
      </c>
      <c r="BJ93" s="10">
        <v>3.3486969364185</v>
      </c>
      <c r="BK93" s="17">
        <f t="shared" si="2"/>
        <v>151.80903840112805</v>
      </c>
      <c r="BL93" s="16"/>
      <c r="BM93" s="52"/>
    </row>
    <row r="94" spans="1:65" s="12" customFormat="1" ht="15">
      <c r="A94" s="5"/>
      <c r="B94" s="8" t="s">
        <v>145</v>
      </c>
      <c r="C94" s="11">
        <v>0</v>
      </c>
      <c r="D94" s="9">
        <v>12.588878709677399</v>
      </c>
      <c r="E94" s="9">
        <v>0</v>
      </c>
      <c r="F94" s="9">
        <v>0</v>
      </c>
      <c r="G94" s="10">
        <v>0</v>
      </c>
      <c r="H94" s="11">
        <v>5.2453661290322</v>
      </c>
      <c r="I94" s="9">
        <v>20.981464516128998</v>
      </c>
      <c r="J94" s="9">
        <v>0</v>
      </c>
      <c r="K94" s="9">
        <v>0</v>
      </c>
      <c r="L94" s="10">
        <v>1.8893808796772997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0.1049073225806</v>
      </c>
      <c r="S94" s="9">
        <v>20.981464516128998</v>
      </c>
      <c r="T94" s="9">
        <v>0</v>
      </c>
      <c r="U94" s="9">
        <v>0</v>
      </c>
      <c r="V94" s="10">
        <v>0.0073435125805999995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3.1025029093631966</v>
      </c>
      <c r="AW94" s="9">
        <v>13.1859846856773</v>
      </c>
      <c r="AX94" s="9">
        <v>0</v>
      </c>
      <c r="AY94" s="9">
        <v>0</v>
      </c>
      <c r="AZ94" s="10">
        <v>4.9207448704511005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0.6329327084833999</v>
      </c>
      <c r="BG94" s="9">
        <v>0.9121924741935</v>
      </c>
      <c r="BH94" s="9">
        <v>0</v>
      </c>
      <c r="BI94" s="9">
        <v>0</v>
      </c>
      <c r="BJ94" s="10">
        <v>0.21688642451569998</v>
      </c>
      <c r="BK94" s="17">
        <f t="shared" si="2"/>
        <v>84.7700496584903</v>
      </c>
      <c r="BL94" s="16"/>
      <c r="BM94" s="52"/>
    </row>
    <row r="95" spans="1:65" s="12" customFormat="1" ht="15">
      <c r="A95" s="5"/>
      <c r="B95" s="8" t="s">
        <v>146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0.6189865942497225</v>
      </c>
      <c r="I95" s="9">
        <v>0.17359103174494508</v>
      </c>
      <c r="J95" s="9">
        <v>0</v>
      </c>
      <c r="K95" s="9">
        <v>0</v>
      </c>
      <c r="L95" s="10">
        <v>0.9547560046390874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0.3821854104458601</v>
      </c>
      <c r="S95" s="9">
        <v>0.8234146828186231</v>
      </c>
      <c r="T95" s="9">
        <v>7.049738329516469</v>
      </c>
      <c r="U95" s="9">
        <v>0</v>
      </c>
      <c r="V95" s="10">
        <v>1.0557445358007451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0.00688288602066902</v>
      </c>
      <c r="AC95" s="9">
        <v>0</v>
      </c>
      <c r="AD95" s="9">
        <v>0</v>
      </c>
      <c r="AE95" s="9">
        <v>0</v>
      </c>
      <c r="AF95" s="10">
        <v>0.04155445248403175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3.4850206854714584E-05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10.088009842818616</v>
      </c>
      <c r="AW95" s="9">
        <v>12.250388212043497</v>
      </c>
      <c r="AX95" s="9">
        <v>0</v>
      </c>
      <c r="AY95" s="9">
        <v>0</v>
      </c>
      <c r="AZ95" s="10">
        <v>11.003611993473715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2.159852405277231</v>
      </c>
      <c r="BG95" s="9">
        <v>3.2986330878149537</v>
      </c>
      <c r="BH95" s="9">
        <v>0</v>
      </c>
      <c r="BI95" s="9">
        <v>0</v>
      </c>
      <c r="BJ95" s="10">
        <v>2.874207411479779</v>
      </c>
      <c r="BK95" s="17">
        <f t="shared" si="2"/>
        <v>52.781591730834805</v>
      </c>
      <c r="BL95" s="16"/>
      <c r="BM95" s="52"/>
    </row>
    <row r="96" spans="1:65" s="12" customFormat="1" ht="15">
      <c r="A96" s="5"/>
      <c r="B96" s="8" t="s">
        <v>147</v>
      </c>
      <c r="C96" s="11">
        <v>0</v>
      </c>
      <c r="D96" s="9">
        <v>4.60882012647486</v>
      </c>
      <c r="E96" s="9">
        <v>0</v>
      </c>
      <c r="F96" s="9">
        <v>0</v>
      </c>
      <c r="G96" s="10">
        <v>0</v>
      </c>
      <c r="H96" s="11">
        <v>0.6295905997199978</v>
      </c>
      <c r="I96" s="9">
        <v>3.2654263755180204</v>
      </c>
      <c r="J96" s="9">
        <v>0</v>
      </c>
      <c r="K96" s="9">
        <v>0</v>
      </c>
      <c r="L96" s="10">
        <v>1.3916282432325624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0.3453989355467211</v>
      </c>
      <c r="S96" s="9">
        <v>14.666860706324297</v>
      </c>
      <c r="T96" s="9">
        <v>5.111855921810314</v>
      </c>
      <c r="U96" s="9">
        <v>0</v>
      </c>
      <c r="V96" s="10">
        <v>1.9446582638041778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8.774153966276257</v>
      </c>
      <c r="AW96" s="9">
        <v>48.01195909703037</v>
      </c>
      <c r="AX96" s="9">
        <v>0</v>
      </c>
      <c r="AY96" s="9">
        <v>0</v>
      </c>
      <c r="AZ96" s="10">
        <v>10.054792898676007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2.5945708926559794</v>
      </c>
      <c r="BG96" s="9">
        <v>4.5004429470429095</v>
      </c>
      <c r="BH96" s="9">
        <v>0</v>
      </c>
      <c r="BI96" s="9">
        <v>0</v>
      </c>
      <c r="BJ96" s="10">
        <v>3.895238887686278</v>
      </c>
      <c r="BK96" s="17">
        <f aca="true" t="shared" si="3" ref="BK96:BK159">SUM(C96:BJ96)</f>
        <v>109.79539786179876</v>
      </c>
      <c r="BL96" s="16"/>
      <c r="BM96" s="52"/>
    </row>
    <row r="97" spans="1:65" s="12" customFormat="1" ht="15">
      <c r="A97" s="5"/>
      <c r="B97" s="8" t="s">
        <v>255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0.1059638315482</v>
      </c>
      <c r="I97" s="9">
        <v>0</v>
      </c>
      <c r="J97" s="9">
        <v>0</v>
      </c>
      <c r="K97" s="9">
        <v>0</v>
      </c>
      <c r="L97" s="10">
        <v>0.12333615532249999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0.0106902686773</v>
      </c>
      <c r="S97" s="9">
        <v>0</v>
      </c>
      <c r="T97" s="9">
        <v>0</v>
      </c>
      <c r="U97" s="9">
        <v>0</v>
      </c>
      <c r="V97" s="10">
        <v>0.022294722774100002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0.0514341319032</v>
      </c>
      <c r="AC97" s="9">
        <v>0</v>
      </c>
      <c r="AD97" s="9">
        <v>0</v>
      </c>
      <c r="AE97" s="9">
        <v>0</v>
      </c>
      <c r="AF97" s="10">
        <v>0.0256072058064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0.0010175309677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8.843553741150457</v>
      </c>
      <c r="AW97" s="9">
        <v>1.170160612903</v>
      </c>
      <c r="AX97" s="9">
        <v>0.1020098808709</v>
      </c>
      <c r="AY97" s="9">
        <v>0</v>
      </c>
      <c r="AZ97" s="10">
        <v>9.169132388963895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2.449343564286699</v>
      </c>
      <c r="BG97" s="9">
        <v>0.4578392024836</v>
      </c>
      <c r="BH97" s="9">
        <v>0</v>
      </c>
      <c r="BI97" s="9">
        <v>0</v>
      </c>
      <c r="BJ97" s="10">
        <v>1.36820458445</v>
      </c>
      <c r="BK97" s="17">
        <f t="shared" si="3"/>
        <v>23.90058782210795</v>
      </c>
      <c r="BL97" s="16"/>
      <c r="BM97" s="52"/>
    </row>
    <row r="98" spans="1:65" s="12" customFormat="1" ht="15">
      <c r="A98" s="5"/>
      <c r="B98" s="8" t="s">
        <v>148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7.976071134483201</v>
      </c>
      <c r="I98" s="9">
        <v>49.27492700399951</v>
      </c>
      <c r="J98" s="9">
        <v>2.3076338667096</v>
      </c>
      <c r="K98" s="9">
        <v>0</v>
      </c>
      <c r="L98" s="10">
        <v>2.7356515943860003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1.1301450639671</v>
      </c>
      <c r="S98" s="9">
        <v>9.4867802128704</v>
      </c>
      <c r="T98" s="9">
        <v>11.158371511709401</v>
      </c>
      <c r="U98" s="9">
        <v>0</v>
      </c>
      <c r="V98" s="10">
        <v>1.2389753340313001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0.013298892741900001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5.1478092549645025</v>
      </c>
      <c r="AW98" s="9">
        <v>41.50651632465792</v>
      </c>
      <c r="AX98" s="9">
        <v>0</v>
      </c>
      <c r="AY98" s="9">
        <v>0</v>
      </c>
      <c r="AZ98" s="10">
        <v>15.8137907358327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2.8394130508010993</v>
      </c>
      <c r="BG98" s="9">
        <v>14.7902093059667</v>
      </c>
      <c r="BH98" s="9">
        <v>0.1025318253548</v>
      </c>
      <c r="BI98" s="9">
        <v>0</v>
      </c>
      <c r="BJ98" s="10">
        <v>2.9830496885441007</v>
      </c>
      <c r="BK98" s="17">
        <f t="shared" si="3"/>
        <v>168.50517480102022</v>
      </c>
      <c r="BL98" s="16"/>
      <c r="BM98" s="52"/>
    </row>
    <row r="99" spans="1:65" s="12" customFormat="1" ht="15">
      <c r="A99" s="5"/>
      <c r="B99" s="8" t="s">
        <v>149</v>
      </c>
      <c r="C99" s="11">
        <v>0</v>
      </c>
      <c r="D99" s="9">
        <v>10.781491678129</v>
      </c>
      <c r="E99" s="9">
        <v>0</v>
      </c>
      <c r="F99" s="9">
        <v>0</v>
      </c>
      <c r="G99" s="10">
        <v>0</v>
      </c>
      <c r="H99" s="11">
        <v>0.005284613548100001</v>
      </c>
      <c r="I99" s="9">
        <v>90.2727249334515</v>
      </c>
      <c r="J99" s="9">
        <v>0</v>
      </c>
      <c r="K99" s="9">
        <v>0</v>
      </c>
      <c r="L99" s="10">
        <v>3.1678208571931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</v>
      </c>
      <c r="S99" s="9">
        <v>0</v>
      </c>
      <c r="T99" s="9">
        <v>0</v>
      </c>
      <c r="U99" s="9">
        <v>0</v>
      </c>
      <c r="V99" s="10">
        <v>0.0203865455482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0.0475686087095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0.12734655402039713</v>
      </c>
      <c r="AW99" s="9">
        <v>73.52359082209631</v>
      </c>
      <c r="AX99" s="9">
        <v>0</v>
      </c>
      <c r="AY99" s="9">
        <v>0</v>
      </c>
      <c r="AZ99" s="10">
        <v>24.483200147414593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0.3204404468049</v>
      </c>
      <c r="BG99" s="9">
        <v>96.9598931222253</v>
      </c>
      <c r="BH99" s="9">
        <v>0</v>
      </c>
      <c r="BI99" s="9">
        <v>0</v>
      </c>
      <c r="BJ99" s="10">
        <v>3.206800527931898</v>
      </c>
      <c r="BK99" s="17">
        <f t="shared" si="3"/>
        <v>302.91654885707277</v>
      </c>
      <c r="BL99" s="16"/>
      <c r="BM99" s="52"/>
    </row>
    <row r="100" spans="1:65" s="12" customFormat="1" ht="15">
      <c r="A100" s="5"/>
      <c r="B100" s="8" t="s">
        <v>102</v>
      </c>
      <c r="C100" s="11">
        <v>0</v>
      </c>
      <c r="D100" s="9">
        <v>10.1667516129032</v>
      </c>
      <c r="E100" s="9">
        <v>0</v>
      </c>
      <c r="F100" s="9">
        <v>0</v>
      </c>
      <c r="G100" s="10">
        <v>0</v>
      </c>
      <c r="H100" s="11">
        <v>0.050833758064499995</v>
      </c>
      <c r="I100" s="9">
        <v>363.8172064677417</v>
      </c>
      <c r="J100" s="9">
        <v>0</v>
      </c>
      <c r="K100" s="9">
        <v>0</v>
      </c>
      <c r="L100" s="10">
        <v>0.22619911512889998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0.0313960960642</v>
      </c>
      <c r="S100" s="9">
        <v>5.0880302999354</v>
      </c>
      <c r="T100" s="9">
        <v>0</v>
      </c>
      <c r="U100" s="9">
        <v>0</v>
      </c>
      <c r="V100" s="10">
        <v>0.0020333503224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12.028407892650465</v>
      </c>
      <c r="AW100" s="9">
        <v>10.5212439096127</v>
      </c>
      <c r="AX100" s="9">
        <v>0</v>
      </c>
      <c r="AY100" s="9">
        <v>0</v>
      </c>
      <c r="AZ100" s="10">
        <v>19.2021317978379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0.15803678119260003</v>
      </c>
      <c r="BG100" s="9">
        <v>0</v>
      </c>
      <c r="BH100" s="9">
        <v>0</v>
      </c>
      <c r="BI100" s="9">
        <v>0</v>
      </c>
      <c r="BJ100" s="10">
        <v>0.054541115870599996</v>
      </c>
      <c r="BK100" s="17">
        <f t="shared" si="3"/>
        <v>421.3468121973246</v>
      </c>
      <c r="BL100" s="16"/>
      <c r="BM100" s="52"/>
    </row>
    <row r="101" spans="1:65" s="12" customFormat="1" ht="15">
      <c r="A101" s="5"/>
      <c r="B101" s="8" t="s">
        <v>103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5.2652989241931</v>
      </c>
      <c r="I101" s="9">
        <v>78.60446076274181</v>
      </c>
      <c r="J101" s="9">
        <v>0</v>
      </c>
      <c r="K101" s="9">
        <v>0</v>
      </c>
      <c r="L101" s="10">
        <v>2.7317006167416995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0.070865255161</v>
      </c>
      <c r="S101" s="9">
        <v>20.3097354838709</v>
      </c>
      <c r="T101" s="9">
        <v>0</v>
      </c>
      <c r="U101" s="9">
        <v>0</v>
      </c>
      <c r="V101" s="10">
        <v>5.3602469375804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12.543597156627532</v>
      </c>
      <c r="AW101" s="9">
        <v>17.852795072547902</v>
      </c>
      <c r="AX101" s="9">
        <v>0</v>
      </c>
      <c r="AY101" s="9">
        <v>0</v>
      </c>
      <c r="AZ101" s="10">
        <v>14.020670206159002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2.1593486920624003</v>
      </c>
      <c r="BG101" s="9">
        <v>1.6697160203223</v>
      </c>
      <c r="BH101" s="9">
        <v>0</v>
      </c>
      <c r="BI101" s="9">
        <v>0</v>
      </c>
      <c r="BJ101" s="10">
        <v>0.8087023571927001</v>
      </c>
      <c r="BK101" s="17">
        <f t="shared" si="3"/>
        <v>161.39713748520072</v>
      </c>
      <c r="BL101" s="16"/>
      <c r="BM101" s="52"/>
    </row>
    <row r="102" spans="1:65" s="12" customFormat="1" ht="15">
      <c r="A102" s="5"/>
      <c r="B102" s="8" t="s">
        <v>104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5.3244759430644</v>
      </c>
      <c r="I102" s="9">
        <v>55.7766409914192</v>
      </c>
      <c r="J102" s="9">
        <v>0</v>
      </c>
      <c r="K102" s="9">
        <v>0</v>
      </c>
      <c r="L102" s="10">
        <v>1.1310606758063002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</v>
      </c>
      <c r="S102" s="9">
        <v>20.2880838709677</v>
      </c>
      <c r="T102" s="9">
        <v>0</v>
      </c>
      <c r="U102" s="9">
        <v>0</v>
      </c>
      <c r="V102" s="10">
        <v>0.0507202096774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3.9961602510767937</v>
      </c>
      <c r="AW102" s="9">
        <v>2.1302041772901</v>
      </c>
      <c r="AX102" s="9">
        <v>0</v>
      </c>
      <c r="AY102" s="9">
        <v>0</v>
      </c>
      <c r="AZ102" s="10">
        <v>1.5147797576124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0.19149625393510003</v>
      </c>
      <c r="BG102" s="9">
        <v>0</v>
      </c>
      <c r="BH102" s="9">
        <v>0</v>
      </c>
      <c r="BI102" s="9">
        <v>0</v>
      </c>
      <c r="BJ102" s="10">
        <v>0.0447683524193</v>
      </c>
      <c r="BK102" s="17">
        <f t="shared" si="3"/>
        <v>90.44839048326868</v>
      </c>
      <c r="BL102" s="16"/>
      <c r="BM102" s="52"/>
    </row>
    <row r="103" spans="1:65" s="12" customFormat="1" ht="15">
      <c r="A103" s="5"/>
      <c r="B103" s="8" t="s">
        <v>105</v>
      </c>
      <c r="C103" s="11">
        <v>0</v>
      </c>
      <c r="D103" s="9">
        <v>1.226136</v>
      </c>
      <c r="E103" s="9">
        <v>0</v>
      </c>
      <c r="F103" s="9">
        <v>0</v>
      </c>
      <c r="G103" s="10">
        <v>0</v>
      </c>
      <c r="H103" s="11">
        <v>0.28712018</v>
      </c>
      <c r="I103" s="9">
        <v>1.02178</v>
      </c>
      <c r="J103" s="9">
        <v>0</v>
      </c>
      <c r="K103" s="9">
        <v>0</v>
      </c>
      <c r="L103" s="10">
        <v>8.400359914000001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0.00255445</v>
      </c>
      <c r="S103" s="9">
        <v>0</v>
      </c>
      <c r="T103" s="9">
        <v>0</v>
      </c>
      <c r="U103" s="9">
        <v>0</v>
      </c>
      <c r="V103" s="10">
        <v>0.0803129327095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7.199146238467478</v>
      </c>
      <c r="AW103" s="9">
        <v>7.7810056838707</v>
      </c>
      <c r="AX103" s="9">
        <v>0</v>
      </c>
      <c r="AY103" s="9">
        <v>0</v>
      </c>
      <c r="AZ103" s="10">
        <v>5.013370176192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0.6149281789341</v>
      </c>
      <c r="BG103" s="9">
        <v>0.2552823387096</v>
      </c>
      <c r="BH103" s="9">
        <v>0</v>
      </c>
      <c r="BI103" s="9">
        <v>0</v>
      </c>
      <c r="BJ103" s="10">
        <v>0.9275635518380999</v>
      </c>
      <c r="BK103" s="17">
        <f t="shared" si="3"/>
        <v>32.809559644721475</v>
      </c>
      <c r="BL103" s="16"/>
      <c r="BM103" s="52"/>
    </row>
    <row r="104" spans="1:65" s="12" customFormat="1" ht="15">
      <c r="A104" s="5"/>
      <c r="B104" s="8" t="s">
        <v>106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0.010454996773999999</v>
      </c>
      <c r="I104" s="9">
        <v>10.4549967741935</v>
      </c>
      <c r="J104" s="9">
        <v>0</v>
      </c>
      <c r="K104" s="9">
        <v>0</v>
      </c>
      <c r="L104" s="10">
        <v>17.781236159064303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0.0940949709676</v>
      </c>
      <c r="S104" s="9">
        <v>15.693995657741901</v>
      </c>
      <c r="T104" s="9">
        <v>0</v>
      </c>
      <c r="U104" s="9">
        <v>0</v>
      </c>
      <c r="V104" s="10">
        <v>0.43471876587069996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3.2248155396418974</v>
      </c>
      <c r="AW104" s="9">
        <v>9.6731875886771</v>
      </c>
      <c r="AX104" s="9">
        <v>0</v>
      </c>
      <c r="AY104" s="9">
        <v>0</v>
      </c>
      <c r="AZ104" s="10">
        <v>2.3126117128700003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0.36261493428969993</v>
      </c>
      <c r="BG104" s="9">
        <v>6.5264613318063995</v>
      </c>
      <c r="BH104" s="9">
        <v>0</v>
      </c>
      <c r="BI104" s="9">
        <v>0</v>
      </c>
      <c r="BJ104" s="10">
        <v>0.42075798467680003</v>
      </c>
      <c r="BK104" s="17">
        <f t="shared" si="3"/>
        <v>66.9899464165739</v>
      </c>
      <c r="BL104" s="16"/>
      <c r="BM104" s="52"/>
    </row>
    <row r="105" spans="1:65" s="12" customFormat="1" ht="15">
      <c r="A105" s="5"/>
      <c r="B105" s="8" t="s">
        <v>107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0.04429685180640001</v>
      </c>
      <c r="I105" s="9">
        <v>2.4634210335806</v>
      </c>
      <c r="J105" s="9">
        <v>0</v>
      </c>
      <c r="K105" s="9">
        <v>0</v>
      </c>
      <c r="L105" s="10">
        <v>0.3945187004836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0.47910852612890004</v>
      </c>
      <c r="S105" s="9">
        <v>1.0392809677419</v>
      </c>
      <c r="T105" s="9">
        <v>0</v>
      </c>
      <c r="U105" s="9">
        <v>0</v>
      </c>
      <c r="V105" s="10">
        <v>0.6500929161931001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3.7521971516860524</v>
      </c>
      <c r="AW105" s="9">
        <v>7.7219884791608004</v>
      </c>
      <c r="AX105" s="9">
        <v>0</v>
      </c>
      <c r="AY105" s="9">
        <v>0</v>
      </c>
      <c r="AZ105" s="10">
        <v>10.9614661300311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0.52015377587</v>
      </c>
      <c r="BG105" s="9">
        <v>0.1297727419353</v>
      </c>
      <c r="BH105" s="9">
        <v>0</v>
      </c>
      <c r="BI105" s="9">
        <v>0</v>
      </c>
      <c r="BJ105" s="10">
        <v>1.1345028776442998</v>
      </c>
      <c r="BK105" s="17">
        <f t="shared" si="3"/>
        <v>29.29080015226205</v>
      </c>
      <c r="BL105" s="16"/>
      <c r="BM105" s="52"/>
    </row>
    <row r="106" spans="1:65" s="12" customFormat="1" ht="15">
      <c r="A106" s="5"/>
      <c r="B106" s="8" t="s">
        <v>108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0.0051877532258</v>
      </c>
      <c r="I106" s="9">
        <v>5.291604812612801</v>
      </c>
      <c r="J106" s="9">
        <v>0</v>
      </c>
      <c r="K106" s="9">
        <v>0</v>
      </c>
      <c r="L106" s="10">
        <v>0.5413404978385999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0.0005187753225000001</v>
      </c>
      <c r="S106" s="9">
        <v>5.2500066308063005</v>
      </c>
      <c r="T106" s="9">
        <v>0</v>
      </c>
      <c r="U106" s="9">
        <v>0</v>
      </c>
      <c r="V106" s="10">
        <v>0.8158207422901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4.9424141964929875</v>
      </c>
      <c r="AW106" s="9">
        <v>2.0223959516126997</v>
      </c>
      <c r="AX106" s="9">
        <v>0</v>
      </c>
      <c r="AY106" s="9">
        <v>0</v>
      </c>
      <c r="AZ106" s="10">
        <v>1.5029131989673998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0.120547893677</v>
      </c>
      <c r="BG106" s="9">
        <v>0</v>
      </c>
      <c r="BH106" s="9">
        <v>0</v>
      </c>
      <c r="BI106" s="9">
        <v>0</v>
      </c>
      <c r="BJ106" s="10">
        <v>0.6950584761288001</v>
      </c>
      <c r="BK106" s="17">
        <f t="shared" si="3"/>
        <v>21.187808928974988</v>
      </c>
      <c r="BL106" s="16"/>
      <c r="BM106" s="52"/>
    </row>
    <row r="107" spans="1:65" s="12" customFormat="1" ht="15">
      <c r="A107" s="5"/>
      <c r="B107" s="8" t="s">
        <v>109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0.5065437241935</v>
      </c>
      <c r="I107" s="9">
        <v>10.632014193548299</v>
      </c>
      <c r="J107" s="9">
        <v>0</v>
      </c>
      <c r="K107" s="9">
        <v>0</v>
      </c>
      <c r="L107" s="10">
        <v>1.0123869708383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0.0405572443867</v>
      </c>
      <c r="S107" s="9">
        <v>6.1968952229032</v>
      </c>
      <c r="T107" s="9">
        <v>0</v>
      </c>
      <c r="U107" s="9">
        <v>0</v>
      </c>
      <c r="V107" s="10">
        <v>0.0017633584515999998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1.553896383750364</v>
      </c>
      <c r="AW107" s="9">
        <v>9.245756418548199</v>
      </c>
      <c r="AX107" s="9">
        <v>0</v>
      </c>
      <c r="AY107" s="9">
        <v>0</v>
      </c>
      <c r="AZ107" s="10">
        <v>2.6307659641284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0.20747441867640004</v>
      </c>
      <c r="BG107" s="9">
        <v>0</v>
      </c>
      <c r="BH107" s="9">
        <v>0</v>
      </c>
      <c r="BI107" s="9">
        <v>0</v>
      </c>
      <c r="BJ107" s="10">
        <v>1.0380288248703</v>
      </c>
      <c r="BK107" s="17">
        <f t="shared" si="3"/>
        <v>33.06608272429526</v>
      </c>
      <c r="BL107" s="16"/>
      <c r="BM107" s="52"/>
    </row>
    <row r="108" spans="1:65" s="12" customFormat="1" ht="15">
      <c r="A108" s="5"/>
      <c r="B108" s="8" t="s">
        <v>110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0.38448311999979995</v>
      </c>
      <c r="I108" s="9">
        <v>10.5939569354838</v>
      </c>
      <c r="J108" s="9">
        <v>0</v>
      </c>
      <c r="K108" s="9">
        <v>0</v>
      </c>
      <c r="L108" s="10">
        <v>0.2503274507096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0.0475436116126</v>
      </c>
      <c r="S108" s="9">
        <v>2.8422811290321</v>
      </c>
      <c r="T108" s="9">
        <v>0</v>
      </c>
      <c r="U108" s="9">
        <v>0</v>
      </c>
      <c r="V108" s="10">
        <v>0.6247693950642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0.010331787096699999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10.63916363909113</v>
      </c>
      <c r="AW108" s="9">
        <v>14.737665604160801</v>
      </c>
      <c r="AX108" s="9">
        <v>0</v>
      </c>
      <c r="AY108" s="9">
        <v>0</v>
      </c>
      <c r="AZ108" s="10">
        <v>5.3476825116437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0.6306940041281</v>
      </c>
      <c r="BG108" s="9">
        <v>0</v>
      </c>
      <c r="BH108" s="9">
        <v>0</v>
      </c>
      <c r="BI108" s="9">
        <v>0</v>
      </c>
      <c r="BJ108" s="10">
        <v>2.2313760708703</v>
      </c>
      <c r="BK108" s="17">
        <f t="shared" si="3"/>
        <v>48.34027525889283</v>
      </c>
      <c r="BL108" s="16"/>
      <c r="BM108" s="52"/>
    </row>
    <row r="109" spans="1:65" s="12" customFormat="1" ht="15">
      <c r="A109" s="5"/>
      <c r="B109" s="8" t="s">
        <v>111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0.1421421039031</v>
      </c>
      <c r="I109" s="9">
        <v>28.300893037096696</v>
      </c>
      <c r="J109" s="9">
        <v>0</v>
      </c>
      <c r="K109" s="9">
        <v>0</v>
      </c>
      <c r="L109" s="10">
        <v>0.22327912003210001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0.0981572266771</v>
      </c>
      <c r="S109" s="9">
        <v>15.6567173958063</v>
      </c>
      <c r="T109" s="9">
        <v>0</v>
      </c>
      <c r="U109" s="9">
        <v>0</v>
      </c>
      <c r="V109" s="10">
        <v>0.2635146124835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4.493472692547101</v>
      </c>
      <c r="AW109" s="9">
        <v>9.350765057919793</v>
      </c>
      <c r="AX109" s="9">
        <v>0</v>
      </c>
      <c r="AY109" s="9">
        <v>0</v>
      </c>
      <c r="AZ109" s="10">
        <v>3.4827229063540996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0.3583517225803</v>
      </c>
      <c r="BG109" s="9">
        <v>0.7790254838709</v>
      </c>
      <c r="BH109" s="9">
        <v>0</v>
      </c>
      <c r="BI109" s="9">
        <v>0</v>
      </c>
      <c r="BJ109" s="10">
        <v>1.8896414189994999</v>
      </c>
      <c r="BK109" s="17">
        <f t="shared" si="3"/>
        <v>65.0386827782705</v>
      </c>
      <c r="BL109" s="16"/>
      <c r="BM109" s="52"/>
    </row>
    <row r="110" spans="1:65" s="12" customFormat="1" ht="15">
      <c r="A110" s="5"/>
      <c r="B110" s="8" t="s">
        <v>112</v>
      </c>
      <c r="C110" s="11">
        <v>0</v>
      </c>
      <c r="D110" s="9">
        <v>5.1845774193548</v>
      </c>
      <c r="E110" s="9">
        <v>0</v>
      </c>
      <c r="F110" s="9">
        <v>0</v>
      </c>
      <c r="G110" s="10">
        <v>0</v>
      </c>
      <c r="H110" s="11">
        <v>0.626296952258</v>
      </c>
      <c r="I110" s="9">
        <v>4.6661196774192</v>
      </c>
      <c r="J110" s="9">
        <v>0</v>
      </c>
      <c r="K110" s="9">
        <v>0</v>
      </c>
      <c r="L110" s="10">
        <v>1.0610512636127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0.020064314612799998</v>
      </c>
      <c r="S110" s="9">
        <v>0</v>
      </c>
      <c r="T110" s="9">
        <v>0</v>
      </c>
      <c r="U110" s="9">
        <v>0</v>
      </c>
      <c r="V110" s="10">
        <v>0.0011776176450999998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0.0051791467741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1.1419966854980728</v>
      </c>
      <c r="AW110" s="9">
        <v>0.4143317419354</v>
      </c>
      <c r="AX110" s="9">
        <v>0</v>
      </c>
      <c r="AY110" s="9">
        <v>0</v>
      </c>
      <c r="AZ110" s="10">
        <v>3.3471519156445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0.3449208168061</v>
      </c>
      <c r="BG110" s="9">
        <v>4.4022747580643005</v>
      </c>
      <c r="BH110" s="9">
        <v>0</v>
      </c>
      <c r="BI110" s="9">
        <v>0</v>
      </c>
      <c r="BJ110" s="10">
        <v>0.3420199019672</v>
      </c>
      <c r="BK110" s="17">
        <f t="shared" si="3"/>
        <v>21.55716221159227</v>
      </c>
      <c r="BL110" s="16"/>
      <c r="BM110" s="52"/>
    </row>
    <row r="111" spans="1:65" s="12" customFormat="1" ht="15">
      <c r="A111" s="5"/>
      <c r="B111" s="8" t="s">
        <v>113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1.4357619454836</v>
      </c>
      <c r="I111" s="9">
        <v>17.8287641694515</v>
      </c>
      <c r="J111" s="9">
        <v>0</v>
      </c>
      <c r="K111" s="9">
        <v>0</v>
      </c>
      <c r="L111" s="10">
        <v>0.9894862615483001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0.4169511846123</v>
      </c>
      <c r="S111" s="9">
        <v>20.7260820072579</v>
      </c>
      <c r="T111" s="9">
        <v>0</v>
      </c>
      <c r="U111" s="9">
        <v>0</v>
      </c>
      <c r="V111" s="10">
        <v>5.1676900273544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0.0051627919353999996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13.969582871146358</v>
      </c>
      <c r="AW111" s="9">
        <v>14.028122186289597</v>
      </c>
      <c r="AX111" s="9">
        <v>0</v>
      </c>
      <c r="AY111" s="9">
        <v>0</v>
      </c>
      <c r="AZ111" s="10">
        <v>9.507330807545703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0.44337244619200006</v>
      </c>
      <c r="BG111" s="9">
        <v>3.6295470118383997</v>
      </c>
      <c r="BH111" s="9">
        <v>0</v>
      </c>
      <c r="BI111" s="9">
        <v>0</v>
      </c>
      <c r="BJ111" s="10">
        <v>1.9799353562564999</v>
      </c>
      <c r="BK111" s="17">
        <f t="shared" si="3"/>
        <v>90.12778906691196</v>
      </c>
      <c r="BL111" s="16"/>
      <c r="BM111" s="52"/>
    </row>
    <row r="112" spans="1:65" s="12" customFormat="1" ht="15">
      <c r="A112" s="5"/>
      <c r="B112" s="8" t="s">
        <v>114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1.2011234350964</v>
      </c>
      <c r="I112" s="9">
        <v>121.92941633780642</v>
      </c>
      <c r="J112" s="9">
        <v>0</v>
      </c>
      <c r="K112" s="9">
        <v>0</v>
      </c>
      <c r="L112" s="10">
        <v>10.7159062168707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0.1803820403221</v>
      </c>
      <c r="S112" s="9">
        <v>51.537725806451604</v>
      </c>
      <c r="T112" s="9">
        <v>0</v>
      </c>
      <c r="U112" s="9">
        <v>0</v>
      </c>
      <c r="V112" s="10">
        <v>1.1841127456771001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5.738252163454232</v>
      </c>
      <c r="AW112" s="9">
        <v>14.371288027225399</v>
      </c>
      <c r="AX112" s="9">
        <v>0</v>
      </c>
      <c r="AY112" s="9">
        <v>0</v>
      </c>
      <c r="AZ112" s="10">
        <v>3.2189558323536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0.8740714893864</v>
      </c>
      <c r="BG112" s="9">
        <v>0.4636885645161</v>
      </c>
      <c r="BH112" s="9">
        <v>0</v>
      </c>
      <c r="BI112" s="9">
        <v>0</v>
      </c>
      <c r="BJ112" s="10">
        <v>0.12447963512880002</v>
      </c>
      <c r="BK112" s="17">
        <f t="shared" si="3"/>
        <v>211.53940229428886</v>
      </c>
      <c r="BL112" s="16"/>
      <c r="BM112" s="52"/>
    </row>
    <row r="113" spans="1:65" s="12" customFormat="1" ht="15">
      <c r="A113" s="5"/>
      <c r="B113" s="8" t="s">
        <v>115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11.24773995813088</v>
      </c>
      <c r="I113" s="9">
        <v>59.27133218236153</v>
      </c>
      <c r="J113" s="9">
        <v>0</v>
      </c>
      <c r="K113" s="9">
        <v>0</v>
      </c>
      <c r="L113" s="10">
        <v>5.693313676892165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4.210023044516168</v>
      </c>
      <c r="S113" s="9">
        <v>6.838209871026285</v>
      </c>
      <c r="T113" s="9">
        <v>5.179525995268933</v>
      </c>
      <c r="U113" s="9">
        <v>0</v>
      </c>
      <c r="V113" s="10">
        <v>5.2469501748030085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0.08999045610902406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142.04143139746878</v>
      </c>
      <c r="AW113" s="9">
        <v>55.14074162205526</v>
      </c>
      <c r="AX113" s="9">
        <v>0</v>
      </c>
      <c r="AY113" s="9">
        <v>0</v>
      </c>
      <c r="AZ113" s="10">
        <v>94.97654949808019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30.355640793499173</v>
      </c>
      <c r="BG113" s="9">
        <v>8.071843570321038</v>
      </c>
      <c r="BH113" s="9">
        <v>1.5241910834146533</v>
      </c>
      <c r="BI113" s="9">
        <v>0</v>
      </c>
      <c r="BJ113" s="10">
        <v>27.271652094695966</v>
      </c>
      <c r="BK113" s="17">
        <f t="shared" si="3"/>
        <v>457.1591354186431</v>
      </c>
      <c r="BL113" s="16"/>
      <c r="BM113" s="52"/>
    </row>
    <row r="114" spans="1:65" s="12" customFormat="1" ht="15">
      <c r="A114" s="5"/>
      <c r="B114" s="8" t="s">
        <v>116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3.0362425945158997</v>
      </c>
      <c r="I114" s="9">
        <v>36.348958548387</v>
      </c>
      <c r="J114" s="9">
        <v>0</v>
      </c>
      <c r="K114" s="9">
        <v>0</v>
      </c>
      <c r="L114" s="10">
        <v>9.766578086128899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0.1273502519353</v>
      </c>
      <c r="S114" s="9">
        <v>25.7794032258064</v>
      </c>
      <c r="T114" s="9">
        <v>0</v>
      </c>
      <c r="U114" s="9">
        <v>0</v>
      </c>
      <c r="V114" s="10">
        <v>0.0321990944514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0.0103010354838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19.311002150356014</v>
      </c>
      <c r="AW114" s="9">
        <v>16.4035431775152</v>
      </c>
      <c r="AX114" s="9">
        <v>0</v>
      </c>
      <c r="AY114" s="9">
        <v>0</v>
      </c>
      <c r="AZ114" s="10">
        <v>8.1018270603848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0.6084481991927999</v>
      </c>
      <c r="BG114" s="9">
        <v>12.9277995322579</v>
      </c>
      <c r="BH114" s="9">
        <v>1.030103548387</v>
      </c>
      <c r="BI114" s="9">
        <v>0</v>
      </c>
      <c r="BJ114" s="10">
        <v>1.1575678649026</v>
      </c>
      <c r="BK114" s="17">
        <f t="shared" si="3"/>
        <v>134.64132436970502</v>
      </c>
      <c r="BL114" s="16"/>
      <c r="BM114" s="52"/>
    </row>
    <row r="115" spans="1:65" s="12" customFormat="1" ht="15">
      <c r="A115" s="5"/>
      <c r="B115" s="8" t="s">
        <v>117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1.1873030683547</v>
      </c>
      <c r="I115" s="9">
        <v>208.62059516129008</v>
      </c>
      <c r="J115" s="9">
        <v>0</v>
      </c>
      <c r="K115" s="9">
        <v>0</v>
      </c>
      <c r="L115" s="10">
        <v>0.6522476991933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0.2897560705481</v>
      </c>
      <c r="S115" s="9">
        <v>78.3345394656128</v>
      </c>
      <c r="T115" s="9">
        <v>0.103022516129</v>
      </c>
      <c r="U115" s="9">
        <v>0</v>
      </c>
      <c r="V115" s="10">
        <v>2.1775305875156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8.539542357194335</v>
      </c>
      <c r="AW115" s="9">
        <v>13.2110748771606</v>
      </c>
      <c r="AX115" s="9">
        <v>0</v>
      </c>
      <c r="AY115" s="9">
        <v>0</v>
      </c>
      <c r="AZ115" s="10">
        <v>7.224034461288099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0.8343097064174999</v>
      </c>
      <c r="BG115" s="9">
        <v>2.2326436999997</v>
      </c>
      <c r="BH115" s="9">
        <v>0</v>
      </c>
      <c r="BI115" s="9">
        <v>0</v>
      </c>
      <c r="BJ115" s="10">
        <v>0.6604482500630001</v>
      </c>
      <c r="BK115" s="17">
        <f t="shared" si="3"/>
        <v>324.0670479207669</v>
      </c>
      <c r="BL115" s="16"/>
      <c r="BM115" s="52"/>
    </row>
    <row r="116" spans="1:65" s="12" customFormat="1" ht="15">
      <c r="A116" s="5"/>
      <c r="B116" s="8" t="s">
        <v>118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2.4513391462250995</v>
      </c>
      <c r="I116" s="9">
        <v>22.368876292387</v>
      </c>
      <c r="J116" s="9">
        <v>0</v>
      </c>
      <c r="K116" s="9">
        <v>0</v>
      </c>
      <c r="L116" s="10">
        <v>5.1893757599028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3.8817847385798006</v>
      </c>
      <c r="S116" s="9">
        <v>5.853035115580501</v>
      </c>
      <c r="T116" s="9">
        <v>0</v>
      </c>
      <c r="U116" s="9">
        <v>0</v>
      </c>
      <c r="V116" s="10">
        <v>3.1852578299991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0.0271958237418</v>
      </c>
      <c r="AC116" s="9">
        <v>3.909189718387</v>
      </c>
      <c r="AD116" s="9">
        <v>0</v>
      </c>
      <c r="AE116" s="9">
        <v>0</v>
      </c>
      <c r="AF116" s="10">
        <v>0.6542589341933999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110.38644454409295</v>
      </c>
      <c r="AW116" s="9">
        <v>48.547664691996104</v>
      </c>
      <c r="AX116" s="9">
        <v>0</v>
      </c>
      <c r="AY116" s="9">
        <v>0</v>
      </c>
      <c r="AZ116" s="10">
        <v>55.986461199562754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25.507118159128304</v>
      </c>
      <c r="BG116" s="9">
        <v>20.987954756676</v>
      </c>
      <c r="BH116" s="9">
        <v>1.4422027741934</v>
      </c>
      <c r="BI116" s="9">
        <v>0</v>
      </c>
      <c r="BJ116" s="10">
        <v>19.095958730631814</v>
      </c>
      <c r="BK116" s="17">
        <f t="shared" si="3"/>
        <v>329.4741182152778</v>
      </c>
      <c r="BL116" s="16"/>
      <c r="BM116" s="52"/>
    </row>
    <row r="117" spans="1:65" s="12" customFormat="1" ht="15">
      <c r="A117" s="5"/>
      <c r="B117" s="8" t="s">
        <v>119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0.7248106729031001</v>
      </c>
      <c r="I117" s="9">
        <v>169.0026303225805</v>
      </c>
      <c r="J117" s="9">
        <v>0</v>
      </c>
      <c r="K117" s="9">
        <v>0</v>
      </c>
      <c r="L117" s="10">
        <v>16.3159772849674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0.1243633335805</v>
      </c>
      <c r="S117" s="9">
        <v>10.2737161290322</v>
      </c>
      <c r="T117" s="9">
        <v>0</v>
      </c>
      <c r="U117" s="9">
        <v>0</v>
      </c>
      <c r="V117" s="10">
        <v>4.384308358064301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7.004191950165066</v>
      </c>
      <c r="AW117" s="9">
        <v>43.77867951170879</v>
      </c>
      <c r="AX117" s="9">
        <v>0</v>
      </c>
      <c r="AY117" s="9">
        <v>0</v>
      </c>
      <c r="AZ117" s="10">
        <v>13.576006165418002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0.56311901087</v>
      </c>
      <c r="BG117" s="9">
        <v>1.5408503225806</v>
      </c>
      <c r="BH117" s="9">
        <v>0</v>
      </c>
      <c r="BI117" s="9">
        <v>0</v>
      </c>
      <c r="BJ117" s="10">
        <v>3.1991570725155998</v>
      </c>
      <c r="BK117" s="17">
        <f t="shared" si="3"/>
        <v>270.4878101343861</v>
      </c>
      <c r="BL117" s="16"/>
      <c r="BM117" s="52"/>
    </row>
    <row r="118" spans="1:65" s="12" customFormat="1" ht="15">
      <c r="A118" s="5"/>
      <c r="B118" s="8" t="s">
        <v>120</v>
      </c>
      <c r="C118" s="11">
        <v>0</v>
      </c>
      <c r="D118" s="9">
        <v>10.2803322580645</v>
      </c>
      <c r="E118" s="9">
        <v>0</v>
      </c>
      <c r="F118" s="9">
        <v>0</v>
      </c>
      <c r="G118" s="10">
        <v>0</v>
      </c>
      <c r="H118" s="11">
        <v>0.3001857019354</v>
      </c>
      <c r="I118" s="9">
        <v>99.5238447199997</v>
      </c>
      <c r="J118" s="9">
        <v>0</v>
      </c>
      <c r="K118" s="9">
        <v>0</v>
      </c>
      <c r="L118" s="10">
        <v>0.19212074403209997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0.16957040132200002</v>
      </c>
      <c r="S118" s="9">
        <v>0</v>
      </c>
      <c r="T118" s="9">
        <v>0</v>
      </c>
      <c r="U118" s="9">
        <v>0</v>
      </c>
      <c r="V118" s="10">
        <v>2.3705679375482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9.049343921608637</v>
      </c>
      <c r="AW118" s="9">
        <v>76.5430968473864</v>
      </c>
      <c r="AX118" s="9">
        <v>0</v>
      </c>
      <c r="AY118" s="9">
        <v>0</v>
      </c>
      <c r="AZ118" s="10">
        <v>8.5730338206117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1.7832314737087</v>
      </c>
      <c r="BG118" s="9">
        <v>0.0406944929032</v>
      </c>
      <c r="BH118" s="9">
        <v>0</v>
      </c>
      <c r="BI118" s="9">
        <v>0</v>
      </c>
      <c r="BJ118" s="10">
        <v>1.0798343542253</v>
      </c>
      <c r="BK118" s="17">
        <f t="shared" si="3"/>
        <v>209.90585667334585</v>
      </c>
      <c r="BL118" s="16"/>
      <c r="BM118" s="52"/>
    </row>
    <row r="119" spans="1:65" s="12" customFormat="1" ht="15">
      <c r="A119" s="5"/>
      <c r="B119" s="8" t="s">
        <v>121</v>
      </c>
      <c r="C119" s="11">
        <v>0</v>
      </c>
      <c r="D119" s="9">
        <v>3.0768125806451</v>
      </c>
      <c r="E119" s="9">
        <v>0</v>
      </c>
      <c r="F119" s="9">
        <v>0</v>
      </c>
      <c r="G119" s="10">
        <v>0</v>
      </c>
      <c r="H119" s="11">
        <v>0.6780952375804</v>
      </c>
      <c r="I119" s="9">
        <v>62.510575596774004</v>
      </c>
      <c r="J119" s="9">
        <v>0</v>
      </c>
      <c r="K119" s="9">
        <v>0</v>
      </c>
      <c r="L119" s="10">
        <v>0.33414973006419996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0.33628535993500003</v>
      </c>
      <c r="S119" s="9">
        <v>35.9822975264514</v>
      </c>
      <c r="T119" s="9">
        <v>0.1025604193548</v>
      </c>
      <c r="U119" s="9">
        <v>0</v>
      </c>
      <c r="V119" s="10">
        <v>0.4034078159031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10.00351327578733</v>
      </c>
      <c r="AW119" s="9">
        <v>13.492980301128197</v>
      </c>
      <c r="AX119" s="9">
        <v>0</v>
      </c>
      <c r="AY119" s="9">
        <v>0</v>
      </c>
      <c r="AZ119" s="10">
        <v>13.114342483287203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3.7760540403194995</v>
      </c>
      <c r="BG119" s="9">
        <v>1.7610174378382997</v>
      </c>
      <c r="BH119" s="9">
        <v>0</v>
      </c>
      <c r="BI119" s="9">
        <v>0</v>
      </c>
      <c r="BJ119" s="10">
        <v>0.9820443632886003</v>
      </c>
      <c r="BK119" s="17">
        <f t="shared" si="3"/>
        <v>146.55413616835713</v>
      </c>
      <c r="BL119" s="16"/>
      <c r="BM119" s="52"/>
    </row>
    <row r="120" spans="1:65" s="12" customFormat="1" ht="15">
      <c r="A120" s="5"/>
      <c r="B120" s="8" t="s">
        <v>122</v>
      </c>
      <c r="C120" s="11">
        <v>0</v>
      </c>
      <c r="D120" s="9">
        <v>5.547907793419443</v>
      </c>
      <c r="E120" s="9">
        <v>0</v>
      </c>
      <c r="F120" s="9">
        <v>0</v>
      </c>
      <c r="G120" s="10">
        <v>0</v>
      </c>
      <c r="H120" s="11">
        <v>5.130733121958743</v>
      </c>
      <c r="I120" s="9">
        <v>92.84466858230333</v>
      </c>
      <c r="J120" s="9">
        <v>0</v>
      </c>
      <c r="K120" s="9">
        <v>0</v>
      </c>
      <c r="L120" s="10">
        <v>9.027726495557578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0.014740417712806037</v>
      </c>
      <c r="S120" s="9">
        <v>10.89407348526</v>
      </c>
      <c r="T120" s="9">
        <v>0</v>
      </c>
      <c r="U120" s="9">
        <v>0</v>
      </c>
      <c r="V120" s="10">
        <v>0.1840333576301814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8.701383142597985</v>
      </c>
      <c r="AW120" s="9">
        <v>19.974661699405484</v>
      </c>
      <c r="AX120" s="9">
        <v>0</v>
      </c>
      <c r="AY120" s="9">
        <v>0</v>
      </c>
      <c r="AZ120" s="10">
        <v>6.4083120115191505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2.1614214700529075</v>
      </c>
      <c r="BG120" s="9">
        <v>0.05036445296392251</v>
      </c>
      <c r="BH120" s="9">
        <v>0</v>
      </c>
      <c r="BI120" s="9">
        <v>0</v>
      </c>
      <c r="BJ120" s="10">
        <v>0.7442670021278065</v>
      </c>
      <c r="BK120" s="17">
        <f t="shared" si="3"/>
        <v>161.68429303250932</v>
      </c>
      <c r="BL120" s="16"/>
      <c r="BM120" s="52"/>
    </row>
    <row r="121" spans="1:65" s="12" customFormat="1" ht="15">
      <c r="A121" s="5"/>
      <c r="B121" s="8" t="s">
        <v>123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0.23366756254819998</v>
      </c>
      <c r="I121" s="9">
        <v>8.6507270129032</v>
      </c>
      <c r="J121" s="9">
        <v>0</v>
      </c>
      <c r="K121" s="9">
        <v>0</v>
      </c>
      <c r="L121" s="10">
        <v>0.2921214483223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0.11948351677349998</v>
      </c>
      <c r="S121" s="9">
        <v>0</v>
      </c>
      <c r="T121" s="9">
        <v>0</v>
      </c>
      <c r="U121" s="9">
        <v>0</v>
      </c>
      <c r="V121" s="10">
        <v>1.9808631287735998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10.497212035480315</v>
      </c>
      <c r="AW121" s="9">
        <v>6.6741470234188</v>
      </c>
      <c r="AX121" s="9">
        <v>0</v>
      </c>
      <c r="AY121" s="9">
        <v>0</v>
      </c>
      <c r="AZ121" s="10">
        <v>15.151097670964903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2.633402255672699</v>
      </c>
      <c r="BG121" s="9">
        <v>0.041072580644999995</v>
      </c>
      <c r="BH121" s="9">
        <v>0</v>
      </c>
      <c r="BI121" s="9">
        <v>0</v>
      </c>
      <c r="BJ121" s="10">
        <v>0.7065283082889998</v>
      </c>
      <c r="BK121" s="17">
        <f t="shared" si="3"/>
        <v>46.98032254379152</v>
      </c>
      <c r="BL121" s="16"/>
      <c r="BM121" s="52"/>
    </row>
    <row r="122" spans="1:65" s="12" customFormat="1" ht="15">
      <c r="A122" s="5"/>
      <c r="B122" s="8" t="s">
        <v>124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2.9724655122577</v>
      </c>
      <c r="I122" s="9">
        <v>168.33867208790278</v>
      </c>
      <c r="J122" s="9">
        <v>0</v>
      </c>
      <c r="K122" s="9">
        <v>0</v>
      </c>
      <c r="L122" s="10">
        <v>0.264892134903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0.8172430406772001</v>
      </c>
      <c r="S122" s="9">
        <v>3.7064570644191996</v>
      </c>
      <c r="T122" s="9">
        <v>0</v>
      </c>
      <c r="U122" s="9">
        <v>0</v>
      </c>
      <c r="V122" s="10">
        <v>5.409487267387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0.0030767409677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38.42363620274991</v>
      </c>
      <c r="AW122" s="9">
        <v>45.4689936058055</v>
      </c>
      <c r="AX122" s="9">
        <v>0</v>
      </c>
      <c r="AY122" s="9">
        <v>0</v>
      </c>
      <c r="AZ122" s="10">
        <v>8.143007637676298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1.88793336145</v>
      </c>
      <c r="BG122" s="9">
        <v>13.535486070999601</v>
      </c>
      <c r="BH122" s="9">
        <v>0</v>
      </c>
      <c r="BI122" s="9">
        <v>0</v>
      </c>
      <c r="BJ122" s="10">
        <v>0.8973906994187</v>
      </c>
      <c r="BK122" s="17">
        <f t="shared" si="3"/>
        <v>289.8687414266146</v>
      </c>
      <c r="BL122" s="16"/>
      <c r="BM122" s="52"/>
    </row>
    <row r="123" spans="1:65" s="12" customFormat="1" ht="15">
      <c r="A123" s="5"/>
      <c r="B123" s="8" t="s">
        <v>125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0.19200068161269998</v>
      </c>
      <c r="I123" s="9">
        <v>0</v>
      </c>
      <c r="J123" s="9">
        <v>0</v>
      </c>
      <c r="K123" s="9">
        <v>0</v>
      </c>
      <c r="L123" s="10">
        <v>0.4363264782256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0.0516061413545</v>
      </c>
      <c r="S123" s="9">
        <v>0</v>
      </c>
      <c r="T123" s="9">
        <v>0</v>
      </c>
      <c r="U123" s="9">
        <v>0</v>
      </c>
      <c r="V123" s="10">
        <v>0.0529269622578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21.2538072514973</v>
      </c>
      <c r="AW123" s="9">
        <v>6.9181148704188</v>
      </c>
      <c r="AX123" s="9">
        <v>0</v>
      </c>
      <c r="AY123" s="9">
        <v>0</v>
      </c>
      <c r="AZ123" s="10">
        <v>17.708542141092597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3.721741046283899</v>
      </c>
      <c r="BG123" s="9">
        <v>1.4050886897416999</v>
      </c>
      <c r="BH123" s="9">
        <v>0.2457549534516</v>
      </c>
      <c r="BI123" s="9">
        <v>0</v>
      </c>
      <c r="BJ123" s="10">
        <v>6.3828941675139</v>
      </c>
      <c r="BK123" s="17">
        <f t="shared" si="3"/>
        <v>58.3688033834504</v>
      </c>
      <c r="BL123" s="16"/>
      <c r="BM123" s="52"/>
    </row>
    <row r="124" spans="1:65" s="12" customFormat="1" ht="15">
      <c r="A124" s="5"/>
      <c r="B124" s="8" t="s">
        <v>126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3.172461029645</v>
      </c>
      <c r="I124" s="9">
        <v>67.3855360177741</v>
      </c>
      <c r="J124" s="9">
        <v>0</v>
      </c>
      <c r="K124" s="9">
        <v>0</v>
      </c>
      <c r="L124" s="10">
        <v>9.219563964096599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0.0844761392578</v>
      </c>
      <c r="S124" s="9">
        <v>5.1173596774193</v>
      </c>
      <c r="T124" s="9">
        <v>0</v>
      </c>
      <c r="U124" s="9">
        <v>0</v>
      </c>
      <c r="V124" s="10">
        <v>0.5416255057417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17.115801829869397</v>
      </c>
      <c r="AW124" s="9">
        <v>47.27429363820502</v>
      </c>
      <c r="AX124" s="9">
        <v>0</v>
      </c>
      <c r="AY124" s="9">
        <v>0</v>
      </c>
      <c r="AZ124" s="10">
        <v>52.34613118174091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0.38163786457969995</v>
      </c>
      <c r="BG124" s="9">
        <v>1.1868790709676</v>
      </c>
      <c r="BH124" s="9">
        <v>0</v>
      </c>
      <c r="BI124" s="9">
        <v>0</v>
      </c>
      <c r="BJ124" s="10">
        <v>3.4421457640639</v>
      </c>
      <c r="BK124" s="17">
        <f t="shared" si="3"/>
        <v>207.267911683361</v>
      </c>
      <c r="BL124" s="16"/>
      <c r="BM124" s="52"/>
    </row>
    <row r="125" spans="1:65" s="12" customFormat="1" ht="15">
      <c r="A125" s="5"/>
      <c r="B125" s="8" t="s">
        <v>127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2.1788385844836005</v>
      </c>
      <c r="I125" s="9">
        <v>368.37521080645143</v>
      </c>
      <c r="J125" s="9">
        <v>1.0244596774193</v>
      </c>
      <c r="K125" s="9">
        <v>0</v>
      </c>
      <c r="L125" s="10">
        <v>8.1427397471931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0.1687905849673</v>
      </c>
      <c r="S125" s="9">
        <v>83.2373487903224</v>
      </c>
      <c r="T125" s="9">
        <v>0</v>
      </c>
      <c r="U125" s="9">
        <v>0</v>
      </c>
      <c r="V125" s="10">
        <v>1.0790189965158998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0.1074399967741</v>
      </c>
      <c r="AC125" s="9">
        <v>0</v>
      </c>
      <c r="AD125" s="9">
        <v>0</v>
      </c>
      <c r="AE125" s="9">
        <v>0</v>
      </c>
      <c r="AF125" s="10">
        <v>0.1023238064516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29.697053545757836</v>
      </c>
      <c r="AW125" s="9">
        <v>38.340792985998895</v>
      </c>
      <c r="AX125" s="9">
        <v>0</v>
      </c>
      <c r="AY125" s="9">
        <v>0</v>
      </c>
      <c r="AZ125" s="10">
        <v>12.1589835199642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11.636835379059105</v>
      </c>
      <c r="BG125" s="9">
        <v>1.8648513725805</v>
      </c>
      <c r="BH125" s="9">
        <v>0</v>
      </c>
      <c r="BI125" s="9">
        <v>0</v>
      </c>
      <c r="BJ125" s="10">
        <v>3.506391153287399</v>
      </c>
      <c r="BK125" s="17">
        <f t="shared" si="3"/>
        <v>561.6210789472267</v>
      </c>
      <c r="BL125" s="16"/>
      <c r="BM125" s="52"/>
    </row>
    <row r="126" spans="1:65" s="12" customFormat="1" ht="15">
      <c r="A126" s="5"/>
      <c r="B126" s="8" t="s">
        <v>128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1.7535805955158</v>
      </c>
      <c r="I126" s="9">
        <v>51.2718870967741</v>
      </c>
      <c r="J126" s="9">
        <v>0</v>
      </c>
      <c r="K126" s="9">
        <v>0</v>
      </c>
      <c r="L126" s="10">
        <v>0.6239160629999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0.0589626701611</v>
      </c>
      <c r="S126" s="9">
        <v>31.532210564516003</v>
      </c>
      <c r="T126" s="9">
        <v>0</v>
      </c>
      <c r="U126" s="9">
        <v>0</v>
      </c>
      <c r="V126" s="10">
        <v>0.0589996906127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4.669473166194624</v>
      </c>
      <c r="AW126" s="9">
        <v>35.953991224934896</v>
      </c>
      <c r="AX126" s="9">
        <v>0</v>
      </c>
      <c r="AY126" s="9">
        <v>0</v>
      </c>
      <c r="AZ126" s="10">
        <v>6.645231722062899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1.0145436031279</v>
      </c>
      <c r="BG126" s="9">
        <v>0.0025626145161</v>
      </c>
      <c r="BH126" s="9">
        <v>0</v>
      </c>
      <c r="BI126" s="9">
        <v>0</v>
      </c>
      <c r="BJ126" s="10">
        <v>6.852720451193002</v>
      </c>
      <c r="BK126" s="17">
        <f t="shared" si="3"/>
        <v>140.438079462609</v>
      </c>
      <c r="BL126" s="16"/>
      <c r="BM126" s="52"/>
    </row>
    <row r="127" spans="1:65" s="12" customFormat="1" ht="15">
      <c r="A127" s="5"/>
      <c r="B127" s="8" t="s">
        <v>129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5.175737922773299</v>
      </c>
      <c r="I127" s="9">
        <v>114.20245068474131</v>
      </c>
      <c r="J127" s="9">
        <v>0</v>
      </c>
      <c r="K127" s="9">
        <v>0</v>
      </c>
      <c r="L127" s="10">
        <v>9.495868187451201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18.681337472869497</v>
      </c>
      <c r="S127" s="9">
        <v>35.8058517335154</v>
      </c>
      <c r="T127" s="9">
        <v>6.125612903225799</v>
      </c>
      <c r="U127" s="9">
        <v>0</v>
      </c>
      <c r="V127" s="10">
        <v>26.911987057321305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13.525837574200134</v>
      </c>
      <c r="AW127" s="9">
        <v>46.479537165644</v>
      </c>
      <c r="AX127" s="9">
        <v>0</v>
      </c>
      <c r="AY127" s="9">
        <v>0</v>
      </c>
      <c r="AZ127" s="10">
        <v>9.031226840062898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4.0824229301555</v>
      </c>
      <c r="BG127" s="9">
        <v>7.697873573160699</v>
      </c>
      <c r="BH127" s="9">
        <v>0.7140867096772999</v>
      </c>
      <c r="BI127" s="9">
        <v>0</v>
      </c>
      <c r="BJ127" s="10">
        <v>3.9258816797072997</v>
      </c>
      <c r="BK127" s="17">
        <f t="shared" si="3"/>
        <v>301.8557124345056</v>
      </c>
      <c r="BL127" s="16"/>
      <c r="BM127" s="52"/>
    </row>
    <row r="128" spans="1:65" s="12" customFormat="1" ht="15">
      <c r="A128" s="5"/>
      <c r="B128" s="8" t="s">
        <v>130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1.0341864405804</v>
      </c>
      <c r="I128" s="9">
        <v>205.21278998709658</v>
      </c>
      <c r="J128" s="9">
        <v>0</v>
      </c>
      <c r="K128" s="9">
        <v>0</v>
      </c>
      <c r="L128" s="10">
        <v>1.3274732139027001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0.34627451222530004</v>
      </c>
      <c r="S128" s="9">
        <v>91.81323870967739</v>
      </c>
      <c r="T128" s="9">
        <v>0</v>
      </c>
      <c r="U128" s="9">
        <v>0</v>
      </c>
      <c r="V128" s="10">
        <v>1.2191598610965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0.0081523819354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14.758243555858257</v>
      </c>
      <c r="AW128" s="9">
        <v>24.909329069289498</v>
      </c>
      <c r="AX128" s="9">
        <v>0</v>
      </c>
      <c r="AY128" s="9">
        <v>0</v>
      </c>
      <c r="AZ128" s="10">
        <v>16.6245242586096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1.6157442039975998</v>
      </c>
      <c r="BG128" s="9">
        <v>0.1487809703224</v>
      </c>
      <c r="BH128" s="9">
        <v>0</v>
      </c>
      <c r="BI128" s="9">
        <v>0</v>
      </c>
      <c r="BJ128" s="10">
        <v>1.0185429334507001</v>
      </c>
      <c r="BK128" s="17">
        <f t="shared" si="3"/>
        <v>360.03644009804236</v>
      </c>
      <c r="BL128" s="16"/>
      <c r="BM128" s="52"/>
    </row>
    <row r="129" spans="1:65" s="12" customFormat="1" ht="15">
      <c r="A129" s="5"/>
      <c r="B129" s="8" t="s">
        <v>131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0.37414357129010006</v>
      </c>
      <c r="I129" s="9">
        <v>143.9105275993547</v>
      </c>
      <c r="J129" s="9">
        <v>0</v>
      </c>
      <c r="K129" s="9">
        <v>0</v>
      </c>
      <c r="L129" s="10">
        <v>31.1367672418385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1.7972011495805003</v>
      </c>
      <c r="S129" s="9">
        <v>115.74332195161271</v>
      </c>
      <c r="T129" s="9">
        <v>0</v>
      </c>
      <c r="U129" s="9">
        <v>0</v>
      </c>
      <c r="V129" s="10">
        <v>0.2481638109999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11.900588451785751</v>
      </c>
      <c r="AW129" s="9">
        <v>74.21373968538671</v>
      </c>
      <c r="AX129" s="9">
        <v>0</v>
      </c>
      <c r="AY129" s="9">
        <v>0</v>
      </c>
      <c r="AZ129" s="10">
        <v>13.057088000289298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0.1646199600964</v>
      </c>
      <c r="BG129" s="9">
        <v>2.4678337156127004</v>
      </c>
      <c r="BH129" s="9">
        <v>0</v>
      </c>
      <c r="BI129" s="9">
        <v>0</v>
      </c>
      <c r="BJ129" s="10">
        <v>0.5140154294192</v>
      </c>
      <c r="BK129" s="17">
        <f t="shared" si="3"/>
        <v>395.52801056726645</v>
      </c>
      <c r="BL129" s="16"/>
      <c r="BM129" s="52"/>
    </row>
    <row r="130" spans="1:65" s="12" customFormat="1" ht="15">
      <c r="A130" s="5"/>
      <c r="B130" s="8" t="s">
        <v>132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7.427594623902198</v>
      </c>
      <c r="I130" s="9">
        <v>0.4316015130322</v>
      </c>
      <c r="J130" s="9">
        <v>0</v>
      </c>
      <c r="K130" s="9">
        <v>0</v>
      </c>
      <c r="L130" s="10">
        <v>7.9695924488382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2.468276831869701</v>
      </c>
      <c r="S130" s="9">
        <v>12.406155859064299</v>
      </c>
      <c r="T130" s="9">
        <v>0</v>
      </c>
      <c r="U130" s="9">
        <v>0</v>
      </c>
      <c r="V130" s="10">
        <v>3.8592691567411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0.1867774151612</v>
      </c>
      <c r="AC130" s="9">
        <v>0</v>
      </c>
      <c r="AD130" s="9">
        <v>0</v>
      </c>
      <c r="AE130" s="9">
        <v>0</v>
      </c>
      <c r="AF130" s="10">
        <v>1.4013430992902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85.35155178797444</v>
      </c>
      <c r="AW130" s="9">
        <v>45.15987076711208</v>
      </c>
      <c r="AX130" s="9">
        <v>2.0412832258064</v>
      </c>
      <c r="AY130" s="9">
        <v>0</v>
      </c>
      <c r="AZ130" s="10">
        <v>80.70952461830944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26.40795831291509</v>
      </c>
      <c r="BG130" s="9">
        <v>5.7315055729027</v>
      </c>
      <c r="BH130" s="9">
        <v>0.2552106902902</v>
      </c>
      <c r="BI130" s="9">
        <v>0</v>
      </c>
      <c r="BJ130" s="10">
        <v>15.031594918733495</v>
      </c>
      <c r="BK130" s="17">
        <f t="shared" si="3"/>
        <v>296.83911084194295</v>
      </c>
      <c r="BL130" s="16"/>
      <c r="BM130" s="52"/>
    </row>
    <row r="131" spans="1:65" s="12" customFormat="1" ht="15">
      <c r="A131" s="5"/>
      <c r="B131" s="8" t="s">
        <v>133</v>
      </c>
      <c r="C131" s="11">
        <v>0</v>
      </c>
      <c r="D131" s="9">
        <v>159.9066270967741</v>
      </c>
      <c r="E131" s="9">
        <v>0</v>
      </c>
      <c r="F131" s="9">
        <v>0</v>
      </c>
      <c r="G131" s="10">
        <v>0</v>
      </c>
      <c r="H131" s="11">
        <v>1.6395535116127</v>
      </c>
      <c r="I131" s="9">
        <v>264.2945135983223</v>
      </c>
      <c r="J131" s="9">
        <v>0</v>
      </c>
      <c r="K131" s="9">
        <v>0</v>
      </c>
      <c r="L131" s="10">
        <v>4.6022727118061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0.8218457902255</v>
      </c>
      <c r="S131" s="9">
        <v>39.7220283870966</v>
      </c>
      <c r="T131" s="9">
        <v>0</v>
      </c>
      <c r="U131" s="9">
        <v>0</v>
      </c>
      <c r="V131" s="10">
        <v>6.1444702116447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0.1120171870967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0.0010183380644999999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33.56700945377047</v>
      </c>
      <c r="AW131" s="9">
        <v>27.315254930999</v>
      </c>
      <c r="AX131" s="9">
        <v>0</v>
      </c>
      <c r="AY131" s="9">
        <v>0</v>
      </c>
      <c r="AZ131" s="10">
        <v>11.900026970675697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0.45737632416019997</v>
      </c>
      <c r="BG131" s="9">
        <v>2.087593032258</v>
      </c>
      <c r="BH131" s="9">
        <v>0</v>
      </c>
      <c r="BI131" s="9">
        <v>0</v>
      </c>
      <c r="BJ131" s="10">
        <v>10.739397416934498</v>
      </c>
      <c r="BK131" s="17">
        <f t="shared" si="3"/>
        <v>563.3110049614411</v>
      </c>
      <c r="BL131" s="16"/>
      <c r="BM131" s="52"/>
    </row>
    <row r="132" spans="1:65" s="12" customFormat="1" ht="15">
      <c r="A132" s="5"/>
      <c r="B132" s="8" t="s">
        <v>134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0.7475824157738999</v>
      </c>
      <c r="I132" s="9">
        <v>12.182539354838601</v>
      </c>
      <c r="J132" s="9">
        <v>0</v>
      </c>
      <c r="K132" s="9">
        <v>0</v>
      </c>
      <c r="L132" s="10">
        <v>0.012359083645100001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0.0639765374515</v>
      </c>
      <c r="S132" s="9">
        <v>0.7279601600322</v>
      </c>
      <c r="T132" s="9">
        <v>0</v>
      </c>
      <c r="U132" s="9">
        <v>0</v>
      </c>
      <c r="V132" s="10">
        <v>0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3.3692747806375998</v>
      </c>
      <c r="AW132" s="9">
        <v>6.1787790002578</v>
      </c>
      <c r="AX132" s="9">
        <v>0</v>
      </c>
      <c r="AY132" s="9">
        <v>0</v>
      </c>
      <c r="AZ132" s="10">
        <v>13.018845160547901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0.48923675551550005</v>
      </c>
      <c r="BG132" s="9">
        <v>2.3843486612903</v>
      </c>
      <c r="BH132" s="9">
        <v>0.4068863456129</v>
      </c>
      <c r="BI132" s="9">
        <v>0</v>
      </c>
      <c r="BJ132" s="10">
        <v>0.2698681019674</v>
      </c>
      <c r="BK132" s="17">
        <f t="shared" si="3"/>
        <v>39.85165635757069</v>
      </c>
      <c r="BL132" s="16"/>
      <c r="BM132" s="52"/>
    </row>
    <row r="133" spans="1:65" s="12" customFormat="1" ht="15">
      <c r="A133" s="5"/>
      <c r="B133" s="8" t="s">
        <v>135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0.33144593199999994</v>
      </c>
      <c r="I133" s="9">
        <v>0</v>
      </c>
      <c r="J133" s="9">
        <v>0</v>
      </c>
      <c r="K133" s="9">
        <v>0</v>
      </c>
      <c r="L133" s="10">
        <v>0.10683628332250002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</v>
      </c>
      <c r="S133" s="9">
        <v>0</v>
      </c>
      <c r="T133" s="9">
        <v>0</v>
      </c>
      <c r="U133" s="9">
        <v>0</v>
      </c>
      <c r="V133" s="10">
        <v>0.004074319999999999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22.846860671089193</v>
      </c>
      <c r="AW133" s="9">
        <v>12.433390177902398</v>
      </c>
      <c r="AX133" s="9">
        <v>0</v>
      </c>
      <c r="AY133" s="9">
        <v>0</v>
      </c>
      <c r="AZ133" s="10">
        <v>13.636865887094501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2.4984041555784002</v>
      </c>
      <c r="BG133" s="9">
        <v>2.5444693548385</v>
      </c>
      <c r="BH133" s="9">
        <v>0</v>
      </c>
      <c r="BI133" s="9">
        <v>0</v>
      </c>
      <c r="BJ133" s="10">
        <v>1.548383239257</v>
      </c>
      <c r="BK133" s="17">
        <f t="shared" si="3"/>
        <v>55.950730021082485</v>
      </c>
      <c r="BL133" s="16"/>
      <c r="BM133" s="52"/>
    </row>
    <row r="134" spans="1:65" s="12" customFormat="1" ht="15">
      <c r="A134" s="5"/>
      <c r="B134" s="8" t="s">
        <v>136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2.6558404011286</v>
      </c>
      <c r="I134" s="9">
        <v>83.105862580645</v>
      </c>
      <c r="J134" s="9">
        <v>0</v>
      </c>
      <c r="K134" s="9">
        <v>0</v>
      </c>
      <c r="L134" s="10">
        <v>1.3408165500321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0.111990217258</v>
      </c>
      <c r="S134" s="9">
        <v>0.25337153225799997</v>
      </c>
      <c r="T134" s="9">
        <v>0</v>
      </c>
      <c r="U134" s="9">
        <v>0</v>
      </c>
      <c r="V134" s="10">
        <v>1.0261547056451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9.975423829282965</v>
      </c>
      <c r="AW134" s="9">
        <v>10.457327615676999</v>
      </c>
      <c r="AX134" s="9">
        <v>0</v>
      </c>
      <c r="AY134" s="9">
        <v>0</v>
      </c>
      <c r="AZ134" s="10">
        <v>5.8648889312245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1.7491928834507</v>
      </c>
      <c r="BG134" s="9">
        <v>6.6692846768708</v>
      </c>
      <c r="BH134" s="9">
        <v>0</v>
      </c>
      <c r="BI134" s="9">
        <v>0</v>
      </c>
      <c r="BJ134" s="10">
        <v>0.8860639229348</v>
      </c>
      <c r="BK134" s="17">
        <f t="shared" si="3"/>
        <v>124.09621784640755</v>
      </c>
      <c r="BL134" s="16"/>
      <c r="BM134" s="52"/>
    </row>
    <row r="135" spans="1:65" s="12" customFormat="1" ht="15">
      <c r="A135" s="5"/>
      <c r="B135" s="8" t="s">
        <v>137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0.1280968380643</v>
      </c>
      <c r="I135" s="9">
        <v>326.57099032258026</v>
      </c>
      <c r="J135" s="9">
        <v>0</v>
      </c>
      <c r="K135" s="9">
        <v>0</v>
      </c>
      <c r="L135" s="10">
        <v>10.6227083943546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0.143965119032</v>
      </c>
      <c r="S135" s="9">
        <v>250.1276579571611</v>
      </c>
      <c r="T135" s="9">
        <v>0</v>
      </c>
      <c r="U135" s="9">
        <v>0</v>
      </c>
      <c r="V135" s="10">
        <v>4.1011403149674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11.625805194145034</v>
      </c>
      <c r="AW135" s="9">
        <v>62.332218960838006</v>
      </c>
      <c r="AX135" s="9">
        <v>0</v>
      </c>
      <c r="AY135" s="9">
        <v>0</v>
      </c>
      <c r="AZ135" s="10">
        <v>29.691502633321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0.2858020169345</v>
      </c>
      <c r="BG135" s="9">
        <v>1.7718445524837003</v>
      </c>
      <c r="BH135" s="9">
        <v>0</v>
      </c>
      <c r="BI135" s="9">
        <v>0</v>
      </c>
      <c r="BJ135" s="10">
        <v>0.6527543006768001</v>
      </c>
      <c r="BK135" s="17">
        <f t="shared" si="3"/>
        <v>698.0544866045586</v>
      </c>
      <c r="BL135" s="16"/>
      <c r="BM135" s="52"/>
    </row>
    <row r="136" spans="1:65" s="12" customFormat="1" ht="15">
      <c r="A136" s="5"/>
      <c r="B136" s="8" t="s">
        <v>138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1.5746968343866998</v>
      </c>
      <c r="I136" s="9">
        <v>19.159941663451402</v>
      </c>
      <c r="J136" s="9">
        <v>0</v>
      </c>
      <c r="K136" s="9">
        <v>0</v>
      </c>
      <c r="L136" s="10">
        <v>3.0580513071611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0.5389141391610001</v>
      </c>
      <c r="S136" s="9">
        <v>6.837022741935299</v>
      </c>
      <c r="T136" s="9">
        <v>0</v>
      </c>
      <c r="U136" s="9">
        <v>0</v>
      </c>
      <c r="V136" s="10">
        <v>0.40016882616099997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0.0050637806451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10.293875868683191</v>
      </c>
      <c r="AW136" s="9">
        <v>34.602418106806006</v>
      </c>
      <c r="AX136" s="9">
        <v>0</v>
      </c>
      <c r="AY136" s="9">
        <v>0</v>
      </c>
      <c r="AZ136" s="10">
        <v>12.580411367642897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5.478568844998501</v>
      </c>
      <c r="BG136" s="9">
        <v>9.4532225884191</v>
      </c>
      <c r="BH136" s="9">
        <v>0</v>
      </c>
      <c r="BI136" s="9">
        <v>0</v>
      </c>
      <c r="BJ136" s="10">
        <v>0.4794539593862999</v>
      </c>
      <c r="BK136" s="17">
        <f t="shared" si="3"/>
        <v>104.46181002883759</v>
      </c>
      <c r="BL136" s="16"/>
      <c r="BM136" s="52"/>
    </row>
    <row r="137" spans="1:65" s="12" customFormat="1" ht="15">
      <c r="A137" s="5"/>
      <c r="B137" s="8" t="s">
        <v>256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0.06169052</v>
      </c>
      <c r="I137" s="9">
        <v>128.64313148309668</v>
      </c>
      <c r="J137" s="9">
        <v>0</v>
      </c>
      <c r="K137" s="9">
        <v>0</v>
      </c>
      <c r="L137" s="10">
        <v>25.8148364862257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</v>
      </c>
      <c r="S137" s="9">
        <v>80.9056</v>
      </c>
      <c r="T137" s="9">
        <v>0</v>
      </c>
      <c r="U137" s="9">
        <v>0</v>
      </c>
      <c r="V137" s="10">
        <v>1.0231779696451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0.40384167926916953</v>
      </c>
      <c r="AW137" s="9">
        <v>13.4931760089676</v>
      </c>
      <c r="AX137" s="9">
        <v>0</v>
      </c>
      <c r="AY137" s="9">
        <v>0</v>
      </c>
      <c r="AZ137" s="10">
        <v>0.7652084159351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0.1574579324836</v>
      </c>
      <c r="BG137" s="9">
        <v>6.249617302935401</v>
      </c>
      <c r="BH137" s="9">
        <v>0</v>
      </c>
      <c r="BI137" s="9">
        <v>0</v>
      </c>
      <c r="BJ137" s="10">
        <v>5.7519201424512</v>
      </c>
      <c r="BK137" s="17">
        <f t="shared" si="3"/>
        <v>263.26965794100954</v>
      </c>
      <c r="BL137" s="16"/>
      <c r="BM137" s="52"/>
    </row>
    <row r="138" spans="1:65" s="12" customFormat="1" ht="15">
      <c r="A138" s="5"/>
      <c r="B138" s="8" t="s">
        <v>257</v>
      </c>
      <c r="C138" s="11">
        <v>0</v>
      </c>
      <c r="D138" s="9">
        <v>277.7215326030322</v>
      </c>
      <c r="E138" s="9">
        <v>0</v>
      </c>
      <c r="F138" s="9">
        <v>0</v>
      </c>
      <c r="G138" s="10">
        <v>0</v>
      </c>
      <c r="H138" s="11">
        <v>2.1179651564514996</v>
      </c>
      <c r="I138" s="9">
        <v>306.8491436055483</v>
      </c>
      <c r="J138" s="9">
        <v>0</v>
      </c>
      <c r="K138" s="9">
        <v>0</v>
      </c>
      <c r="L138" s="10">
        <v>2.5134099462901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1.0364833064515</v>
      </c>
      <c r="S138" s="9">
        <v>0</v>
      </c>
      <c r="T138" s="9">
        <v>0</v>
      </c>
      <c r="U138" s="9">
        <v>0</v>
      </c>
      <c r="V138" s="10">
        <v>11.0368641653224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2.0483457010882375</v>
      </c>
      <c r="AW138" s="9">
        <v>86.68985104022521</v>
      </c>
      <c r="AX138" s="9">
        <v>0</v>
      </c>
      <c r="AY138" s="9">
        <v>0</v>
      </c>
      <c r="AZ138" s="10">
        <v>18.1349918662235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0.12270195990249999</v>
      </c>
      <c r="BG138" s="9">
        <v>217.4347657580644</v>
      </c>
      <c r="BH138" s="9">
        <v>0</v>
      </c>
      <c r="BI138" s="9">
        <v>0</v>
      </c>
      <c r="BJ138" s="10">
        <v>6.653988792870197</v>
      </c>
      <c r="BK138" s="17">
        <f t="shared" si="3"/>
        <v>932.3600439014701</v>
      </c>
      <c r="BL138" s="16"/>
      <c r="BM138" s="52"/>
    </row>
    <row r="139" spans="1:65" s="12" customFormat="1" ht="15">
      <c r="A139" s="5"/>
      <c r="B139" s="8" t="s">
        <v>258</v>
      </c>
      <c r="C139" s="11">
        <v>0</v>
      </c>
      <c r="D139" s="9">
        <v>9.485842692216837</v>
      </c>
      <c r="E139" s="9">
        <v>0</v>
      </c>
      <c r="F139" s="9">
        <v>0</v>
      </c>
      <c r="G139" s="10">
        <v>0</v>
      </c>
      <c r="H139" s="11">
        <v>0.07778391007617803</v>
      </c>
      <c r="I139" s="9">
        <v>7.588674153773467</v>
      </c>
      <c r="J139" s="9">
        <v>0</v>
      </c>
      <c r="K139" s="9">
        <v>0</v>
      </c>
      <c r="L139" s="10">
        <v>1.0415455276054086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0.3210957751315398</v>
      </c>
      <c r="S139" s="9">
        <v>0</v>
      </c>
      <c r="T139" s="9">
        <v>0</v>
      </c>
      <c r="U139" s="9">
        <v>0</v>
      </c>
      <c r="V139" s="10">
        <v>0.24739077741301507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1.3396001422440558</v>
      </c>
      <c r="AW139" s="9">
        <v>1.2329063725132052</v>
      </c>
      <c r="AX139" s="9">
        <v>0</v>
      </c>
      <c r="AY139" s="9">
        <v>0</v>
      </c>
      <c r="AZ139" s="10">
        <v>0.8341984002147743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0.20708991680804995</v>
      </c>
      <c r="BG139" s="9">
        <v>0</v>
      </c>
      <c r="BH139" s="9">
        <v>0</v>
      </c>
      <c r="BI139" s="9">
        <v>0</v>
      </c>
      <c r="BJ139" s="10">
        <v>0</v>
      </c>
      <c r="BK139" s="17">
        <f t="shared" si="3"/>
        <v>22.37612766799653</v>
      </c>
      <c r="BL139" s="16"/>
      <c r="BM139" s="52"/>
    </row>
    <row r="140" spans="1:65" s="12" customFormat="1" ht="15">
      <c r="A140" s="5"/>
      <c r="B140" s="8" t="s">
        <v>259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1.3027091129029003</v>
      </c>
      <c r="I140" s="9">
        <v>135.0015688145159</v>
      </c>
      <c r="J140" s="9">
        <v>0</v>
      </c>
      <c r="K140" s="9">
        <v>0</v>
      </c>
      <c r="L140" s="10">
        <v>2.7894003218383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0.101791205548</v>
      </c>
      <c r="S140" s="9">
        <v>75.731758064516</v>
      </c>
      <c r="T140" s="9">
        <v>0</v>
      </c>
      <c r="U140" s="9">
        <v>0</v>
      </c>
      <c r="V140" s="10">
        <v>1.0596554782899998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1.5143220967741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5.75735867403844</v>
      </c>
      <c r="AW140" s="9">
        <v>9.206861607257599</v>
      </c>
      <c r="AX140" s="9">
        <v>0</v>
      </c>
      <c r="AY140" s="9">
        <v>0</v>
      </c>
      <c r="AZ140" s="10">
        <v>15.256343373192099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0.34955127664429997</v>
      </c>
      <c r="BG140" s="9">
        <v>0.8581158548386</v>
      </c>
      <c r="BH140" s="9">
        <v>0</v>
      </c>
      <c r="BI140" s="9">
        <v>0</v>
      </c>
      <c r="BJ140" s="10">
        <v>2.1977151267411</v>
      </c>
      <c r="BK140" s="17">
        <f t="shared" si="3"/>
        <v>251.1271510070973</v>
      </c>
      <c r="BL140" s="16"/>
      <c r="BM140" s="52"/>
    </row>
    <row r="141" spans="1:65" s="12" customFormat="1" ht="15">
      <c r="A141" s="5"/>
      <c r="B141" s="8" t="s">
        <v>260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3.6295943150319</v>
      </c>
      <c r="I141" s="9">
        <v>203.60050895219328</v>
      </c>
      <c r="J141" s="9">
        <v>0</v>
      </c>
      <c r="K141" s="9">
        <v>0</v>
      </c>
      <c r="L141" s="10">
        <v>1.0109805931933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0.026306304677300003</v>
      </c>
      <c r="S141" s="9">
        <v>90.7045838709677</v>
      </c>
      <c r="T141" s="9">
        <v>0</v>
      </c>
      <c r="U141" s="9">
        <v>0</v>
      </c>
      <c r="V141" s="10">
        <v>2.0973907957739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0.1612275096774</v>
      </c>
      <c r="AC141" s="9">
        <v>0</v>
      </c>
      <c r="AD141" s="9">
        <v>0</v>
      </c>
      <c r="AE141" s="9">
        <v>0</v>
      </c>
      <c r="AF141" s="10">
        <v>1.7742291378708002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15.486787680481985</v>
      </c>
      <c r="AW141" s="9">
        <v>50.340997426096</v>
      </c>
      <c r="AX141" s="9">
        <v>0</v>
      </c>
      <c r="AY141" s="9">
        <v>0</v>
      </c>
      <c r="AZ141" s="10">
        <v>11.766271323965904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0.5486135543539999</v>
      </c>
      <c r="BG141" s="9">
        <v>3.4766586233547003</v>
      </c>
      <c r="BH141" s="9">
        <v>0</v>
      </c>
      <c r="BI141" s="9">
        <v>0</v>
      </c>
      <c r="BJ141" s="10">
        <v>2.9965724005147</v>
      </c>
      <c r="BK141" s="17">
        <f t="shared" si="3"/>
        <v>387.62072248815286</v>
      </c>
      <c r="BL141" s="16"/>
      <c r="BM141" s="52"/>
    </row>
    <row r="142" spans="1:65" s="12" customFormat="1" ht="15">
      <c r="A142" s="5"/>
      <c r="B142" s="8" t="s">
        <v>266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4.177544170904437</v>
      </c>
      <c r="I142" s="9">
        <v>33.23865075258208</v>
      </c>
      <c r="J142" s="9">
        <v>0</v>
      </c>
      <c r="K142" s="9">
        <v>0</v>
      </c>
      <c r="L142" s="10">
        <v>4.285955245419599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1.052022546603513</v>
      </c>
      <c r="S142" s="9">
        <v>0.5447524286469818</v>
      </c>
      <c r="T142" s="9">
        <v>0.22745562799526728</v>
      </c>
      <c r="U142" s="9">
        <v>0</v>
      </c>
      <c r="V142" s="10">
        <v>2.9356095108692637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0.09096457377875207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67.07306976581233</v>
      </c>
      <c r="AW142" s="9">
        <v>33.995681243059444</v>
      </c>
      <c r="AX142" s="9">
        <v>0</v>
      </c>
      <c r="AY142" s="9">
        <v>0</v>
      </c>
      <c r="AZ142" s="10">
        <v>38.82143437447348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21.51248606762155</v>
      </c>
      <c r="BG142" s="9">
        <v>3.842512081080913</v>
      </c>
      <c r="BH142" s="9">
        <v>0</v>
      </c>
      <c r="BI142" s="9">
        <v>0</v>
      </c>
      <c r="BJ142" s="10">
        <v>11.653401571080147</v>
      </c>
      <c r="BK142" s="17">
        <f t="shared" si="3"/>
        <v>223.45153995992774</v>
      </c>
      <c r="BL142" s="16"/>
      <c r="BM142" s="52"/>
    </row>
    <row r="143" spans="1:65" s="12" customFormat="1" ht="15">
      <c r="A143" s="5"/>
      <c r="B143" s="8" t="s">
        <v>261</v>
      </c>
      <c r="C143" s="11">
        <v>0</v>
      </c>
      <c r="D143" s="9">
        <v>2.5201975806451</v>
      </c>
      <c r="E143" s="9">
        <v>0</v>
      </c>
      <c r="F143" s="9">
        <v>0</v>
      </c>
      <c r="G143" s="10">
        <v>0</v>
      </c>
      <c r="H143" s="11">
        <v>0.1315805630967</v>
      </c>
      <c r="I143" s="9">
        <v>0</v>
      </c>
      <c r="J143" s="9">
        <v>0</v>
      </c>
      <c r="K143" s="9">
        <v>0</v>
      </c>
      <c r="L143" s="10">
        <v>0.49960688070950005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0.0523193017741</v>
      </c>
      <c r="S143" s="9">
        <v>0</v>
      </c>
      <c r="T143" s="9">
        <v>0</v>
      </c>
      <c r="U143" s="9">
        <v>0</v>
      </c>
      <c r="V143" s="10">
        <v>0.03316580016120001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1.6631026301599996</v>
      </c>
      <c r="AW143" s="9">
        <v>4.8886840543175065</v>
      </c>
      <c r="AX143" s="9">
        <v>0</v>
      </c>
      <c r="AY143" s="9">
        <v>0</v>
      </c>
      <c r="AZ143" s="10">
        <v>4.7164030321279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5.5182658266445</v>
      </c>
      <c r="BG143" s="9">
        <v>0</v>
      </c>
      <c r="BH143" s="9">
        <v>0</v>
      </c>
      <c r="BI143" s="9">
        <v>0</v>
      </c>
      <c r="BJ143" s="10">
        <v>0.1419085878062</v>
      </c>
      <c r="BK143" s="17">
        <f t="shared" si="3"/>
        <v>20.165234257442705</v>
      </c>
      <c r="BL143" s="16"/>
      <c r="BM143" s="52"/>
    </row>
    <row r="144" spans="1:65" s="12" customFormat="1" ht="15">
      <c r="A144" s="5"/>
      <c r="B144" s="8" t="s">
        <v>262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0.9716778238854166</v>
      </c>
      <c r="I144" s="9">
        <v>0.03673662245137564</v>
      </c>
      <c r="J144" s="9">
        <v>0</v>
      </c>
      <c r="K144" s="9">
        <v>0</v>
      </c>
      <c r="L144" s="10">
        <v>0.8285093980124626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0.22984907060489762</v>
      </c>
      <c r="S144" s="9">
        <v>0</v>
      </c>
      <c r="T144" s="9">
        <v>0</v>
      </c>
      <c r="U144" s="9">
        <v>0</v>
      </c>
      <c r="V144" s="10">
        <v>0.1085905265497929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0.0004385262970886437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23.4180830199019</v>
      </c>
      <c r="AW144" s="9">
        <v>3.8133513086762556</v>
      </c>
      <c r="AX144" s="9">
        <v>0</v>
      </c>
      <c r="AY144" s="9">
        <v>0</v>
      </c>
      <c r="AZ144" s="10">
        <v>16.578846693131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4.092250105939721</v>
      </c>
      <c r="BG144" s="9">
        <v>0</v>
      </c>
      <c r="BH144" s="9">
        <v>0.7027176866199575</v>
      </c>
      <c r="BI144" s="9">
        <v>0</v>
      </c>
      <c r="BJ144" s="10">
        <v>2.210169848505015</v>
      </c>
      <c r="BK144" s="17">
        <f t="shared" si="3"/>
        <v>52.99122063057489</v>
      </c>
      <c r="BL144" s="16"/>
      <c r="BM144" s="52"/>
    </row>
    <row r="145" spans="1:65" s="12" customFormat="1" ht="15">
      <c r="A145" s="5"/>
      <c r="B145" s="8" t="s">
        <v>265</v>
      </c>
      <c r="C145" s="11">
        <v>0</v>
      </c>
      <c r="D145" s="9">
        <v>22.709240315463127</v>
      </c>
      <c r="E145" s="9">
        <v>0</v>
      </c>
      <c r="F145" s="9">
        <v>0</v>
      </c>
      <c r="G145" s="10">
        <v>0</v>
      </c>
      <c r="H145" s="11">
        <v>1.2540277334893626</v>
      </c>
      <c r="I145" s="9">
        <v>145.8387413059042</v>
      </c>
      <c r="J145" s="9">
        <v>0</v>
      </c>
      <c r="K145" s="9">
        <v>0</v>
      </c>
      <c r="L145" s="10">
        <v>0.3256505061237411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0.004541848063092625</v>
      </c>
      <c r="S145" s="9">
        <v>4.996032869401887</v>
      </c>
      <c r="T145" s="9">
        <v>0</v>
      </c>
      <c r="U145" s="9">
        <v>0</v>
      </c>
      <c r="V145" s="10">
        <v>0.016577745494804216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7.038060665993604</v>
      </c>
      <c r="AW145" s="9">
        <v>10.900555351068517</v>
      </c>
      <c r="AX145" s="9">
        <v>0</v>
      </c>
      <c r="AY145" s="9">
        <v>0</v>
      </c>
      <c r="AZ145" s="10">
        <v>6.240771056651189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0.2762864795670135</v>
      </c>
      <c r="BG145" s="9">
        <v>63.63606967193042</v>
      </c>
      <c r="BH145" s="9">
        <v>0</v>
      </c>
      <c r="BI145" s="9">
        <v>0</v>
      </c>
      <c r="BJ145" s="10">
        <v>0.2976294005634383</v>
      </c>
      <c r="BK145" s="17">
        <f t="shared" si="3"/>
        <v>263.5341849497144</v>
      </c>
      <c r="BL145" s="16"/>
      <c r="BM145" s="52"/>
    </row>
    <row r="146" spans="1:65" s="12" customFormat="1" ht="15">
      <c r="A146" s="5"/>
      <c r="B146" s="8" t="s">
        <v>267</v>
      </c>
      <c r="C146" s="11">
        <v>0</v>
      </c>
      <c r="D146" s="9">
        <v>1.8409663097560183</v>
      </c>
      <c r="E146" s="9">
        <v>0</v>
      </c>
      <c r="F146" s="9">
        <v>0</v>
      </c>
      <c r="G146" s="10">
        <v>0</v>
      </c>
      <c r="H146" s="11">
        <v>1.3017196631177048</v>
      </c>
      <c r="I146" s="9">
        <v>9.471771663694714</v>
      </c>
      <c r="J146" s="9">
        <v>0</v>
      </c>
      <c r="K146" s="9">
        <v>0</v>
      </c>
      <c r="L146" s="10">
        <v>0.727065344136771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0.03642182201640225</v>
      </c>
      <c r="S146" s="9">
        <v>0</v>
      </c>
      <c r="T146" s="9">
        <v>0</v>
      </c>
      <c r="U146" s="9">
        <v>0</v>
      </c>
      <c r="V146" s="10">
        <v>0.10063515120696044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0.46020060969706905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10.440180804804662</v>
      </c>
      <c r="AW146" s="9">
        <v>8.469514220802727</v>
      </c>
      <c r="AX146" s="9">
        <v>0</v>
      </c>
      <c r="AY146" s="9">
        <v>0</v>
      </c>
      <c r="AZ146" s="10">
        <v>5.252254638180306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3.4322869046581483</v>
      </c>
      <c r="BG146" s="9">
        <v>2.8623905766404705</v>
      </c>
      <c r="BH146" s="9">
        <v>0</v>
      </c>
      <c r="BI146" s="9">
        <v>0</v>
      </c>
      <c r="BJ146" s="10">
        <v>0.6048115688683483</v>
      </c>
      <c r="BK146" s="17">
        <f t="shared" si="3"/>
        <v>45.0002192775803</v>
      </c>
      <c r="BL146" s="16"/>
      <c r="BM146" s="52"/>
    </row>
    <row r="147" spans="1:65" s="12" customFormat="1" ht="15">
      <c r="A147" s="5"/>
      <c r="B147" s="8" t="s">
        <v>268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2.5811560811611</v>
      </c>
      <c r="I147" s="9">
        <v>80.94432258064501</v>
      </c>
      <c r="J147" s="9">
        <v>0</v>
      </c>
      <c r="K147" s="9">
        <v>0</v>
      </c>
      <c r="L147" s="10">
        <v>0.5441980887739999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2.7122088354837</v>
      </c>
      <c r="S147" s="9">
        <v>0</v>
      </c>
      <c r="T147" s="9">
        <v>0</v>
      </c>
      <c r="U147" s="9">
        <v>0</v>
      </c>
      <c r="V147" s="10">
        <v>0.0220638333547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4.1668867572241</v>
      </c>
      <c r="AW147" s="9">
        <v>9.732364346990689</v>
      </c>
      <c r="AX147" s="9">
        <v>0</v>
      </c>
      <c r="AY147" s="9">
        <v>0</v>
      </c>
      <c r="AZ147" s="10">
        <v>0.6257266538703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1.1158762412897</v>
      </c>
      <c r="BG147" s="9">
        <v>32.5789862096774</v>
      </c>
      <c r="BH147" s="9">
        <v>0</v>
      </c>
      <c r="BI147" s="9">
        <v>0</v>
      </c>
      <c r="BJ147" s="10">
        <v>0.029192006128799998</v>
      </c>
      <c r="BK147" s="17">
        <f t="shared" si="3"/>
        <v>135.0529816345995</v>
      </c>
      <c r="BL147" s="16"/>
      <c r="BM147" s="52"/>
    </row>
    <row r="148" spans="1:65" s="12" customFormat="1" ht="15">
      <c r="A148" s="5"/>
      <c r="B148" s="8" t="s">
        <v>269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0.0889646957739</v>
      </c>
      <c r="I148" s="9">
        <v>31.0353961290321</v>
      </c>
      <c r="J148" s="9">
        <v>0</v>
      </c>
      <c r="K148" s="9">
        <v>0</v>
      </c>
      <c r="L148" s="10">
        <v>0.1890991937741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0.0462126609997</v>
      </c>
      <c r="S148" s="9">
        <v>0.1454784193548</v>
      </c>
      <c r="T148" s="9">
        <v>0</v>
      </c>
      <c r="U148" s="9">
        <v>0</v>
      </c>
      <c r="V148" s="10">
        <v>0.0123208573869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0.1018328612903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2.820191601067307</v>
      </c>
      <c r="AW148" s="9">
        <v>1.7094735479352001</v>
      </c>
      <c r="AX148" s="9">
        <v>0</v>
      </c>
      <c r="AY148" s="9">
        <v>0</v>
      </c>
      <c r="AZ148" s="10">
        <v>1.7172948922890003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0.09439602180560001</v>
      </c>
      <c r="BG148" s="9">
        <v>13.0927964516128</v>
      </c>
      <c r="BH148" s="9">
        <v>0</v>
      </c>
      <c r="BI148" s="9">
        <v>0</v>
      </c>
      <c r="BJ148" s="10">
        <v>0.26172349828999997</v>
      </c>
      <c r="BK148" s="17">
        <f t="shared" si="3"/>
        <v>51.3151808306117</v>
      </c>
      <c r="BL148" s="16"/>
      <c r="BM148" s="52"/>
    </row>
    <row r="149" spans="1:65" s="12" customFormat="1" ht="15">
      <c r="A149" s="5"/>
      <c r="B149" s="8" t="s">
        <v>270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0.040292191096600004</v>
      </c>
      <c r="I149" s="9">
        <v>0</v>
      </c>
      <c r="J149" s="9">
        <v>0</v>
      </c>
      <c r="K149" s="9">
        <v>0</v>
      </c>
      <c r="L149" s="10">
        <v>0.0931464789676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0.0084427279031</v>
      </c>
      <c r="S149" s="9">
        <v>0</v>
      </c>
      <c r="T149" s="9">
        <v>0</v>
      </c>
      <c r="U149" s="9">
        <v>0</v>
      </c>
      <c r="V149" s="10">
        <v>0.002329028387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0.0002911185483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15.430288033256609</v>
      </c>
      <c r="AW149" s="9">
        <v>23.463610237113084</v>
      </c>
      <c r="AX149" s="9">
        <v>0</v>
      </c>
      <c r="AY149" s="9">
        <v>0</v>
      </c>
      <c r="AZ149" s="10">
        <v>23.9224670997729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1.0454118888054003</v>
      </c>
      <c r="BG149" s="9">
        <v>1.7978341129031</v>
      </c>
      <c r="BH149" s="9">
        <v>0</v>
      </c>
      <c r="BI149" s="9">
        <v>0</v>
      </c>
      <c r="BJ149" s="10">
        <v>0.2026946610318</v>
      </c>
      <c r="BK149" s="17">
        <f t="shared" si="3"/>
        <v>66.0068075777855</v>
      </c>
      <c r="BL149" s="16"/>
      <c r="BM149" s="52"/>
    </row>
    <row r="150" spans="1:65" s="12" customFormat="1" ht="15">
      <c r="A150" s="5"/>
      <c r="B150" s="8" t="s">
        <v>274</v>
      </c>
      <c r="C150" s="11">
        <v>0</v>
      </c>
      <c r="D150" s="9">
        <v>3.6368733870967</v>
      </c>
      <c r="E150" s="9">
        <v>0</v>
      </c>
      <c r="F150" s="9">
        <v>0</v>
      </c>
      <c r="G150" s="10">
        <v>0</v>
      </c>
      <c r="H150" s="11">
        <v>0.017020567451499997</v>
      </c>
      <c r="I150" s="9">
        <v>7.031288548387</v>
      </c>
      <c r="J150" s="9">
        <v>0</v>
      </c>
      <c r="K150" s="9">
        <v>0</v>
      </c>
      <c r="L150" s="10">
        <v>0.43196357509669997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0.005819520161199999</v>
      </c>
      <c r="S150" s="9">
        <v>0</v>
      </c>
      <c r="T150" s="9">
        <v>0.0969832903225</v>
      </c>
      <c r="U150" s="9">
        <v>0</v>
      </c>
      <c r="V150" s="10">
        <v>0.0099407872579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0.2116335203218</v>
      </c>
      <c r="AW150" s="9">
        <v>3.8526157167412736</v>
      </c>
      <c r="AX150" s="9">
        <v>0</v>
      </c>
      <c r="AY150" s="9">
        <v>0</v>
      </c>
      <c r="AZ150" s="10">
        <v>0.8488275730639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0.041767427580199995</v>
      </c>
      <c r="BG150" s="9">
        <v>0</v>
      </c>
      <c r="BH150" s="9">
        <v>0</v>
      </c>
      <c r="BI150" s="9">
        <v>0</v>
      </c>
      <c r="BJ150" s="10">
        <v>0.4938775495158</v>
      </c>
      <c r="BK150" s="17">
        <f t="shared" si="3"/>
        <v>16.67861146299648</v>
      </c>
      <c r="BL150" s="16"/>
      <c r="BM150" s="52"/>
    </row>
    <row r="151" spans="1:65" s="12" customFormat="1" ht="15">
      <c r="A151" s="5"/>
      <c r="B151" s="8" t="s">
        <v>273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0.3419193281283</v>
      </c>
      <c r="I151" s="9">
        <v>0.3090322580643</v>
      </c>
      <c r="J151" s="9">
        <v>0</v>
      </c>
      <c r="K151" s="9">
        <v>0</v>
      </c>
      <c r="L151" s="10">
        <v>0.21916441690289998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0.10540988999940001</v>
      </c>
      <c r="S151" s="9">
        <v>0.0243964150966</v>
      </c>
      <c r="T151" s="9">
        <v>0</v>
      </c>
      <c r="U151" s="9">
        <v>0</v>
      </c>
      <c r="V151" s="10">
        <v>0.058968200321799995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0.0058064516129000005</v>
      </c>
      <c r="AC151" s="9">
        <v>0</v>
      </c>
      <c r="AD151" s="9">
        <v>0</v>
      </c>
      <c r="AE151" s="9">
        <v>0</v>
      </c>
      <c r="AF151" s="10">
        <v>0.0322580645161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3.4731867635782088</v>
      </c>
      <c r="AW151" s="9">
        <v>1.1582286010948</v>
      </c>
      <c r="AX151" s="9">
        <v>0.0322580645161</v>
      </c>
      <c r="AY151" s="9">
        <v>0</v>
      </c>
      <c r="AZ151" s="10">
        <v>1.7159442944435004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1.0025250868268996</v>
      </c>
      <c r="BG151" s="9">
        <v>0.0996110303869</v>
      </c>
      <c r="BH151" s="9">
        <v>0</v>
      </c>
      <c r="BI151" s="9">
        <v>0</v>
      </c>
      <c r="BJ151" s="10">
        <v>0.6596966677370997</v>
      </c>
      <c r="BK151" s="17">
        <f t="shared" si="3"/>
        <v>9.238405533225807</v>
      </c>
      <c r="BL151" s="16"/>
      <c r="BM151" s="52"/>
    </row>
    <row r="152" spans="1:65" s="12" customFormat="1" ht="14.25" customHeight="1">
      <c r="A152" s="5"/>
      <c r="B152" s="8" t="s">
        <v>275</v>
      </c>
      <c r="C152" s="11">
        <v>0</v>
      </c>
      <c r="D152" s="9">
        <v>1.4529225806451</v>
      </c>
      <c r="E152" s="9">
        <v>0</v>
      </c>
      <c r="F152" s="9">
        <v>0</v>
      </c>
      <c r="G152" s="10">
        <v>0</v>
      </c>
      <c r="H152" s="11">
        <v>0.0498872591288</v>
      </c>
      <c r="I152" s="9">
        <v>2.1503254193548003</v>
      </c>
      <c r="J152" s="9">
        <v>0.290584516129</v>
      </c>
      <c r="K152" s="9">
        <v>0</v>
      </c>
      <c r="L152" s="10">
        <v>0.09548880954800001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0.005157368967599999</v>
      </c>
      <c r="S152" s="9">
        <v>0</v>
      </c>
      <c r="T152" s="9">
        <v>0</v>
      </c>
      <c r="U152" s="9">
        <v>0</v>
      </c>
      <c r="V152" s="10">
        <v>0.0002753578709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0.0116232516129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0.7060434904503</v>
      </c>
      <c r="AW152" s="9">
        <v>1.686922311022807</v>
      </c>
      <c r="AX152" s="9">
        <v>0</v>
      </c>
      <c r="AY152" s="9">
        <v>0</v>
      </c>
      <c r="AZ152" s="10">
        <v>0.4571203439024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0.146415716193</v>
      </c>
      <c r="BG152" s="9">
        <v>0.020340690322499997</v>
      </c>
      <c r="BH152" s="9">
        <v>0</v>
      </c>
      <c r="BI152" s="9">
        <v>0</v>
      </c>
      <c r="BJ152" s="10">
        <v>0.1957006873545</v>
      </c>
      <c r="BK152" s="17">
        <f t="shared" si="3"/>
        <v>7.268807802502606</v>
      </c>
      <c r="BL152" s="16"/>
      <c r="BM152" s="52"/>
    </row>
    <row r="153" spans="1:65" s="12" customFormat="1" ht="15">
      <c r="A153" s="5"/>
      <c r="B153" s="8" t="s">
        <v>271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0.006735483870799999</v>
      </c>
      <c r="I153" s="9">
        <v>0.7741935483869</v>
      </c>
      <c r="J153" s="9">
        <v>0</v>
      </c>
      <c r="K153" s="9">
        <v>0</v>
      </c>
      <c r="L153" s="10">
        <v>0.0322258064515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0.0014516129032000002</v>
      </c>
      <c r="S153" s="9">
        <v>0</v>
      </c>
      <c r="T153" s="9">
        <v>0</v>
      </c>
      <c r="U153" s="9">
        <v>0</v>
      </c>
      <c r="V153" s="10">
        <v>0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0.08414419355047435</v>
      </c>
      <c r="AW153" s="9">
        <v>0.4871221327741</v>
      </c>
      <c r="AX153" s="9">
        <v>0</v>
      </c>
      <c r="AY153" s="9">
        <v>0</v>
      </c>
      <c r="AZ153" s="10">
        <v>0.24774441483830004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0.32872167832189997</v>
      </c>
      <c r="BG153" s="9">
        <v>0.0009677419354</v>
      </c>
      <c r="BH153" s="9">
        <v>0</v>
      </c>
      <c r="BI153" s="9">
        <v>0</v>
      </c>
      <c r="BJ153" s="10">
        <v>0.0040385230642</v>
      </c>
      <c r="BK153" s="17">
        <f t="shared" si="3"/>
        <v>1.9673451360967744</v>
      </c>
      <c r="BL153" s="16"/>
      <c r="BM153" s="52"/>
    </row>
    <row r="154" spans="1:65" s="12" customFormat="1" ht="15">
      <c r="A154" s="5"/>
      <c r="B154" s="8" t="s">
        <v>272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0.012629677419199998</v>
      </c>
      <c r="I154" s="9">
        <v>0</v>
      </c>
      <c r="J154" s="9">
        <v>0</v>
      </c>
      <c r="K154" s="9">
        <v>0</v>
      </c>
      <c r="L154" s="10">
        <v>0.0107548387095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0.0018187696773</v>
      </c>
      <c r="S154" s="9">
        <v>0</v>
      </c>
      <c r="T154" s="9">
        <v>0</v>
      </c>
      <c r="U154" s="9">
        <v>0</v>
      </c>
      <c r="V154" s="10">
        <v>0.0034806451609999994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0.00015483870959999999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0.5074644155882482</v>
      </c>
      <c r="AW154" s="9">
        <v>0.1837044080641</v>
      </c>
      <c r="AX154" s="9">
        <v>0</v>
      </c>
      <c r="AY154" s="9">
        <v>0</v>
      </c>
      <c r="AZ154" s="10">
        <v>0.3320736380296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0.1508867784487</v>
      </c>
      <c r="BG154" s="9">
        <v>0.0669355435805</v>
      </c>
      <c r="BH154" s="9">
        <v>0</v>
      </c>
      <c r="BI154" s="9">
        <v>0</v>
      </c>
      <c r="BJ154" s="10">
        <v>0.0250716318058</v>
      </c>
      <c r="BK154" s="17">
        <f t="shared" si="3"/>
        <v>1.294975185193548</v>
      </c>
      <c r="BL154" s="16"/>
      <c r="BM154" s="52"/>
    </row>
    <row r="155" spans="1:65" s="12" customFormat="1" ht="15">
      <c r="A155" s="5"/>
      <c r="B155" s="8" t="s">
        <v>150</v>
      </c>
      <c r="C155" s="11">
        <v>0</v>
      </c>
      <c r="D155" s="9">
        <v>20.528724394942532</v>
      </c>
      <c r="E155" s="9">
        <v>0</v>
      </c>
      <c r="F155" s="9">
        <v>0</v>
      </c>
      <c r="G155" s="10">
        <v>0</v>
      </c>
      <c r="H155" s="11">
        <v>0.021116042924229177</v>
      </c>
      <c r="I155" s="9">
        <v>623.5468845617348</v>
      </c>
      <c r="J155" s="9">
        <v>0</v>
      </c>
      <c r="K155" s="9">
        <v>0</v>
      </c>
      <c r="L155" s="10">
        <v>1.2727715470161456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0.011293393832145594</v>
      </c>
      <c r="S155" s="9">
        <v>279.0905010928792</v>
      </c>
      <c r="T155" s="9">
        <v>0</v>
      </c>
      <c r="U155" s="9">
        <v>0</v>
      </c>
      <c r="V155" s="10">
        <v>2.0751765856997064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468.796513295424</v>
      </c>
      <c r="AS155" s="9">
        <v>0</v>
      </c>
      <c r="AT155" s="9">
        <v>0</v>
      </c>
      <c r="AU155" s="10">
        <v>0</v>
      </c>
      <c r="AV155" s="11">
        <v>1.4493708919409538</v>
      </c>
      <c r="AW155" s="9">
        <v>20.306021969422392</v>
      </c>
      <c r="AX155" s="9">
        <v>0</v>
      </c>
      <c r="AY155" s="9">
        <v>0</v>
      </c>
      <c r="AZ155" s="10">
        <v>9.253603799697363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0.06470745679043452</v>
      </c>
      <c r="BG155" s="9">
        <v>0.5414724641043676</v>
      </c>
      <c r="BH155" s="9">
        <v>0</v>
      </c>
      <c r="BI155" s="9">
        <v>0</v>
      </c>
      <c r="BJ155" s="10">
        <v>0.4412986004995291</v>
      </c>
      <c r="BK155" s="17">
        <f t="shared" si="3"/>
        <v>1427.3994560969081</v>
      </c>
      <c r="BL155" s="16"/>
      <c r="BM155" s="52"/>
    </row>
    <row r="156" spans="1:65" s="12" customFormat="1" ht="15">
      <c r="A156" s="5"/>
      <c r="B156" s="8" t="s">
        <v>151</v>
      </c>
      <c r="C156" s="11">
        <v>0</v>
      </c>
      <c r="D156" s="9">
        <v>315.580286824516</v>
      </c>
      <c r="E156" s="9">
        <v>0</v>
      </c>
      <c r="F156" s="9">
        <v>0</v>
      </c>
      <c r="G156" s="10">
        <v>97.0276974861612</v>
      </c>
      <c r="H156" s="11">
        <v>0.0011205906451</v>
      </c>
      <c r="I156" s="9">
        <v>508.20587490548354</v>
      </c>
      <c r="J156" s="9">
        <v>0</v>
      </c>
      <c r="K156" s="9">
        <v>0</v>
      </c>
      <c r="L156" s="10">
        <v>11.117664094225601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0.0023532403547999996</v>
      </c>
      <c r="S156" s="9">
        <v>313.8640241878386</v>
      </c>
      <c r="T156" s="9">
        <v>0</v>
      </c>
      <c r="U156" s="9">
        <v>0</v>
      </c>
      <c r="V156" s="10">
        <v>0.0112059064516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0.0038730512902</v>
      </c>
      <c r="AW156" s="9">
        <v>43.59953872516341</v>
      </c>
      <c r="AX156" s="9">
        <v>0</v>
      </c>
      <c r="AY156" s="9">
        <v>0</v>
      </c>
      <c r="AZ156" s="10">
        <v>3.0912763919348003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</v>
      </c>
      <c r="BG156" s="9">
        <v>1.0827784285483</v>
      </c>
      <c r="BH156" s="9">
        <v>1.1198438709676999</v>
      </c>
      <c r="BI156" s="9">
        <v>0</v>
      </c>
      <c r="BJ156" s="10">
        <v>0.8571339189996</v>
      </c>
      <c r="BK156" s="17">
        <f t="shared" si="3"/>
        <v>1295.5646716225806</v>
      </c>
      <c r="BL156" s="16"/>
      <c r="BM156" s="52"/>
    </row>
    <row r="157" spans="1:65" s="12" customFormat="1" ht="15">
      <c r="A157" s="5"/>
      <c r="B157" s="8" t="s">
        <v>152</v>
      </c>
      <c r="C157" s="11">
        <v>0</v>
      </c>
      <c r="D157" s="9">
        <v>12.248308168387</v>
      </c>
      <c r="E157" s="9">
        <v>0</v>
      </c>
      <c r="F157" s="9">
        <v>0</v>
      </c>
      <c r="G157" s="10">
        <v>0</v>
      </c>
      <c r="H157" s="11">
        <v>0.2152251797741</v>
      </c>
      <c r="I157" s="9">
        <v>143.000950043903</v>
      </c>
      <c r="J157" s="9">
        <v>0</v>
      </c>
      <c r="K157" s="9">
        <v>0</v>
      </c>
      <c r="L157" s="10">
        <v>0.26094388622570003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</v>
      </c>
      <c r="S157" s="9">
        <v>0</v>
      </c>
      <c r="T157" s="9">
        <v>0</v>
      </c>
      <c r="U157" s="9">
        <v>0</v>
      </c>
      <c r="V157" s="10">
        <v>0.1730523583547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</v>
      </c>
      <c r="AW157" s="9">
        <v>11.643090475760163</v>
      </c>
      <c r="AX157" s="9">
        <v>0</v>
      </c>
      <c r="AY157" s="9">
        <v>0</v>
      </c>
      <c r="AZ157" s="10">
        <v>4.3332346012573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0.0306915480967</v>
      </c>
      <c r="BG157" s="9">
        <v>61.930950767419304</v>
      </c>
      <c r="BH157" s="9">
        <v>0</v>
      </c>
      <c r="BI157" s="9">
        <v>0</v>
      </c>
      <c r="BJ157" s="10">
        <v>12.8367326101611</v>
      </c>
      <c r="BK157" s="17">
        <f t="shared" si="3"/>
        <v>246.67317963933908</v>
      </c>
      <c r="BL157" s="16"/>
      <c r="BM157" s="52"/>
    </row>
    <row r="158" spans="1:65" s="12" customFormat="1" ht="15">
      <c r="A158" s="5"/>
      <c r="B158" s="8" t="s">
        <v>153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0.023479904967500003</v>
      </c>
      <c r="I158" s="9">
        <v>114.3930562985482</v>
      </c>
      <c r="J158" s="9">
        <v>0</v>
      </c>
      <c r="K158" s="9">
        <v>0</v>
      </c>
      <c r="L158" s="10">
        <v>10.4447786642903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0.003059468</v>
      </c>
      <c r="S158" s="9">
        <v>0</v>
      </c>
      <c r="T158" s="9">
        <v>0</v>
      </c>
      <c r="U158" s="9">
        <v>0</v>
      </c>
      <c r="V158" s="10">
        <v>1.6496365020965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22.355611388583824</v>
      </c>
      <c r="AW158" s="9">
        <v>23.670837767031898</v>
      </c>
      <c r="AX158" s="9">
        <v>0</v>
      </c>
      <c r="AY158" s="9">
        <v>0</v>
      </c>
      <c r="AZ158" s="10">
        <v>52.120978375806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0.0025968667418</v>
      </c>
      <c r="BG158" s="9">
        <v>56.8781572448709</v>
      </c>
      <c r="BH158" s="9">
        <v>0</v>
      </c>
      <c r="BI158" s="9">
        <v>0</v>
      </c>
      <c r="BJ158" s="10">
        <v>0.8211388567741</v>
      </c>
      <c r="BK158" s="17">
        <f t="shared" si="3"/>
        <v>282.3633313377111</v>
      </c>
      <c r="BL158" s="16"/>
      <c r="BM158" s="52"/>
    </row>
    <row r="159" spans="1:65" s="12" customFormat="1" ht="15">
      <c r="A159" s="5"/>
      <c r="B159" s="8" t="s">
        <v>154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</v>
      </c>
      <c r="I159" s="9">
        <v>24.2151538642902</v>
      </c>
      <c r="J159" s="9">
        <v>0</v>
      </c>
      <c r="K159" s="9">
        <v>0</v>
      </c>
      <c r="L159" s="10">
        <v>3.4978612364514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0.0065982545483</v>
      </c>
      <c r="S159" s="9">
        <v>5.0663027336451005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10.231851066064399</v>
      </c>
      <c r="AW159" s="9">
        <v>2.2284467139695354</v>
      </c>
      <c r="AX159" s="9">
        <v>0</v>
      </c>
      <c r="AY159" s="9">
        <v>0</v>
      </c>
      <c r="AZ159" s="10">
        <v>5.806496477160901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0.0249876416128</v>
      </c>
      <c r="BG159" s="9">
        <v>0</v>
      </c>
      <c r="BH159" s="9">
        <v>1.1034577419354</v>
      </c>
      <c r="BI159" s="9">
        <v>0</v>
      </c>
      <c r="BJ159" s="10">
        <v>1.7245649262901002</v>
      </c>
      <c r="BK159" s="17">
        <f t="shared" si="3"/>
        <v>53.90572065596814</v>
      </c>
      <c r="BL159" s="16"/>
      <c r="BM159" s="52"/>
    </row>
    <row r="160" spans="1:65" s="12" customFormat="1" ht="15">
      <c r="A160" s="5"/>
      <c r="B160" s="8" t="s">
        <v>155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0.154465890258</v>
      </c>
      <c r="I160" s="9">
        <v>190.95241352919308</v>
      </c>
      <c r="J160" s="9">
        <v>0</v>
      </c>
      <c r="K160" s="9">
        <v>0</v>
      </c>
      <c r="L160" s="10">
        <v>0.0665294215806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0.22060582551600003</v>
      </c>
      <c r="S160" s="9">
        <v>27.689273008129</v>
      </c>
      <c r="T160" s="9">
        <v>0</v>
      </c>
      <c r="U160" s="9">
        <v>0</v>
      </c>
      <c r="V160" s="10">
        <v>0.003297892258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11.323370084668323</v>
      </c>
      <c r="AW160" s="9">
        <v>75.7093353695801</v>
      </c>
      <c r="AX160" s="9">
        <v>0</v>
      </c>
      <c r="AY160" s="9">
        <v>0</v>
      </c>
      <c r="AZ160" s="10">
        <v>13.249568995644202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1.3842050896773</v>
      </c>
      <c r="BG160" s="9">
        <v>92.8963527574514</v>
      </c>
      <c r="BH160" s="9">
        <v>0</v>
      </c>
      <c r="BI160" s="9">
        <v>0</v>
      </c>
      <c r="BJ160" s="10">
        <v>1.5980077130319998</v>
      </c>
      <c r="BK160" s="17">
        <f>SUM(C160:BJ160)</f>
        <v>415.247425576988</v>
      </c>
      <c r="BL160" s="16"/>
      <c r="BM160" s="52"/>
    </row>
    <row r="161" spans="1:65" s="12" customFormat="1" ht="15">
      <c r="A161" s="5"/>
      <c r="B161" s="8" t="s">
        <v>156</v>
      </c>
      <c r="C161" s="11">
        <v>0</v>
      </c>
      <c r="D161" s="9">
        <v>9.081155165678084</v>
      </c>
      <c r="E161" s="9">
        <v>0</v>
      </c>
      <c r="F161" s="9">
        <v>0</v>
      </c>
      <c r="G161" s="10">
        <v>0</v>
      </c>
      <c r="H161" s="11">
        <v>0.16374636111047267</v>
      </c>
      <c r="I161" s="9">
        <v>32.31246582478447</v>
      </c>
      <c r="J161" s="9">
        <v>0</v>
      </c>
      <c r="K161" s="9">
        <v>0</v>
      </c>
      <c r="L161" s="10">
        <v>0.05532179338856117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0.12713877324712494</v>
      </c>
      <c r="S161" s="9">
        <v>4.946823058962101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2.629538361092324</v>
      </c>
      <c r="AW161" s="9">
        <v>0</v>
      </c>
      <c r="AX161" s="9">
        <v>0</v>
      </c>
      <c r="AY161" s="9">
        <v>0</v>
      </c>
      <c r="AZ161" s="10">
        <v>0.8437998601962987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0.004456912101400871</v>
      </c>
      <c r="BG161" s="9">
        <v>13.624915144094706</v>
      </c>
      <c r="BH161" s="9">
        <v>0</v>
      </c>
      <c r="BI161" s="9">
        <v>0</v>
      </c>
      <c r="BJ161" s="10">
        <v>0</v>
      </c>
      <c r="BK161" s="17">
        <f>SUM(C161:BJ161)</f>
        <v>63.78936125465554</v>
      </c>
      <c r="BL161" s="16"/>
      <c r="BM161" s="52"/>
    </row>
    <row r="162" spans="1:65" s="12" customFormat="1" ht="15">
      <c r="A162" s="5"/>
      <c r="B162" s="8" t="s">
        <v>157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</v>
      </c>
      <c r="I162" s="9">
        <v>282.555878775516</v>
      </c>
      <c r="J162" s="9">
        <v>0</v>
      </c>
      <c r="K162" s="9">
        <v>0</v>
      </c>
      <c r="L162" s="10">
        <v>2.1779609954191996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0.0215347806451</v>
      </c>
      <c r="S162" s="9">
        <v>1.0851384354516</v>
      </c>
      <c r="T162" s="9">
        <v>0</v>
      </c>
      <c r="U162" s="9">
        <v>0</v>
      </c>
      <c r="V162" s="10">
        <v>0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0.8626084283866999</v>
      </c>
      <c r="AW162" s="9">
        <v>33.9016305279087</v>
      </c>
      <c r="AX162" s="9">
        <v>0</v>
      </c>
      <c r="AY162" s="9">
        <v>0</v>
      </c>
      <c r="AZ162" s="10">
        <v>3.1564821603868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0.0032287277419</v>
      </c>
      <c r="BG162" s="9">
        <v>107.6242580645161</v>
      </c>
      <c r="BH162" s="9">
        <v>0</v>
      </c>
      <c r="BI162" s="9">
        <v>0</v>
      </c>
      <c r="BJ162" s="10">
        <v>0.0005381212903</v>
      </c>
      <c r="BK162" s="17">
        <f>SUM(C162:BJ162)</f>
        <v>431.38925901726236</v>
      </c>
      <c r="BL162" s="16"/>
      <c r="BM162" s="52"/>
    </row>
    <row r="163" spans="1:65" s="12" customFormat="1" ht="15">
      <c r="A163" s="5"/>
      <c r="B163" s="8" t="s">
        <v>158</v>
      </c>
      <c r="C163" s="11">
        <v>0</v>
      </c>
      <c r="D163" s="9">
        <v>8.0510467741935</v>
      </c>
      <c r="E163" s="9">
        <v>0</v>
      </c>
      <c r="F163" s="9">
        <v>0</v>
      </c>
      <c r="G163" s="10">
        <v>0</v>
      </c>
      <c r="H163" s="11">
        <v>2.6836822580644997</v>
      </c>
      <c r="I163" s="9">
        <v>21.469458064515997</v>
      </c>
      <c r="J163" s="9">
        <v>0</v>
      </c>
      <c r="K163" s="9">
        <v>0</v>
      </c>
      <c r="L163" s="10">
        <v>0.0245825294838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</v>
      </c>
      <c r="S163" s="9">
        <v>0</v>
      </c>
      <c r="T163" s="9">
        <v>0</v>
      </c>
      <c r="U163" s="9">
        <v>0</v>
      </c>
      <c r="V163" s="10">
        <v>0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0.15456625548441766</v>
      </c>
      <c r="AW163" s="9">
        <v>0</v>
      </c>
      <c r="AX163" s="9">
        <v>0</v>
      </c>
      <c r="AY163" s="9">
        <v>0</v>
      </c>
      <c r="AZ163" s="10">
        <v>0.0300545496773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0.0010733767741</v>
      </c>
      <c r="BG163" s="9">
        <v>0</v>
      </c>
      <c r="BH163" s="9">
        <v>0</v>
      </c>
      <c r="BI163" s="9">
        <v>0</v>
      </c>
      <c r="BJ163" s="10">
        <v>0.0536688387096</v>
      </c>
      <c r="BK163" s="17">
        <f>SUM(C163:BJ163)</f>
        <v>32.468132646903214</v>
      </c>
      <c r="BL163" s="16"/>
      <c r="BM163" s="52"/>
    </row>
    <row r="164" spans="1:64" s="21" customFormat="1" ht="15">
      <c r="A164" s="5"/>
      <c r="B164" s="15" t="s">
        <v>17</v>
      </c>
      <c r="C164" s="20">
        <f aca="true" t="shared" si="4" ref="C164:AH164">SUM(C20:C163)</f>
        <v>0</v>
      </c>
      <c r="D164" s="18">
        <f t="shared" si="4"/>
        <v>941.2169257960444</v>
      </c>
      <c r="E164" s="18">
        <f t="shared" si="4"/>
        <v>0</v>
      </c>
      <c r="F164" s="18">
        <f t="shared" si="4"/>
        <v>0</v>
      </c>
      <c r="G164" s="19">
        <f t="shared" si="4"/>
        <v>97.0276974861612</v>
      </c>
      <c r="H164" s="20">
        <f t="shared" si="4"/>
        <v>288.2735227073891</v>
      </c>
      <c r="I164" s="18">
        <f t="shared" si="4"/>
        <v>7774.881589842801</v>
      </c>
      <c r="J164" s="18">
        <f t="shared" si="4"/>
        <v>6.218203221548199</v>
      </c>
      <c r="K164" s="18">
        <f t="shared" si="4"/>
        <v>0</v>
      </c>
      <c r="L164" s="19">
        <f t="shared" si="4"/>
        <v>410.44456225016563</v>
      </c>
      <c r="M164" s="20">
        <f t="shared" si="4"/>
        <v>0</v>
      </c>
      <c r="N164" s="18">
        <f t="shared" si="4"/>
        <v>0</v>
      </c>
      <c r="O164" s="18">
        <f t="shared" si="4"/>
        <v>0</v>
      </c>
      <c r="P164" s="18">
        <f t="shared" si="4"/>
        <v>0</v>
      </c>
      <c r="Q164" s="19">
        <f t="shared" si="4"/>
        <v>0</v>
      </c>
      <c r="R164" s="20">
        <f t="shared" si="4"/>
        <v>66.13925343730313</v>
      </c>
      <c r="S164" s="18">
        <f t="shared" si="4"/>
        <v>2465.1168467788893</v>
      </c>
      <c r="T164" s="18">
        <f t="shared" si="4"/>
        <v>37.06533836304169</v>
      </c>
      <c r="U164" s="18">
        <f t="shared" si="4"/>
        <v>0</v>
      </c>
      <c r="V164" s="19">
        <f t="shared" si="4"/>
        <v>137.58256760751135</v>
      </c>
      <c r="W164" s="20">
        <f t="shared" si="4"/>
        <v>0</v>
      </c>
      <c r="X164" s="18">
        <f t="shared" si="4"/>
        <v>0</v>
      </c>
      <c r="Y164" s="18">
        <f t="shared" si="4"/>
        <v>0</v>
      </c>
      <c r="Z164" s="18">
        <f t="shared" si="4"/>
        <v>0</v>
      </c>
      <c r="AA164" s="19">
        <f t="shared" si="4"/>
        <v>0</v>
      </c>
      <c r="AB164" s="20">
        <f t="shared" si="4"/>
        <v>13.623486788845174</v>
      </c>
      <c r="AC164" s="18">
        <f t="shared" si="4"/>
        <v>5.4848803764836</v>
      </c>
      <c r="AD164" s="18">
        <f t="shared" si="4"/>
        <v>0</v>
      </c>
      <c r="AE164" s="18">
        <f t="shared" si="4"/>
        <v>0</v>
      </c>
      <c r="AF164" s="19">
        <f t="shared" si="4"/>
        <v>10.039316241712937</v>
      </c>
      <c r="AG164" s="20">
        <f t="shared" si="4"/>
        <v>0</v>
      </c>
      <c r="AH164" s="18">
        <f t="shared" si="4"/>
        <v>0</v>
      </c>
      <c r="AI164" s="18">
        <f aca="true" t="shared" si="5" ref="AI164:BJ164">SUM(AI20:AI163)</f>
        <v>0</v>
      </c>
      <c r="AJ164" s="18">
        <f t="shared" si="5"/>
        <v>0</v>
      </c>
      <c r="AK164" s="19">
        <f t="shared" si="5"/>
        <v>0</v>
      </c>
      <c r="AL164" s="20">
        <f t="shared" si="5"/>
        <v>0.2424861330233229</v>
      </c>
      <c r="AM164" s="18">
        <f t="shared" si="5"/>
        <v>0</v>
      </c>
      <c r="AN164" s="18">
        <f t="shared" si="5"/>
        <v>0</v>
      </c>
      <c r="AO164" s="18">
        <f t="shared" si="5"/>
        <v>0</v>
      </c>
      <c r="AP164" s="19">
        <f t="shared" si="5"/>
        <v>0.7188251215612548</v>
      </c>
      <c r="AQ164" s="20">
        <f t="shared" si="5"/>
        <v>0</v>
      </c>
      <c r="AR164" s="18">
        <f t="shared" si="5"/>
        <v>468.796513295424</v>
      </c>
      <c r="AS164" s="18">
        <f t="shared" si="5"/>
        <v>0</v>
      </c>
      <c r="AT164" s="18">
        <f t="shared" si="5"/>
        <v>0</v>
      </c>
      <c r="AU164" s="19">
        <f t="shared" si="5"/>
        <v>0</v>
      </c>
      <c r="AV164" s="20">
        <f t="shared" si="5"/>
        <v>1842.3255283033684</v>
      </c>
      <c r="AW164" s="18">
        <f t="shared" si="5"/>
        <v>3035.5610944662885</v>
      </c>
      <c r="AX164" s="18">
        <f t="shared" si="5"/>
        <v>3.0699183383867004</v>
      </c>
      <c r="AY164" s="18">
        <f t="shared" si="5"/>
        <v>0</v>
      </c>
      <c r="AZ164" s="19">
        <f t="shared" si="5"/>
        <v>3703.783903235467</v>
      </c>
      <c r="BA164" s="20">
        <f t="shared" si="5"/>
        <v>0</v>
      </c>
      <c r="BB164" s="18">
        <f t="shared" si="5"/>
        <v>0</v>
      </c>
      <c r="BC164" s="18">
        <f t="shared" si="5"/>
        <v>0</v>
      </c>
      <c r="BD164" s="18">
        <f t="shared" si="5"/>
        <v>0</v>
      </c>
      <c r="BE164" s="19">
        <f t="shared" si="5"/>
        <v>0</v>
      </c>
      <c r="BF164" s="20">
        <f t="shared" si="5"/>
        <v>352.87796269439576</v>
      </c>
      <c r="BG164" s="18">
        <f t="shared" si="5"/>
        <v>1594.8674039363452</v>
      </c>
      <c r="BH164" s="18">
        <f t="shared" si="5"/>
        <v>11.654754632798248</v>
      </c>
      <c r="BI164" s="18">
        <f t="shared" si="5"/>
        <v>0</v>
      </c>
      <c r="BJ164" s="19">
        <f t="shared" si="5"/>
        <v>660.1678607080574</v>
      </c>
      <c r="BK164" s="32">
        <f>SUM(BK20:BK163)</f>
        <v>23927.180441763012</v>
      </c>
      <c r="BL164" s="16"/>
    </row>
    <row r="165" spans="3:64" ht="15" customHeight="1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6"/>
    </row>
    <row r="166" spans="1:64" s="12" customFormat="1" ht="15">
      <c r="A166" s="5" t="s">
        <v>191</v>
      </c>
      <c r="B166" s="6" t="s">
        <v>192</v>
      </c>
      <c r="C166" s="76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8"/>
      <c r="BL166" s="16"/>
    </row>
    <row r="167" spans="1:65" s="12" customFormat="1" ht="15">
      <c r="A167" s="5"/>
      <c r="B167" s="8" t="s">
        <v>193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</v>
      </c>
      <c r="I167" s="9">
        <v>0</v>
      </c>
      <c r="J167" s="9">
        <v>0</v>
      </c>
      <c r="K167" s="9">
        <v>0</v>
      </c>
      <c r="L167" s="10">
        <v>0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</v>
      </c>
      <c r="S167" s="9">
        <v>0</v>
      </c>
      <c r="T167" s="9">
        <v>0</v>
      </c>
      <c r="U167" s="9">
        <v>0</v>
      </c>
      <c r="V167" s="10">
        <v>0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</v>
      </c>
      <c r="AW167" s="9">
        <v>0</v>
      </c>
      <c r="AX167" s="9">
        <v>0</v>
      </c>
      <c r="AY167" s="9">
        <v>0</v>
      </c>
      <c r="AZ167" s="10">
        <v>0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</v>
      </c>
      <c r="BG167" s="9">
        <v>0</v>
      </c>
      <c r="BH167" s="9">
        <v>0</v>
      </c>
      <c r="BI167" s="9">
        <v>0</v>
      </c>
      <c r="BJ167" s="10">
        <v>0</v>
      </c>
      <c r="BK167" s="17">
        <v>0</v>
      </c>
      <c r="BL167" s="16"/>
      <c r="BM167" s="52"/>
    </row>
    <row r="168" spans="1:64" s="21" customFormat="1" ht="15">
      <c r="A168" s="5"/>
      <c r="B168" s="15" t="s">
        <v>194</v>
      </c>
      <c r="C168" s="20">
        <v>0</v>
      </c>
      <c r="D168" s="18">
        <v>0</v>
      </c>
      <c r="E168" s="18">
        <v>0</v>
      </c>
      <c r="F168" s="18">
        <v>0</v>
      </c>
      <c r="G168" s="19">
        <v>0</v>
      </c>
      <c r="H168" s="20">
        <v>0</v>
      </c>
      <c r="I168" s="18">
        <v>0</v>
      </c>
      <c r="J168" s="18">
        <v>0</v>
      </c>
      <c r="K168" s="18">
        <v>0</v>
      </c>
      <c r="L168" s="19">
        <v>0</v>
      </c>
      <c r="M168" s="20">
        <v>0</v>
      </c>
      <c r="N168" s="18">
        <v>0</v>
      </c>
      <c r="O168" s="18">
        <v>0</v>
      </c>
      <c r="P168" s="18">
        <v>0</v>
      </c>
      <c r="Q168" s="19">
        <v>0</v>
      </c>
      <c r="R168" s="20">
        <v>0</v>
      </c>
      <c r="S168" s="18">
        <v>0</v>
      </c>
      <c r="T168" s="18">
        <v>0</v>
      </c>
      <c r="U168" s="18">
        <v>0</v>
      </c>
      <c r="V168" s="19">
        <v>0</v>
      </c>
      <c r="W168" s="20">
        <v>0</v>
      </c>
      <c r="X168" s="18">
        <v>0</v>
      </c>
      <c r="Y168" s="18">
        <v>0</v>
      </c>
      <c r="Z168" s="18">
        <v>0</v>
      </c>
      <c r="AA168" s="19">
        <v>0</v>
      </c>
      <c r="AB168" s="20">
        <v>0</v>
      </c>
      <c r="AC168" s="18">
        <v>0</v>
      </c>
      <c r="AD168" s="18">
        <v>0</v>
      </c>
      <c r="AE168" s="18">
        <v>0</v>
      </c>
      <c r="AF168" s="19">
        <v>0</v>
      </c>
      <c r="AG168" s="20">
        <v>0</v>
      </c>
      <c r="AH168" s="18">
        <v>0</v>
      </c>
      <c r="AI168" s="18">
        <v>0</v>
      </c>
      <c r="AJ168" s="18">
        <v>0</v>
      </c>
      <c r="AK168" s="19">
        <v>0</v>
      </c>
      <c r="AL168" s="20">
        <v>0</v>
      </c>
      <c r="AM168" s="18">
        <v>0</v>
      </c>
      <c r="AN168" s="18">
        <v>0</v>
      </c>
      <c r="AO168" s="18">
        <v>0</v>
      </c>
      <c r="AP168" s="19">
        <v>0</v>
      </c>
      <c r="AQ168" s="20">
        <v>0</v>
      </c>
      <c r="AR168" s="18">
        <v>0</v>
      </c>
      <c r="AS168" s="18">
        <v>0</v>
      </c>
      <c r="AT168" s="18">
        <v>0</v>
      </c>
      <c r="AU168" s="19">
        <v>0</v>
      </c>
      <c r="AV168" s="20">
        <v>0</v>
      </c>
      <c r="AW168" s="18">
        <v>0</v>
      </c>
      <c r="AX168" s="18">
        <v>0</v>
      </c>
      <c r="AY168" s="18">
        <v>0</v>
      </c>
      <c r="AZ168" s="19">
        <v>0</v>
      </c>
      <c r="BA168" s="20">
        <v>0</v>
      </c>
      <c r="BB168" s="18">
        <v>0</v>
      </c>
      <c r="BC168" s="18">
        <v>0</v>
      </c>
      <c r="BD168" s="18">
        <v>0</v>
      </c>
      <c r="BE168" s="19">
        <v>0</v>
      </c>
      <c r="BF168" s="20">
        <v>0</v>
      </c>
      <c r="BG168" s="18">
        <v>0</v>
      </c>
      <c r="BH168" s="18">
        <v>0</v>
      </c>
      <c r="BI168" s="18">
        <v>0</v>
      </c>
      <c r="BJ168" s="19">
        <v>0</v>
      </c>
      <c r="BK168" s="32">
        <v>0</v>
      </c>
      <c r="BL168" s="16"/>
    </row>
    <row r="169" spans="1:64" s="12" customFormat="1" ht="15">
      <c r="A169" s="5" t="s">
        <v>195</v>
      </c>
      <c r="B169" s="6" t="s">
        <v>196</v>
      </c>
      <c r="C169" s="76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8"/>
      <c r="BL169" s="16"/>
    </row>
    <row r="170" spans="1:65" s="12" customFormat="1" ht="15">
      <c r="A170" s="5"/>
      <c r="B170" s="8" t="s">
        <v>193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</v>
      </c>
      <c r="I170" s="9">
        <v>0</v>
      </c>
      <c r="J170" s="9">
        <v>0</v>
      </c>
      <c r="K170" s="9">
        <v>0</v>
      </c>
      <c r="L170" s="10">
        <v>0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</v>
      </c>
      <c r="S170" s="9">
        <v>0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</v>
      </c>
      <c r="AW170" s="9">
        <v>0</v>
      </c>
      <c r="AX170" s="9">
        <v>0</v>
      </c>
      <c r="AY170" s="9">
        <v>0</v>
      </c>
      <c r="AZ170" s="10">
        <v>0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</v>
      </c>
      <c r="BG170" s="9">
        <v>0</v>
      </c>
      <c r="BH170" s="9">
        <v>0</v>
      </c>
      <c r="BI170" s="9">
        <v>0</v>
      </c>
      <c r="BJ170" s="10">
        <v>0</v>
      </c>
      <c r="BK170" s="17">
        <v>0</v>
      </c>
      <c r="BL170" s="16"/>
      <c r="BM170" s="52"/>
    </row>
    <row r="171" spans="1:64" s="21" customFormat="1" ht="15">
      <c r="A171" s="5"/>
      <c r="B171" s="15" t="s">
        <v>197</v>
      </c>
      <c r="C171" s="20">
        <v>0</v>
      </c>
      <c r="D171" s="18">
        <v>0</v>
      </c>
      <c r="E171" s="18">
        <v>0</v>
      </c>
      <c r="F171" s="18">
        <v>0</v>
      </c>
      <c r="G171" s="19">
        <v>0</v>
      </c>
      <c r="H171" s="20">
        <v>0</v>
      </c>
      <c r="I171" s="18">
        <v>0</v>
      </c>
      <c r="J171" s="18">
        <v>0</v>
      </c>
      <c r="K171" s="18">
        <v>0</v>
      </c>
      <c r="L171" s="19">
        <v>0</v>
      </c>
      <c r="M171" s="20">
        <v>0</v>
      </c>
      <c r="N171" s="18">
        <v>0</v>
      </c>
      <c r="O171" s="18">
        <v>0</v>
      </c>
      <c r="P171" s="18">
        <v>0</v>
      </c>
      <c r="Q171" s="19">
        <v>0</v>
      </c>
      <c r="R171" s="20">
        <v>0</v>
      </c>
      <c r="S171" s="18">
        <v>0</v>
      </c>
      <c r="T171" s="18">
        <v>0</v>
      </c>
      <c r="U171" s="18">
        <v>0</v>
      </c>
      <c r="V171" s="19">
        <v>0</v>
      </c>
      <c r="W171" s="20">
        <v>0</v>
      </c>
      <c r="X171" s="18">
        <v>0</v>
      </c>
      <c r="Y171" s="18">
        <v>0</v>
      </c>
      <c r="Z171" s="18">
        <v>0</v>
      </c>
      <c r="AA171" s="19">
        <v>0</v>
      </c>
      <c r="AB171" s="20">
        <v>0</v>
      </c>
      <c r="AC171" s="18">
        <v>0</v>
      </c>
      <c r="AD171" s="18">
        <v>0</v>
      </c>
      <c r="AE171" s="18">
        <v>0</v>
      </c>
      <c r="AF171" s="19">
        <v>0</v>
      </c>
      <c r="AG171" s="20">
        <v>0</v>
      </c>
      <c r="AH171" s="18">
        <v>0</v>
      </c>
      <c r="AI171" s="18">
        <v>0</v>
      </c>
      <c r="AJ171" s="18">
        <v>0</v>
      </c>
      <c r="AK171" s="19">
        <v>0</v>
      </c>
      <c r="AL171" s="20">
        <v>0</v>
      </c>
      <c r="AM171" s="18">
        <v>0</v>
      </c>
      <c r="AN171" s="18">
        <v>0</v>
      </c>
      <c r="AO171" s="18">
        <v>0</v>
      </c>
      <c r="AP171" s="19">
        <v>0</v>
      </c>
      <c r="AQ171" s="20">
        <v>0</v>
      </c>
      <c r="AR171" s="18">
        <v>0</v>
      </c>
      <c r="AS171" s="18">
        <v>0</v>
      </c>
      <c r="AT171" s="18">
        <v>0</v>
      </c>
      <c r="AU171" s="19">
        <v>0</v>
      </c>
      <c r="AV171" s="20">
        <v>0</v>
      </c>
      <c r="AW171" s="18">
        <v>0</v>
      </c>
      <c r="AX171" s="18">
        <v>0</v>
      </c>
      <c r="AY171" s="18">
        <v>0</v>
      </c>
      <c r="AZ171" s="19">
        <v>0</v>
      </c>
      <c r="BA171" s="20">
        <v>0</v>
      </c>
      <c r="BB171" s="18">
        <v>0</v>
      </c>
      <c r="BC171" s="18">
        <v>0</v>
      </c>
      <c r="BD171" s="18">
        <v>0</v>
      </c>
      <c r="BE171" s="19">
        <v>0</v>
      </c>
      <c r="BF171" s="20">
        <v>0</v>
      </c>
      <c r="BG171" s="18">
        <v>0</v>
      </c>
      <c r="BH171" s="18">
        <v>0</v>
      </c>
      <c r="BI171" s="18">
        <v>0</v>
      </c>
      <c r="BJ171" s="19">
        <v>0</v>
      </c>
      <c r="BK171" s="32">
        <v>0</v>
      </c>
      <c r="BL171" s="16"/>
    </row>
    <row r="172" spans="1:64" s="21" customFormat="1" ht="15">
      <c r="A172" s="5" t="s">
        <v>18</v>
      </c>
      <c r="B172" s="27" t="s">
        <v>19</v>
      </c>
      <c r="C172" s="20"/>
      <c r="D172" s="18"/>
      <c r="E172" s="18"/>
      <c r="F172" s="18"/>
      <c r="G172" s="19"/>
      <c r="H172" s="20"/>
      <c r="I172" s="18"/>
      <c r="J172" s="18"/>
      <c r="K172" s="18"/>
      <c r="L172" s="19"/>
      <c r="M172" s="20"/>
      <c r="N172" s="18"/>
      <c r="O172" s="18"/>
      <c r="P172" s="18"/>
      <c r="Q172" s="19"/>
      <c r="R172" s="20"/>
      <c r="S172" s="18"/>
      <c r="T172" s="18"/>
      <c r="U172" s="18"/>
      <c r="V172" s="19"/>
      <c r="W172" s="20"/>
      <c r="X172" s="18"/>
      <c r="Y172" s="18"/>
      <c r="Z172" s="18"/>
      <c r="AA172" s="19"/>
      <c r="AB172" s="20"/>
      <c r="AC172" s="18"/>
      <c r="AD172" s="18"/>
      <c r="AE172" s="18"/>
      <c r="AF172" s="19"/>
      <c r="AG172" s="20"/>
      <c r="AH172" s="18"/>
      <c r="AI172" s="18"/>
      <c r="AJ172" s="18"/>
      <c r="AK172" s="19"/>
      <c r="AL172" s="20"/>
      <c r="AM172" s="18"/>
      <c r="AN172" s="18"/>
      <c r="AO172" s="18"/>
      <c r="AP172" s="19"/>
      <c r="AQ172" s="20"/>
      <c r="AR172" s="18"/>
      <c r="AS172" s="18"/>
      <c r="AT172" s="18"/>
      <c r="AU172" s="19"/>
      <c r="AV172" s="20"/>
      <c r="AW172" s="18"/>
      <c r="AX172" s="18"/>
      <c r="AY172" s="18"/>
      <c r="AZ172" s="19"/>
      <c r="BA172" s="20"/>
      <c r="BB172" s="18"/>
      <c r="BC172" s="18"/>
      <c r="BD172" s="18"/>
      <c r="BE172" s="19"/>
      <c r="BF172" s="20"/>
      <c r="BG172" s="18"/>
      <c r="BH172" s="18"/>
      <c r="BI172" s="18"/>
      <c r="BJ172" s="19"/>
      <c r="BK172" s="32"/>
      <c r="BL172" s="16"/>
    </row>
    <row r="173" spans="1:65" s="12" customFormat="1" ht="15">
      <c r="A173" s="5"/>
      <c r="B173" s="8" t="s">
        <v>164</v>
      </c>
      <c r="C173" s="11">
        <v>0</v>
      </c>
      <c r="D173" s="9">
        <v>125.3902186845161</v>
      </c>
      <c r="E173" s="9">
        <v>0</v>
      </c>
      <c r="F173" s="9">
        <v>0</v>
      </c>
      <c r="G173" s="10">
        <v>0</v>
      </c>
      <c r="H173" s="11">
        <v>6.170582900029499</v>
      </c>
      <c r="I173" s="9">
        <v>868.592211828773</v>
      </c>
      <c r="J173" s="9">
        <v>0</v>
      </c>
      <c r="K173" s="9">
        <v>0</v>
      </c>
      <c r="L173" s="10">
        <v>33.0626293046424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1.0069230463207</v>
      </c>
      <c r="S173" s="9">
        <v>18.5171980693868</v>
      </c>
      <c r="T173" s="9">
        <v>3.7749624187417</v>
      </c>
      <c r="U173" s="9">
        <v>0</v>
      </c>
      <c r="V173" s="10">
        <v>24.549316445029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4.165641123321801</v>
      </c>
      <c r="AC173" s="9">
        <v>5.2557974105806</v>
      </c>
      <c r="AD173" s="9">
        <v>0</v>
      </c>
      <c r="AE173" s="9">
        <v>0</v>
      </c>
      <c r="AF173" s="10">
        <v>6.632598580450799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0.060766898967699996</v>
      </c>
      <c r="AM173" s="9">
        <v>0</v>
      </c>
      <c r="AN173" s="9">
        <v>0</v>
      </c>
      <c r="AO173" s="9">
        <v>0</v>
      </c>
      <c r="AP173" s="10">
        <v>0.1580857699032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276.92720675330406</v>
      </c>
      <c r="AW173" s="9">
        <v>925.8948633843321</v>
      </c>
      <c r="AX173" s="9">
        <v>5.1021213616773</v>
      </c>
      <c r="AY173" s="9">
        <v>0</v>
      </c>
      <c r="AZ173" s="10">
        <v>1164.0439355726487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48.40429231930718</v>
      </c>
      <c r="BG173" s="9">
        <v>860.3807910951214</v>
      </c>
      <c r="BH173" s="9">
        <v>1.7351364830965998</v>
      </c>
      <c r="BI173" s="9">
        <v>0</v>
      </c>
      <c r="BJ173" s="10">
        <v>204.82569628420066</v>
      </c>
      <c r="BK173" s="17">
        <f aca="true" t="shared" si="6" ref="BK173:BK180">SUM(C173:BJ173)</f>
        <v>4584.650975734351</v>
      </c>
      <c r="BL173" s="16"/>
      <c r="BM173" s="52"/>
    </row>
    <row r="174" spans="1:65" s="12" customFormat="1" ht="15">
      <c r="A174" s="5"/>
      <c r="B174" s="8" t="s">
        <v>159</v>
      </c>
      <c r="C174" s="11">
        <v>0</v>
      </c>
      <c r="D174" s="9">
        <v>0.101852886387</v>
      </c>
      <c r="E174" s="9">
        <v>0</v>
      </c>
      <c r="F174" s="9">
        <v>0</v>
      </c>
      <c r="G174" s="10">
        <v>0</v>
      </c>
      <c r="H174" s="11">
        <v>2.0901878776757004</v>
      </c>
      <c r="I174" s="9">
        <v>513.427795619354</v>
      </c>
      <c r="J174" s="9">
        <v>13.430887307935398</v>
      </c>
      <c r="K174" s="9">
        <v>0</v>
      </c>
      <c r="L174" s="10">
        <v>58.669628697803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0.6467278678368997</v>
      </c>
      <c r="S174" s="9">
        <v>301.65648379206436</v>
      </c>
      <c r="T174" s="9">
        <v>0</v>
      </c>
      <c r="U174" s="9">
        <v>0</v>
      </c>
      <c r="V174" s="10">
        <v>1.1563690921277001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0.7108945242577999</v>
      </c>
      <c r="AC174" s="9">
        <v>1.191280697516</v>
      </c>
      <c r="AD174" s="9">
        <v>0</v>
      </c>
      <c r="AE174" s="9">
        <v>0</v>
      </c>
      <c r="AF174" s="10">
        <v>0.2949683918708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0.0005034748707999999</v>
      </c>
      <c r="AM174" s="9">
        <v>0.7694576312257999</v>
      </c>
      <c r="AN174" s="9">
        <v>0</v>
      </c>
      <c r="AO174" s="9">
        <v>0</v>
      </c>
      <c r="AP174" s="10">
        <v>0.015155146064500002</v>
      </c>
      <c r="AQ174" s="11">
        <v>0</v>
      </c>
      <c r="AR174" s="9">
        <v>2.7391097064837</v>
      </c>
      <c r="AS174" s="9">
        <v>0</v>
      </c>
      <c r="AT174" s="9">
        <v>0</v>
      </c>
      <c r="AU174" s="10">
        <v>0</v>
      </c>
      <c r="AV174" s="11">
        <v>93.24420673440817</v>
      </c>
      <c r="AW174" s="9">
        <v>301.4187421639392</v>
      </c>
      <c r="AX174" s="9">
        <v>0</v>
      </c>
      <c r="AY174" s="9">
        <v>0</v>
      </c>
      <c r="AZ174" s="10">
        <v>132.09948293293945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14.382602402579408</v>
      </c>
      <c r="BG174" s="9">
        <v>24.084434481030105</v>
      </c>
      <c r="BH174" s="9">
        <v>2.1531675852257</v>
      </c>
      <c r="BI174" s="9">
        <v>0</v>
      </c>
      <c r="BJ174" s="10">
        <v>21.607294852002113</v>
      </c>
      <c r="BK174" s="17">
        <f t="shared" si="6"/>
        <v>1485.8912338655975</v>
      </c>
      <c r="BL174" s="16"/>
      <c r="BM174" s="52"/>
    </row>
    <row r="175" spans="1:65" s="12" customFormat="1" ht="15">
      <c r="A175" s="5"/>
      <c r="B175" s="8" t="s">
        <v>160</v>
      </c>
      <c r="C175" s="11">
        <v>0</v>
      </c>
      <c r="D175" s="9">
        <v>21.844721409870797</v>
      </c>
      <c r="E175" s="9">
        <v>0</v>
      </c>
      <c r="F175" s="9">
        <v>0</v>
      </c>
      <c r="G175" s="10">
        <v>0</v>
      </c>
      <c r="H175" s="11">
        <v>1.9767482259008997</v>
      </c>
      <c r="I175" s="9">
        <v>934.1857197989025</v>
      </c>
      <c r="J175" s="9">
        <v>0</v>
      </c>
      <c r="K175" s="9">
        <v>0</v>
      </c>
      <c r="L175" s="10">
        <v>8.209753327835898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0.35565240467560005</v>
      </c>
      <c r="S175" s="9">
        <v>1.010571879387</v>
      </c>
      <c r="T175" s="9">
        <v>0</v>
      </c>
      <c r="U175" s="9">
        <v>0</v>
      </c>
      <c r="V175" s="10">
        <v>1.0330740025467997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0.0327885403223</v>
      </c>
      <c r="AC175" s="9">
        <v>0.052182202258</v>
      </c>
      <c r="AD175" s="9">
        <v>0</v>
      </c>
      <c r="AE175" s="9">
        <v>0</v>
      </c>
      <c r="AF175" s="10">
        <v>0.7847767148706001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0.035402934161</v>
      </c>
      <c r="AM175" s="9">
        <v>0</v>
      </c>
      <c r="AN175" s="9">
        <v>0</v>
      </c>
      <c r="AO175" s="9">
        <v>0</v>
      </c>
      <c r="AP175" s="10">
        <v>0.018279421387</v>
      </c>
      <c r="AQ175" s="11">
        <v>0</v>
      </c>
      <c r="AR175" s="9">
        <v>4E-09</v>
      </c>
      <c r="AS175" s="9">
        <v>0</v>
      </c>
      <c r="AT175" s="9">
        <v>0</v>
      </c>
      <c r="AU175" s="10">
        <v>0</v>
      </c>
      <c r="AV175" s="11">
        <v>27.69482339666339</v>
      </c>
      <c r="AW175" s="9">
        <v>1147.5560494152946</v>
      </c>
      <c r="AX175" s="9">
        <v>0.43244549845159996</v>
      </c>
      <c r="AY175" s="9">
        <v>0</v>
      </c>
      <c r="AZ175" s="10">
        <v>456.99760344378865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12.57339636570851</v>
      </c>
      <c r="BG175" s="9">
        <v>157.93901346422237</v>
      </c>
      <c r="BH175" s="9">
        <v>0</v>
      </c>
      <c r="BI175" s="9">
        <v>0</v>
      </c>
      <c r="BJ175" s="10">
        <v>83.85683363970226</v>
      </c>
      <c r="BK175" s="17">
        <f t="shared" si="6"/>
        <v>2856.58983608995</v>
      </c>
      <c r="BL175" s="16"/>
      <c r="BM175" s="52"/>
    </row>
    <row r="176" spans="1:65" s="12" customFormat="1" ht="15">
      <c r="A176" s="5"/>
      <c r="B176" s="8" t="s">
        <v>161</v>
      </c>
      <c r="C176" s="11">
        <v>0</v>
      </c>
      <c r="D176" s="9">
        <v>349.2788898155482</v>
      </c>
      <c r="E176" s="9">
        <v>0</v>
      </c>
      <c r="F176" s="9">
        <v>0</v>
      </c>
      <c r="G176" s="10">
        <v>0</v>
      </c>
      <c r="H176" s="11">
        <v>1.6913359469645002</v>
      </c>
      <c r="I176" s="9">
        <v>1855.8340596153855</v>
      </c>
      <c r="J176" s="9">
        <v>8.882455068354801</v>
      </c>
      <c r="K176" s="9">
        <v>0</v>
      </c>
      <c r="L176" s="10">
        <v>23.9910928845448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0.9409241902218999</v>
      </c>
      <c r="S176" s="9">
        <v>38.7067721456447</v>
      </c>
      <c r="T176" s="9">
        <v>0</v>
      </c>
      <c r="U176" s="9">
        <v>0</v>
      </c>
      <c r="V176" s="10">
        <v>12.5460127837713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0.019830123290199998</v>
      </c>
      <c r="AC176" s="9">
        <v>0</v>
      </c>
      <c r="AD176" s="9">
        <v>0</v>
      </c>
      <c r="AE176" s="9">
        <v>0</v>
      </c>
      <c r="AF176" s="10">
        <v>0.08770536125789999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0.0212697401611</v>
      </c>
      <c r="AM176" s="9">
        <v>0</v>
      </c>
      <c r="AN176" s="9">
        <v>0</v>
      </c>
      <c r="AO176" s="9">
        <v>0</v>
      </c>
      <c r="AP176" s="10">
        <v>0.0073626468387</v>
      </c>
      <c r="AQ176" s="11">
        <v>0</v>
      </c>
      <c r="AR176" s="9">
        <v>1.2602089813224</v>
      </c>
      <c r="AS176" s="9">
        <v>0</v>
      </c>
      <c r="AT176" s="9">
        <v>0</v>
      </c>
      <c r="AU176" s="10">
        <v>0</v>
      </c>
      <c r="AV176" s="11">
        <v>19.933646249900058</v>
      </c>
      <c r="AW176" s="9">
        <v>205.52457765611857</v>
      </c>
      <c r="AX176" s="9">
        <v>0.0303941621935</v>
      </c>
      <c r="AY176" s="9">
        <v>0</v>
      </c>
      <c r="AZ176" s="10">
        <v>125.11482344902032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8.728849990361004</v>
      </c>
      <c r="BG176" s="9">
        <v>12.463580163641694</v>
      </c>
      <c r="BH176" s="9">
        <v>0</v>
      </c>
      <c r="BI176" s="9">
        <v>0</v>
      </c>
      <c r="BJ176" s="10">
        <v>24.977918214004397</v>
      </c>
      <c r="BK176" s="17">
        <f t="shared" si="6"/>
        <v>2690.0417091885465</v>
      </c>
      <c r="BL176" s="16"/>
      <c r="BM176" s="52"/>
    </row>
    <row r="177" spans="1:65" s="12" customFormat="1" ht="15">
      <c r="A177" s="5"/>
      <c r="B177" s="8" t="s">
        <v>162</v>
      </c>
      <c r="C177" s="11">
        <v>0</v>
      </c>
      <c r="D177" s="9">
        <v>27.1599171779999</v>
      </c>
      <c r="E177" s="9">
        <v>0</v>
      </c>
      <c r="F177" s="9">
        <v>0</v>
      </c>
      <c r="G177" s="10">
        <v>0</v>
      </c>
      <c r="H177" s="11">
        <v>96.30740662612031</v>
      </c>
      <c r="I177" s="9">
        <v>1663.017467485931</v>
      </c>
      <c r="J177" s="9">
        <v>85.3075754034191</v>
      </c>
      <c r="K177" s="9">
        <v>23.779502816129</v>
      </c>
      <c r="L177" s="10">
        <v>296.51619218524735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30.62525819876328</v>
      </c>
      <c r="S177" s="9">
        <v>171.75567237299657</v>
      </c>
      <c r="T177" s="9">
        <v>32.27902529258039</v>
      </c>
      <c r="U177" s="9">
        <v>0</v>
      </c>
      <c r="V177" s="10">
        <v>95.57752817502269</v>
      </c>
      <c r="W177" s="11">
        <v>0</v>
      </c>
      <c r="X177" s="9">
        <v>0.0192080003225</v>
      </c>
      <c r="Y177" s="9">
        <v>0</v>
      </c>
      <c r="Z177" s="9">
        <v>0</v>
      </c>
      <c r="AA177" s="10">
        <v>0</v>
      </c>
      <c r="AB177" s="11">
        <v>0.9091432245798999</v>
      </c>
      <c r="AC177" s="9">
        <v>6.4596212879676</v>
      </c>
      <c r="AD177" s="9">
        <v>0</v>
      </c>
      <c r="AE177" s="9">
        <v>0</v>
      </c>
      <c r="AF177" s="10">
        <v>6.631115126611901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0.039308181224399996</v>
      </c>
      <c r="AM177" s="9">
        <v>0.360788479903</v>
      </c>
      <c r="AN177" s="9">
        <v>0</v>
      </c>
      <c r="AO177" s="9">
        <v>0</v>
      </c>
      <c r="AP177" s="10">
        <v>0.7638489881606</v>
      </c>
      <c r="AQ177" s="11">
        <v>0</v>
      </c>
      <c r="AR177" s="9">
        <v>0.7478863677419</v>
      </c>
      <c r="AS177" s="9">
        <v>0</v>
      </c>
      <c r="AT177" s="9">
        <v>0</v>
      </c>
      <c r="AU177" s="10">
        <v>0</v>
      </c>
      <c r="AV177" s="11">
        <v>644.2974769135733</v>
      </c>
      <c r="AW177" s="9">
        <v>2382.870448057978</v>
      </c>
      <c r="AX177" s="9">
        <v>2.7741128479030004</v>
      </c>
      <c r="AY177" s="9">
        <v>0</v>
      </c>
      <c r="AZ177" s="10">
        <v>1367.7679927785123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303.52085031378795</v>
      </c>
      <c r="BG177" s="9">
        <v>429.5673829427151</v>
      </c>
      <c r="BH177" s="9">
        <v>7.777753691450898</v>
      </c>
      <c r="BI177" s="9">
        <v>0</v>
      </c>
      <c r="BJ177" s="10">
        <v>432.74852384682043</v>
      </c>
      <c r="BK177" s="17">
        <f t="shared" si="6"/>
        <v>8109.581006783464</v>
      </c>
      <c r="BL177" s="16"/>
      <c r="BM177" s="52"/>
    </row>
    <row r="178" spans="1:65" s="12" customFormat="1" ht="15">
      <c r="A178" s="5"/>
      <c r="B178" s="8" t="s">
        <v>163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4.0317701618984</v>
      </c>
      <c r="I178" s="9">
        <v>4.7553600300956</v>
      </c>
      <c r="J178" s="9">
        <v>0</v>
      </c>
      <c r="K178" s="9">
        <v>0</v>
      </c>
      <c r="L178" s="10">
        <v>48.28019603479902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2.3949025781237987</v>
      </c>
      <c r="S178" s="9">
        <v>0.011221106516100001</v>
      </c>
      <c r="T178" s="9">
        <v>0</v>
      </c>
      <c r="U178" s="9">
        <v>0</v>
      </c>
      <c r="V178" s="10">
        <v>10.7251355468979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0.170274991709</v>
      </c>
      <c r="AC178" s="9">
        <v>0</v>
      </c>
      <c r="AD178" s="9">
        <v>0</v>
      </c>
      <c r="AE178" s="9">
        <v>0</v>
      </c>
      <c r="AF178" s="10">
        <v>1.1798313864188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0.041484505289700005</v>
      </c>
      <c r="AM178" s="9">
        <v>0.018665938128999998</v>
      </c>
      <c r="AN178" s="9">
        <v>0</v>
      </c>
      <c r="AO178" s="9">
        <v>0</v>
      </c>
      <c r="AP178" s="10">
        <v>0.14355012322539998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120.41522771185029</v>
      </c>
      <c r="AW178" s="9">
        <v>265.5956647942199</v>
      </c>
      <c r="AX178" s="9">
        <v>0.013370387580500001</v>
      </c>
      <c r="AY178" s="9">
        <v>0</v>
      </c>
      <c r="AZ178" s="10">
        <v>1344.493964241296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108.41375209326605</v>
      </c>
      <c r="BG178" s="9">
        <v>37.0366973444728</v>
      </c>
      <c r="BH178" s="9">
        <v>0</v>
      </c>
      <c r="BI178" s="9">
        <v>0</v>
      </c>
      <c r="BJ178" s="10">
        <v>374.8110093008543</v>
      </c>
      <c r="BK178" s="17">
        <f t="shared" si="6"/>
        <v>2322.5320782766426</v>
      </c>
      <c r="BL178" s="16"/>
      <c r="BM178" s="52"/>
    </row>
    <row r="179" spans="1:65" s="12" customFormat="1" ht="15">
      <c r="A179" s="5"/>
      <c r="B179" s="8" t="s">
        <v>181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2.3040083742552997</v>
      </c>
      <c r="I179" s="9">
        <v>16.905559909353904</v>
      </c>
      <c r="J179" s="9">
        <v>0</v>
      </c>
      <c r="K179" s="9">
        <v>0</v>
      </c>
      <c r="L179" s="10">
        <v>20.641022605158703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3.1456662763508985</v>
      </c>
      <c r="S179" s="9">
        <v>0.6145402740321</v>
      </c>
      <c r="T179" s="9">
        <v>0</v>
      </c>
      <c r="U179" s="9">
        <v>0</v>
      </c>
      <c r="V179" s="10">
        <v>19.5565603118356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13.470874330547401</v>
      </c>
      <c r="AC179" s="9">
        <v>5.4399999807418</v>
      </c>
      <c r="AD179" s="9">
        <v>0</v>
      </c>
      <c r="AE179" s="9">
        <v>0</v>
      </c>
      <c r="AF179" s="10">
        <v>10.1910123748705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0.029887383644300002</v>
      </c>
      <c r="AM179" s="9">
        <v>0</v>
      </c>
      <c r="AN179" s="9">
        <v>0</v>
      </c>
      <c r="AO179" s="9">
        <v>0</v>
      </c>
      <c r="AP179" s="10">
        <v>0.0085061070644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768.0625800561767</v>
      </c>
      <c r="AW179" s="9">
        <v>1120.6224498900547</v>
      </c>
      <c r="AX179" s="9">
        <v>12.621884621483499</v>
      </c>
      <c r="AY179" s="9">
        <v>0</v>
      </c>
      <c r="AZ179" s="10">
        <v>1789.4209468949634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156.0805301335364</v>
      </c>
      <c r="BG179" s="9">
        <v>218.00071596347308</v>
      </c>
      <c r="BH179" s="9">
        <v>31.6191578397087</v>
      </c>
      <c r="BI179" s="9">
        <v>0</v>
      </c>
      <c r="BJ179" s="10">
        <v>326.2986563079176</v>
      </c>
      <c r="BK179" s="17">
        <f t="shared" si="6"/>
        <v>4515.034559635168</v>
      </c>
      <c r="BL179" s="16"/>
      <c r="BM179" s="52"/>
    </row>
    <row r="180" spans="1:65" s="12" customFormat="1" ht="15">
      <c r="A180" s="5"/>
      <c r="B180" s="8" t="s">
        <v>165</v>
      </c>
      <c r="C180" s="11">
        <v>0</v>
      </c>
      <c r="D180" s="9">
        <v>379.3907971792579</v>
      </c>
      <c r="E180" s="9">
        <v>0</v>
      </c>
      <c r="F180" s="9">
        <v>0</v>
      </c>
      <c r="G180" s="10">
        <v>50.8921883968709</v>
      </c>
      <c r="H180" s="11">
        <v>16.2174167338049</v>
      </c>
      <c r="I180" s="9">
        <v>1111.488932259805</v>
      </c>
      <c r="J180" s="9">
        <v>33.844386096354796</v>
      </c>
      <c r="K180" s="9">
        <v>0</v>
      </c>
      <c r="L180" s="10">
        <v>96.88159754922312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0.1570149496438</v>
      </c>
      <c r="S180" s="9">
        <v>0.38321667403200005</v>
      </c>
      <c r="T180" s="9">
        <v>0.21454942893539997</v>
      </c>
      <c r="U180" s="9">
        <v>0</v>
      </c>
      <c r="V180" s="10">
        <v>8.6254015600631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0.0185069139031</v>
      </c>
      <c r="AC180" s="9">
        <v>1.278228168129</v>
      </c>
      <c r="AD180" s="9">
        <v>0</v>
      </c>
      <c r="AE180" s="9">
        <v>0</v>
      </c>
      <c r="AF180" s="10">
        <v>1.3351633681288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0.0010313404514</v>
      </c>
      <c r="AM180" s="9">
        <v>0</v>
      </c>
      <c r="AN180" s="9">
        <v>0</v>
      </c>
      <c r="AO180" s="9">
        <v>0</v>
      </c>
      <c r="AP180" s="10">
        <v>0.0154835013547</v>
      </c>
      <c r="AQ180" s="11">
        <v>0</v>
      </c>
      <c r="AR180" s="9">
        <v>5.293968947225699</v>
      </c>
      <c r="AS180" s="9">
        <v>0</v>
      </c>
      <c r="AT180" s="9">
        <v>0</v>
      </c>
      <c r="AU180" s="10">
        <v>0</v>
      </c>
      <c r="AV180" s="11">
        <v>99.96732066319645</v>
      </c>
      <c r="AW180" s="9">
        <v>498.5470046619716</v>
      </c>
      <c r="AX180" s="9">
        <v>0</v>
      </c>
      <c r="AY180" s="9">
        <v>0</v>
      </c>
      <c r="AZ180" s="10">
        <v>313.70510028701324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8.6797703897845</v>
      </c>
      <c r="BG180" s="9">
        <v>501.0160550939971</v>
      </c>
      <c r="BH180" s="9">
        <v>0.9442459983547</v>
      </c>
      <c r="BI180" s="9">
        <v>0</v>
      </c>
      <c r="BJ180" s="10">
        <v>67.41203200809733</v>
      </c>
      <c r="BK180" s="17">
        <f t="shared" si="6"/>
        <v>3196.3094121695995</v>
      </c>
      <c r="BL180" s="16"/>
      <c r="BM180" s="52"/>
    </row>
    <row r="181" spans="1:65" s="21" customFormat="1" ht="15">
      <c r="A181" s="5"/>
      <c r="B181" s="15" t="s">
        <v>20</v>
      </c>
      <c r="C181" s="20">
        <f>SUM(C173:C180)</f>
        <v>0</v>
      </c>
      <c r="D181" s="18">
        <f>SUM(D173:D180)</f>
        <v>903.1663971535799</v>
      </c>
      <c r="E181" s="18">
        <f>SUM(E173:E180)</f>
        <v>0</v>
      </c>
      <c r="F181" s="18">
        <f>SUM(F173:F180)</f>
        <v>0</v>
      </c>
      <c r="G181" s="19">
        <f>SUM(G173:G180)</f>
        <v>50.8921883968709</v>
      </c>
      <c r="H181" s="20">
        <f aca="true" t="shared" si="7" ref="H181:BJ181">SUM(H173:H180)</f>
        <v>130.78945684664953</v>
      </c>
      <c r="I181" s="18">
        <f t="shared" si="7"/>
        <v>6968.207106547599</v>
      </c>
      <c r="J181" s="18">
        <f t="shared" si="7"/>
        <v>141.46530387606407</v>
      </c>
      <c r="K181" s="18">
        <f t="shared" si="7"/>
        <v>23.779502816129</v>
      </c>
      <c r="L181" s="19">
        <f t="shared" si="7"/>
        <v>586.2521125892542</v>
      </c>
      <c r="M181" s="20">
        <f t="shared" si="7"/>
        <v>0</v>
      </c>
      <c r="N181" s="18">
        <f t="shared" si="7"/>
        <v>0</v>
      </c>
      <c r="O181" s="18">
        <f t="shared" si="7"/>
        <v>0</v>
      </c>
      <c r="P181" s="18">
        <f t="shared" si="7"/>
        <v>0</v>
      </c>
      <c r="Q181" s="19">
        <f t="shared" si="7"/>
        <v>0</v>
      </c>
      <c r="R181" s="20">
        <f t="shared" si="7"/>
        <v>39.27306951193688</v>
      </c>
      <c r="S181" s="18">
        <f t="shared" si="7"/>
        <v>532.6556763140597</v>
      </c>
      <c r="T181" s="18">
        <f t="shared" si="7"/>
        <v>36.26853714025749</v>
      </c>
      <c r="U181" s="18">
        <f t="shared" si="7"/>
        <v>0</v>
      </c>
      <c r="V181" s="19">
        <f t="shared" si="7"/>
        <v>173.76939791729407</v>
      </c>
      <c r="W181" s="20">
        <f t="shared" si="7"/>
        <v>0</v>
      </c>
      <c r="X181" s="18">
        <f t="shared" si="7"/>
        <v>0.0192080003225</v>
      </c>
      <c r="Y181" s="18">
        <f t="shared" si="7"/>
        <v>0</v>
      </c>
      <c r="Z181" s="18">
        <f t="shared" si="7"/>
        <v>0</v>
      </c>
      <c r="AA181" s="19">
        <f t="shared" si="7"/>
        <v>0</v>
      </c>
      <c r="AB181" s="20">
        <f t="shared" si="7"/>
        <v>19.497953771931503</v>
      </c>
      <c r="AC181" s="18">
        <f t="shared" si="7"/>
        <v>19.677109747193</v>
      </c>
      <c r="AD181" s="18">
        <f t="shared" si="7"/>
        <v>0</v>
      </c>
      <c r="AE181" s="18">
        <f t="shared" si="7"/>
        <v>0</v>
      </c>
      <c r="AF181" s="19">
        <f t="shared" si="7"/>
        <v>27.1371713044801</v>
      </c>
      <c r="AG181" s="20">
        <f t="shared" si="7"/>
        <v>0</v>
      </c>
      <c r="AH181" s="18">
        <f t="shared" si="7"/>
        <v>0</v>
      </c>
      <c r="AI181" s="18">
        <f t="shared" si="7"/>
        <v>0</v>
      </c>
      <c r="AJ181" s="18">
        <f t="shared" si="7"/>
        <v>0</v>
      </c>
      <c r="AK181" s="19">
        <f t="shared" si="7"/>
        <v>0</v>
      </c>
      <c r="AL181" s="20">
        <f t="shared" si="7"/>
        <v>0.2296544587704</v>
      </c>
      <c r="AM181" s="18">
        <f t="shared" si="7"/>
        <v>1.1489120492578</v>
      </c>
      <c r="AN181" s="18">
        <f t="shared" si="7"/>
        <v>0</v>
      </c>
      <c r="AO181" s="18">
        <f t="shared" si="7"/>
        <v>0</v>
      </c>
      <c r="AP181" s="19">
        <f t="shared" si="7"/>
        <v>1.1302717039984997</v>
      </c>
      <c r="AQ181" s="20">
        <f t="shared" si="7"/>
        <v>0</v>
      </c>
      <c r="AR181" s="18">
        <f t="shared" si="7"/>
        <v>10.0411740067737</v>
      </c>
      <c r="AS181" s="18">
        <f t="shared" si="7"/>
        <v>0</v>
      </c>
      <c r="AT181" s="18">
        <f t="shared" si="7"/>
        <v>0</v>
      </c>
      <c r="AU181" s="19">
        <f t="shared" si="7"/>
        <v>0</v>
      </c>
      <c r="AV181" s="20">
        <f t="shared" si="7"/>
        <v>2050.5424884790723</v>
      </c>
      <c r="AW181" s="18">
        <f t="shared" si="7"/>
        <v>6848.029800023909</v>
      </c>
      <c r="AX181" s="18">
        <f t="shared" si="7"/>
        <v>20.9743288792894</v>
      </c>
      <c r="AY181" s="18">
        <f t="shared" si="7"/>
        <v>0</v>
      </c>
      <c r="AZ181" s="19">
        <f t="shared" si="7"/>
        <v>6693.643849600182</v>
      </c>
      <c r="BA181" s="20">
        <f t="shared" si="7"/>
        <v>0</v>
      </c>
      <c r="BB181" s="18">
        <f t="shared" si="7"/>
        <v>0</v>
      </c>
      <c r="BC181" s="18">
        <f t="shared" si="7"/>
        <v>0</v>
      </c>
      <c r="BD181" s="18">
        <f t="shared" si="7"/>
        <v>0</v>
      </c>
      <c r="BE181" s="19">
        <f t="shared" si="7"/>
        <v>0</v>
      </c>
      <c r="BF181" s="20">
        <f t="shared" si="7"/>
        <v>660.7840440083311</v>
      </c>
      <c r="BG181" s="18">
        <f t="shared" si="7"/>
        <v>2240.4886705486733</v>
      </c>
      <c r="BH181" s="18">
        <f t="shared" si="7"/>
        <v>44.2294615978366</v>
      </c>
      <c r="BI181" s="18">
        <f t="shared" si="7"/>
        <v>0</v>
      </c>
      <c r="BJ181" s="19">
        <f t="shared" si="7"/>
        <v>1536.537964453599</v>
      </c>
      <c r="BK181" s="32">
        <f>SUM(BK173:BK180)</f>
        <v>29760.630811743322</v>
      </c>
      <c r="BL181" s="16"/>
      <c r="BM181" s="52"/>
    </row>
    <row r="182" spans="1:65" s="21" customFormat="1" ht="15">
      <c r="A182" s="5"/>
      <c r="B182" s="15" t="s">
        <v>21</v>
      </c>
      <c r="C182" s="20">
        <f aca="true" t="shared" si="8" ref="C182:AH182">C181+C171+C168+C164+C17+C13</f>
        <v>0</v>
      </c>
      <c r="D182" s="18">
        <f t="shared" si="8"/>
        <v>3287.6527879961077</v>
      </c>
      <c r="E182" s="18">
        <f t="shared" si="8"/>
        <v>0</v>
      </c>
      <c r="F182" s="18">
        <f t="shared" si="8"/>
        <v>0</v>
      </c>
      <c r="G182" s="19">
        <f t="shared" si="8"/>
        <v>168.10289397306428</v>
      </c>
      <c r="H182" s="20">
        <f t="shared" si="8"/>
        <v>581.4983359134793</v>
      </c>
      <c r="I182" s="18">
        <f t="shared" si="8"/>
        <v>24270.777789358297</v>
      </c>
      <c r="J182" s="18">
        <f t="shared" si="8"/>
        <v>3090.9040072013204</v>
      </c>
      <c r="K182" s="18">
        <f t="shared" si="8"/>
        <v>90.5407316099677</v>
      </c>
      <c r="L182" s="19">
        <f t="shared" si="8"/>
        <v>1296.4691538843426</v>
      </c>
      <c r="M182" s="20">
        <f t="shared" si="8"/>
        <v>0</v>
      </c>
      <c r="N182" s="18">
        <f t="shared" si="8"/>
        <v>0</v>
      </c>
      <c r="O182" s="18">
        <f t="shared" si="8"/>
        <v>0</v>
      </c>
      <c r="P182" s="18">
        <f t="shared" si="8"/>
        <v>0</v>
      </c>
      <c r="Q182" s="19">
        <f t="shared" si="8"/>
        <v>0</v>
      </c>
      <c r="R182" s="20">
        <f t="shared" si="8"/>
        <v>202.65850719300212</v>
      </c>
      <c r="S182" s="18">
        <f t="shared" si="8"/>
        <v>3417.9403111166216</v>
      </c>
      <c r="T182" s="18">
        <f t="shared" si="8"/>
        <v>478.1187098889108</v>
      </c>
      <c r="U182" s="18">
        <f t="shared" si="8"/>
        <v>0</v>
      </c>
      <c r="V182" s="19">
        <f t="shared" si="8"/>
        <v>350.96922697650535</v>
      </c>
      <c r="W182" s="20">
        <f t="shared" si="8"/>
        <v>0</v>
      </c>
      <c r="X182" s="18">
        <f t="shared" si="8"/>
        <v>22.2204939282257</v>
      </c>
      <c r="Y182" s="18">
        <f t="shared" si="8"/>
        <v>0</v>
      </c>
      <c r="Z182" s="18">
        <f t="shared" si="8"/>
        <v>0</v>
      </c>
      <c r="AA182" s="19">
        <f t="shared" si="8"/>
        <v>0.6576392160322</v>
      </c>
      <c r="AB182" s="20">
        <f t="shared" si="8"/>
        <v>37.160772820484674</v>
      </c>
      <c r="AC182" s="18">
        <f t="shared" si="8"/>
        <v>66.2324380311921</v>
      </c>
      <c r="AD182" s="18">
        <f t="shared" si="8"/>
        <v>0</v>
      </c>
      <c r="AE182" s="18">
        <f t="shared" si="8"/>
        <v>0</v>
      </c>
      <c r="AF182" s="19">
        <f t="shared" si="8"/>
        <v>40.088474994998535</v>
      </c>
      <c r="AG182" s="20">
        <f t="shared" si="8"/>
        <v>0</v>
      </c>
      <c r="AH182" s="18">
        <f t="shared" si="8"/>
        <v>0</v>
      </c>
      <c r="AI182" s="18">
        <f aca="true" t="shared" si="9" ref="AI182:BK182">AI181+AI171+AI168+AI164+AI17+AI13</f>
        <v>0</v>
      </c>
      <c r="AJ182" s="18">
        <f t="shared" si="9"/>
        <v>0</v>
      </c>
      <c r="AK182" s="19">
        <f t="shared" si="9"/>
        <v>0</v>
      </c>
      <c r="AL182" s="20">
        <f t="shared" si="9"/>
        <v>0.703574761082023</v>
      </c>
      <c r="AM182" s="18">
        <f t="shared" si="9"/>
        <v>1.1494197045481</v>
      </c>
      <c r="AN182" s="18">
        <f t="shared" si="9"/>
        <v>0</v>
      </c>
      <c r="AO182" s="18">
        <f t="shared" si="9"/>
        <v>0</v>
      </c>
      <c r="AP182" s="19">
        <f t="shared" si="9"/>
        <v>1.9962252287528546</v>
      </c>
      <c r="AQ182" s="20">
        <f t="shared" si="9"/>
        <v>0</v>
      </c>
      <c r="AR182" s="18">
        <f t="shared" si="9"/>
        <v>502.2840294153911</v>
      </c>
      <c r="AS182" s="18">
        <f t="shared" si="9"/>
        <v>0</v>
      </c>
      <c r="AT182" s="18">
        <f t="shared" si="9"/>
        <v>0</v>
      </c>
      <c r="AU182" s="19">
        <f t="shared" si="9"/>
        <v>0</v>
      </c>
      <c r="AV182" s="20">
        <f t="shared" si="9"/>
        <v>4620.523332336591</v>
      </c>
      <c r="AW182" s="18">
        <f t="shared" si="9"/>
        <v>19731.943167950667</v>
      </c>
      <c r="AX182" s="18">
        <f t="shared" si="9"/>
        <v>854.67903222203</v>
      </c>
      <c r="AY182" s="18">
        <f t="shared" si="9"/>
        <v>4.4656671027741</v>
      </c>
      <c r="AZ182" s="19">
        <f t="shared" si="9"/>
        <v>11348.422502484556</v>
      </c>
      <c r="BA182" s="20">
        <f t="shared" si="9"/>
        <v>0</v>
      </c>
      <c r="BB182" s="18">
        <f t="shared" si="9"/>
        <v>0</v>
      </c>
      <c r="BC182" s="18">
        <f t="shared" si="9"/>
        <v>0</v>
      </c>
      <c r="BD182" s="18">
        <f t="shared" si="9"/>
        <v>0</v>
      </c>
      <c r="BE182" s="19">
        <f t="shared" si="9"/>
        <v>0</v>
      </c>
      <c r="BF182" s="20">
        <f t="shared" si="9"/>
        <v>1231.296973535195</v>
      </c>
      <c r="BG182" s="18">
        <f t="shared" si="9"/>
        <v>4346.878967866738</v>
      </c>
      <c r="BH182" s="18">
        <f t="shared" si="9"/>
        <v>189.29657659011613</v>
      </c>
      <c r="BI182" s="18">
        <f t="shared" si="9"/>
        <v>0</v>
      </c>
      <c r="BJ182" s="19">
        <f t="shared" si="9"/>
        <v>2437.8168301376795</v>
      </c>
      <c r="BK182" s="19">
        <f t="shared" si="9"/>
        <v>82673.44857343867</v>
      </c>
      <c r="BL182" s="16"/>
      <c r="BM182" s="52"/>
    </row>
    <row r="183" spans="3:64" ht="15" customHeight="1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6"/>
    </row>
    <row r="184" spans="1:64" s="12" customFormat="1" ht="15" customHeight="1">
      <c r="A184" s="5" t="s">
        <v>22</v>
      </c>
      <c r="B184" s="26" t="s">
        <v>23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8"/>
      <c r="BK184" s="16"/>
      <c r="BL184" s="16"/>
    </row>
    <row r="185" spans="1:64" s="12" customFormat="1" ht="15">
      <c r="A185" s="5" t="s">
        <v>9</v>
      </c>
      <c r="B185" s="8"/>
      <c r="C185" s="11"/>
      <c r="D185" s="9"/>
      <c r="E185" s="9"/>
      <c r="F185" s="9"/>
      <c r="G185" s="10"/>
      <c r="H185" s="11"/>
      <c r="I185" s="9"/>
      <c r="J185" s="9"/>
      <c r="K185" s="9"/>
      <c r="L185" s="10"/>
      <c r="M185" s="11"/>
      <c r="N185" s="9"/>
      <c r="O185" s="9"/>
      <c r="P185" s="9"/>
      <c r="Q185" s="10"/>
      <c r="R185" s="11"/>
      <c r="S185" s="9"/>
      <c r="T185" s="9"/>
      <c r="U185" s="9"/>
      <c r="V185" s="10"/>
      <c r="W185" s="11"/>
      <c r="X185" s="9"/>
      <c r="Y185" s="9"/>
      <c r="Z185" s="9"/>
      <c r="AA185" s="10"/>
      <c r="AB185" s="11"/>
      <c r="AC185" s="9"/>
      <c r="AD185" s="9"/>
      <c r="AE185" s="9"/>
      <c r="AF185" s="10"/>
      <c r="AG185" s="11"/>
      <c r="AH185" s="9"/>
      <c r="AI185" s="9"/>
      <c r="AJ185" s="9"/>
      <c r="AK185" s="10"/>
      <c r="AL185" s="11"/>
      <c r="AM185" s="9"/>
      <c r="AN185" s="9"/>
      <c r="AO185" s="9"/>
      <c r="AP185" s="10"/>
      <c r="AQ185" s="11"/>
      <c r="AR185" s="9"/>
      <c r="AS185" s="9"/>
      <c r="AT185" s="9"/>
      <c r="AU185" s="10"/>
      <c r="AV185" s="11"/>
      <c r="AW185" s="9"/>
      <c r="AX185" s="9"/>
      <c r="AY185" s="9"/>
      <c r="AZ185" s="10"/>
      <c r="BA185" s="11"/>
      <c r="BB185" s="9"/>
      <c r="BC185" s="9"/>
      <c r="BD185" s="9"/>
      <c r="BE185" s="10"/>
      <c r="BF185" s="11"/>
      <c r="BG185" s="9"/>
      <c r="BH185" s="9"/>
      <c r="BI185" s="9"/>
      <c r="BJ185" s="10"/>
      <c r="BK185" s="17"/>
      <c r="BL185" s="16"/>
    </row>
    <row r="186" spans="1:65" s="12" customFormat="1" ht="15">
      <c r="A186" s="5"/>
      <c r="B186" s="8" t="s">
        <v>166</v>
      </c>
      <c r="C186" s="11">
        <v>0</v>
      </c>
      <c r="D186" s="9">
        <v>0</v>
      </c>
      <c r="E186" s="9">
        <v>0</v>
      </c>
      <c r="F186" s="9">
        <v>0</v>
      </c>
      <c r="G186" s="10">
        <v>0</v>
      </c>
      <c r="H186" s="11">
        <v>0.7415129562878001</v>
      </c>
      <c r="I186" s="9">
        <v>0</v>
      </c>
      <c r="J186" s="9">
        <v>0</v>
      </c>
      <c r="K186" s="9">
        <v>0</v>
      </c>
      <c r="L186" s="10">
        <v>0.4704195243218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0.5312907762545999</v>
      </c>
      <c r="S186" s="9">
        <v>9.71663225E-05</v>
      </c>
      <c r="T186" s="9">
        <v>0</v>
      </c>
      <c r="U186" s="9">
        <v>0</v>
      </c>
      <c r="V186" s="10">
        <v>0.07682569935420001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0.39687119070860005</v>
      </c>
      <c r="AC186" s="9">
        <v>0</v>
      </c>
      <c r="AD186" s="9">
        <v>0</v>
      </c>
      <c r="AE186" s="9">
        <v>0</v>
      </c>
      <c r="AF186" s="10">
        <v>0.1538547689029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0.7078846079660002</v>
      </c>
      <c r="AM186" s="9">
        <v>0</v>
      </c>
      <c r="AN186" s="9">
        <v>0</v>
      </c>
      <c r="AO186" s="9">
        <v>0</v>
      </c>
      <c r="AP186" s="10">
        <v>0.1709261370637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39.401095704247616</v>
      </c>
      <c r="AW186" s="9">
        <v>0.0009716625806</v>
      </c>
      <c r="AX186" s="9">
        <v>0</v>
      </c>
      <c r="AY186" s="9">
        <v>0</v>
      </c>
      <c r="AZ186" s="10">
        <v>17.08331833274546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41.287401275166026</v>
      </c>
      <c r="BG186" s="9">
        <v>0.035951515483799996</v>
      </c>
      <c r="BH186" s="9">
        <v>0</v>
      </c>
      <c r="BI186" s="9">
        <v>0</v>
      </c>
      <c r="BJ186" s="10">
        <v>10.563928351451867</v>
      </c>
      <c r="BK186" s="17">
        <f>SUM(C186:BJ186)</f>
        <v>111.62234966885747</v>
      </c>
      <c r="BL186" s="16"/>
      <c r="BM186" s="52"/>
    </row>
    <row r="187" spans="1:65" s="12" customFormat="1" ht="15">
      <c r="A187" s="5"/>
      <c r="B187" s="8" t="s">
        <v>167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28.627534478765185</v>
      </c>
      <c r="I187" s="9">
        <v>0.16149622567719998</v>
      </c>
      <c r="J187" s="9">
        <v>0</v>
      </c>
      <c r="K187" s="9">
        <v>0</v>
      </c>
      <c r="L187" s="10">
        <v>36.763496684122906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19.28113400437751</v>
      </c>
      <c r="S187" s="9">
        <v>0</v>
      </c>
      <c r="T187" s="9">
        <v>0</v>
      </c>
      <c r="U187" s="9">
        <v>0</v>
      </c>
      <c r="V187" s="10">
        <v>18.241266129574196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4.404858526641999</v>
      </c>
      <c r="AC187" s="9">
        <v>0.0066544737418</v>
      </c>
      <c r="AD187" s="9">
        <v>0</v>
      </c>
      <c r="AE187" s="9">
        <v>0</v>
      </c>
      <c r="AF187" s="10">
        <v>1.7027680518694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4.0760547399967</v>
      </c>
      <c r="AM187" s="9">
        <v>27.5706906200644</v>
      </c>
      <c r="AN187" s="9">
        <v>0</v>
      </c>
      <c r="AO187" s="9">
        <v>0</v>
      </c>
      <c r="AP187" s="10">
        <v>1.5696766681916998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679.5574746030635</v>
      </c>
      <c r="AW187" s="9">
        <v>5.115258331185697</v>
      </c>
      <c r="AX187" s="9">
        <v>0.13924429119349999</v>
      </c>
      <c r="AY187" s="9">
        <v>0.05864112325799999</v>
      </c>
      <c r="AZ187" s="10">
        <v>700.4780190156079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518.8828669423581</v>
      </c>
      <c r="BG187" s="9">
        <v>16.267587445963297</v>
      </c>
      <c r="BH187" s="9">
        <v>0.019626527741899998</v>
      </c>
      <c r="BI187" s="9">
        <v>0</v>
      </c>
      <c r="BJ187" s="10">
        <v>325.5693707896527</v>
      </c>
      <c r="BK187" s="17">
        <f>SUM(C187:BJ187)</f>
        <v>2388.4937196730475</v>
      </c>
      <c r="BL187" s="16"/>
      <c r="BM187" s="52"/>
    </row>
    <row r="188" spans="1:65" s="21" customFormat="1" ht="15">
      <c r="A188" s="5"/>
      <c r="B188" s="15" t="s">
        <v>11</v>
      </c>
      <c r="C188" s="20">
        <f>SUM(C186:C187)</f>
        <v>0</v>
      </c>
      <c r="D188" s="18">
        <f aca="true" t="shared" si="10" ref="D188:BK188">SUM(D186:D187)</f>
        <v>0</v>
      </c>
      <c r="E188" s="18">
        <f t="shared" si="10"/>
        <v>0</v>
      </c>
      <c r="F188" s="18">
        <f t="shared" si="10"/>
        <v>0</v>
      </c>
      <c r="G188" s="19">
        <f t="shared" si="10"/>
        <v>0</v>
      </c>
      <c r="H188" s="20">
        <f t="shared" si="10"/>
        <v>29.369047435052984</v>
      </c>
      <c r="I188" s="18">
        <f t="shared" si="10"/>
        <v>0.16149622567719998</v>
      </c>
      <c r="J188" s="18">
        <f t="shared" si="10"/>
        <v>0</v>
      </c>
      <c r="K188" s="18">
        <f t="shared" si="10"/>
        <v>0</v>
      </c>
      <c r="L188" s="19">
        <f t="shared" si="10"/>
        <v>37.233916208444704</v>
      </c>
      <c r="M188" s="20">
        <f t="shared" si="10"/>
        <v>0</v>
      </c>
      <c r="N188" s="18">
        <f t="shared" si="10"/>
        <v>0</v>
      </c>
      <c r="O188" s="18">
        <f t="shared" si="10"/>
        <v>0</v>
      </c>
      <c r="P188" s="18">
        <f t="shared" si="10"/>
        <v>0</v>
      </c>
      <c r="Q188" s="19">
        <f t="shared" si="10"/>
        <v>0</v>
      </c>
      <c r="R188" s="20">
        <f t="shared" si="10"/>
        <v>19.81242478063211</v>
      </c>
      <c r="S188" s="18">
        <f t="shared" si="10"/>
        <v>9.71663225E-05</v>
      </c>
      <c r="T188" s="18">
        <f t="shared" si="10"/>
        <v>0</v>
      </c>
      <c r="U188" s="18">
        <f t="shared" si="10"/>
        <v>0</v>
      </c>
      <c r="V188" s="19">
        <f t="shared" si="10"/>
        <v>18.318091828928395</v>
      </c>
      <c r="W188" s="20">
        <f t="shared" si="10"/>
        <v>0</v>
      </c>
      <c r="X188" s="18">
        <f t="shared" si="10"/>
        <v>0</v>
      </c>
      <c r="Y188" s="18">
        <f t="shared" si="10"/>
        <v>0</v>
      </c>
      <c r="Z188" s="18">
        <f t="shared" si="10"/>
        <v>0</v>
      </c>
      <c r="AA188" s="19">
        <f t="shared" si="10"/>
        <v>0</v>
      </c>
      <c r="AB188" s="20">
        <f t="shared" si="10"/>
        <v>4.801729717350599</v>
      </c>
      <c r="AC188" s="18">
        <f t="shared" si="10"/>
        <v>0.0066544737418</v>
      </c>
      <c r="AD188" s="18">
        <f t="shared" si="10"/>
        <v>0</v>
      </c>
      <c r="AE188" s="18">
        <f t="shared" si="10"/>
        <v>0</v>
      </c>
      <c r="AF188" s="19">
        <f t="shared" si="10"/>
        <v>1.8566228207723</v>
      </c>
      <c r="AG188" s="20">
        <f t="shared" si="10"/>
        <v>0</v>
      </c>
      <c r="AH188" s="18">
        <f t="shared" si="10"/>
        <v>0</v>
      </c>
      <c r="AI188" s="18">
        <f t="shared" si="10"/>
        <v>0</v>
      </c>
      <c r="AJ188" s="18">
        <f t="shared" si="10"/>
        <v>0</v>
      </c>
      <c r="AK188" s="19">
        <f t="shared" si="10"/>
        <v>0</v>
      </c>
      <c r="AL188" s="20">
        <f t="shared" si="10"/>
        <v>4.783939347962701</v>
      </c>
      <c r="AM188" s="18">
        <f t="shared" si="10"/>
        <v>27.5706906200644</v>
      </c>
      <c r="AN188" s="18">
        <f t="shared" si="10"/>
        <v>0</v>
      </c>
      <c r="AO188" s="18">
        <f t="shared" si="10"/>
        <v>0</v>
      </c>
      <c r="AP188" s="19">
        <f t="shared" si="10"/>
        <v>1.7406028052554</v>
      </c>
      <c r="AQ188" s="20">
        <f t="shared" si="10"/>
        <v>0</v>
      </c>
      <c r="AR188" s="18">
        <f t="shared" si="10"/>
        <v>0</v>
      </c>
      <c r="AS188" s="18">
        <f t="shared" si="10"/>
        <v>0</v>
      </c>
      <c r="AT188" s="18">
        <f t="shared" si="10"/>
        <v>0</v>
      </c>
      <c r="AU188" s="19">
        <f t="shared" si="10"/>
        <v>0</v>
      </c>
      <c r="AV188" s="20">
        <f t="shared" si="10"/>
        <v>718.9585703073111</v>
      </c>
      <c r="AW188" s="18">
        <f t="shared" si="10"/>
        <v>5.116229993766297</v>
      </c>
      <c r="AX188" s="18">
        <f t="shared" si="10"/>
        <v>0.13924429119349999</v>
      </c>
      <c r="AY188" s="18">
        <f t="shared" si="10"/>
        <v>0.05864112325799999</v>
      </c>
      <c r="AZ188" s="19">
        <f t="shared" si="10"/>
        <v>717.5613373483533</v>
      </c>
      <c r="BA188" s="20">
        <f t="shared" si="10"/>
        <v>0</v>
      </c>
      <c r="BB188" s="18">
        <f t="shared" si="10"/>
        <v>0</v>
      </c>
      <c r="BC188" s="18">
        <f t="shared" si="10"/>
        <v>0</v>
      </c>
      <c r="BD188" s="18">
        <f t="shared" si="10"/>
        <v>0</v>
      </c>
      <c r="BE188" s="19">
        <f t="shared" si="10"/>
        <v>0</v>
      </c>
      <c r="BF188" s="20">
        <f t="shared" si="10"/>
        <v>560.1702682175242</v>
      </c>
      <c r="BG188" s="18">
        <f t="shared" si="10"/>
        <v>16.303538961447096</v>
      </c>
      <c r="BH188" s="18">
        <f t="shared" si="10"/>
        <v>0.019626527741899998</v>
      </c>
      <c r="BI188" s="18">
        <f t="shared" si="10"/>
        <v>0</v>
      </c>
      <c r="BJ188" s="19">
        <f t="shared" si="10"/>
        <v>336.13329914110454</v>
      </c>
      <c r="BK188" s="32">
        <f t="shared" si="10"/>
        <v>2500.116069341905</v>
      </c>
      <c r="BL188" s="16"/>
      <c r="BM188" s="52"/>
    </row>
    <row r="189" spans="3:65" ht="15" customHeight="1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6"/>
      <c r="BM189" s="52"/>
    </row>
    <row r="190" spans="1:65" s="12" customFormat="1" ht="15">
      <c r="A190" s="5" t="s">
        <v>12</v>
      </c>
      <c r="B190" s="27" t="s">
        <v>24</v>
      </c>
      <c r="C190" s="11"/>
      <c r="D190" s="9"/>
      <c r="E190" s="9"/>
      <c r="F190" s="9"/>
      <c r="G190" s="10"/>
      <c r="H190" s="11"/>
      <c r="I190" s="9"/>
      <c r="J190" s="9"/>
      <c r="K190" s="9"/>
      <c r="L190" s="10"/>
      <c r="M190" s="11"/>
      <c r="N190" s="9"/>
      <c r="O190" s="9"/>
      <c r="P190" s="9"/>
      <c r="Q190" s="10"/>
      <c r="R190" s="11"/>
      <c r="S190" s="9"/>
      <c r="T190" s="9"/>
      <c r="U190" s="9"/>
      <c r="V190" s="10"/>
      <c r="W190" s="11"/>
      <c r="X190" s="9"/>
      <c r="Y190" s="9"/>
      <c r="Z190" s="9"/>
      <c r="AA190" s="10"/>
      <c r="AB190" s="11"/>
      <c r="AC190" s="9"/>
      <c r="AD190" s="9"/>
      <c r="AE190" s="9"/>
      <c r="AF190" s="10"/>
      <c r="AG190" s="11"/>
      <c r="AH190" s="9"/>
      <c r="AI190" s="9"/>
      <c r="AJ190" s="9"/>
      <c r="AK190" s="10"/>
      <c r="AL190" s="11"/>
      <c r="AM190" s="9"/>
      <c r="AN190" s="9"/>
      <c r="AO190" s="9"/>
      <c r="AP190" s="10"/>
      <c r="AQ190" s="11"/>
      <c r="AR190" s="9"/>
      <c r="AS190" s="9"/>
      <c r="AT190" s="9"/>
      <c r="AU190" s="10"/>
      <c r="AV190" s="11"/>
      <c r="AW190" s="9"/>
      <c r="AX190" s="9"/>
      <c r="AY190" s="9"/>
      <c r="AZ190" s="10"/>
      <c r="BA190" s="11"/>
      <c r="BB190" s="9"/>
      <c r="BC190" s="9"/>
      <c r="BD190" s="9"/>
      <c r="BE190" s="10"/>
      <c r="BF190" s="11"/>
      <c r="BG190" s="9"/>
      <c r="BH190" s="9"/>
      <c r="BI190" s="9"/>
      <c r="BJ190" s="10"/>
      <c r="BK190" s="17"/>
      <c r="BL190" s="16"/>
      <c r="BM190" s="52"/>
    </row>
    <row r="191" spans="1:65" s="12" customFormat="1" ht="15">
      <c r="A191" s="5"/>
      <c r="B191" s="8" t="s">
        <v>168</v>
      </c>
      <c r="C191" s="11">
        <v>0</v>
      </c>
      <c r="D191" s="9">
        <v>0</v>
      </c>
      <c r="E191" s="9">
        <v>0</v>
      </c>
      <c r="F191" s="9">
        <v>0</v>
      </c>
      <c r="G191" s="10">
        <v>0</v>
      </c>
      <c r="H191" s="11">
        <v>3.0571007105475</v>
      </c>
      <c r="I191" s="9">
        <v>122.03557151632239</v>
      </c>
      <c r="J191" s="9">
        <v>0</v>
      </c>
      <c r="K191" s="9">
        <v>0</v>
      </c>
      <c r="L191" s="10">
        <v>2.756646035772999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0.13970148180580005</v>
      </c>
      <c r="S191" s="9">
        <v>0.42990074416119994</v>
      </c>
      <c r="T191" s="9">
        <v>0</v>
      </c>
      <c r="U191" s="9">
        <v>0</v>
      </c>
      <c r="V191" s="10">
        <v>0.5548458641281999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0.0104405142903</v>
      </c>
      <c r="AC191" s="9">
        <v>0</v>
      </c>
      <c r="AD191" s="9">
        <v>0</v>
      </c>
      <c r="AE191" s="9">
        <v>0</v>
      </c>
      <c r="AF191" s="10">
        <v>0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12.45512234968289</v>
      </c>
      <c r="AW191" s="9">
        <v>58.99747053703059</v>
      </c>
      <c r="AX191" s="9">
        <v>0</v>
      </c>
      <c r="AY191" s="9">
        <v>0</v>
      </c>
      <c r="AZ191" s="10">
        <v>19.956451525994705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1.1111038780928</v>
      </c>
      <c r="BG191" s="9">
        <v>6.320754538225599</v>
      </c>
      <c r="BH191" s="9">
        <v>0</v>
      </c>
      <c r="BI191" s="9">
        <v>0</v>
      </c>
      <c r="BJ191" s="10">
        <v>12.373555986448801</v>
      </c>
      <c r="BK191" s="17">
        <f aca="true" t="shared" si="11" ref="BK191:BK210">SUM(C191:BJ191)</f>
        <v>240.19866568250376</v>
      </c>
      <c r="BL191" s="16"/>
      <c r="BM191" s="52"/>
    </row>
    <row r="192" spans="1:65" s="12" customFormat="1" ht="15">
      <c r="A192" s="5"/>
      <c r="B192" s="8" t="s">
        <v>185</v>
      </c>
      <c r="C192" s="11">
        <v>0</v>
      </c>
      <c r="D192" s="9">
        <v>1.1577465817741</v>
      </c>
      <c r="E192" s="9">
        <v>0</v>
      </c>
      <c r="F192" s="9">
        <v>0</v>
      </c>
      <c r="G192" s="10">
        <v>0</v>
      </c>
      <c r="H192" s="11">
        <v>9.948347426539904</v>
      </c>
      <c r="I192" s="9">
        <v>4.8722367884821995</v>
      </c>
      <c r="J192" s="9">
        <v>1.2342252649677</v>
      </c>
      <c r="K192" s="9">
        <v>0</v>
      </c>
      <c r="L192" s="10">
        <v>63.08267444118456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7.688999425603198</v>
      </c>
      <c r="S192" s="9">
        <v>0.6166780788379999</v>
      </c>
      <c r="T192" s="9">
        <v>0</v>
      </c>
      <c r="U192" s="9">
        <v>0</v>
      </c>
      <c r="V192" s="10">
        <v>19.73308600254069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0.5331559360306001</v>
      </c>
      <c r="AC192" s="9">
        <v>0.0523813577096</v>
      </c>
      <c r="AD192" s="9">
        <v>0</v>
      </c>
      <c r="AE192" s="9">
        <v>0</v>
      </c>
      <c r="AF192" s="10">
        <v>3.5640744888376994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0.6057452470623</v>
      </c>
      <c r="AM192" s="9">
        <v>0</v>
      </c>
      <c r="AN192" s="9">
        <v>0</v>
      </c>
      <c r="AO192" s="9">
        <v>0</v>
      </c>
      <c r="AP192" s="10">
        <v>0.387572395031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143.64573506816143</v>
      </c>
      <c r="AW192" s="9">
        <v>123.0200604594149</v>
      </c>
      <c r="AX192" s="9">
        <v>0.008800122354799999</v>
      </c>
      <c r="AY192" s="9">
        <v>0</v>
      </c>
      <c r="AZ192" s="10">
        <v>938.991764487494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106.72431277163085</v>
      </c>
      <c r="BG192" s="9">
        <v>16.65923408702299</v>
      </c>
      <c r="BH192" s="9">
        <v>0</v>
      </c>
      <c r="BI192" s="9">
        <v>0</v>
      </c>
      <c r="BJ192" s="10">
        <v>208.8258930676511</v>
      </c>
      <c r="BK192" s="17">
        <f t="shared" si="11"/>
        <v>1651.3527234983317</v>
      </c>
      <c r="BL192" s="16"/>
      <c r="BM192" s="52"/>
    </row>
    <row r="193" spans="1:65" s="12" customFormat="1" ht="15">
      <c r="A193" s="5"/>
      <c r="B193" s="8" t="s">
        <v>169</v>
      </c>
      <c r="C193" s="11">
        <v>0</v>
      </c>
      <c r="D193" s="9">
        <v>11.751345161290299</v>
      </c>
      <c r="E193" s="9">
        <v>0</v>
      </c>
      <c r="F193" s="9">
        <v>0</v>
      </c>
      <c r="G193" s="10">
        <v>0</v>
      </c>
      <c r="H193" s="11">
        <v>38.478765247094906</v>
      </c>
      <c r="I193" s="9">
        <v>3.6429169999999003</v>
      </c>
      <c r="J193" s="9">
        <v>0</v>
      </c>
      <c r="K193" s="9">
        <v>0</v>
      </c>
      <c r="L193" s="10">
        <v>1.9215981909017994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0.5465312209009999</v>
      </c>
      <c r="S193" s="9">
        <v>0.058756725806400005</v>
      </c>
      <c r="T193" s="9">
        <v>0.5875672580644999</v>
      </c>
      <c r="U193" s="9">
        <v>0</v>
      </c>
      <c r="V193" s="10">
        <v>2.1206005000949992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4.044589525320802</v>
      </c>
      <c r="AC193" s="9">
        <v>0.4089713870967</v>
      </c>
      <c r="AD193" s="9">
        <v>0</v>
      </c>
      <c r="AE193" s="9">
        <v>0</v>
      </c>
      <c r="AF193" s="10">
        <v>1.3713681902573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0.7843194909333998</v>
      </c>
      <c r="AM193" s="9">
        <v>2.3720340451612</v>
      </c>
      <c r="AN193" s="9">
        <v>0</v>
      </c>
      <c r="AO193" s="9">
        <v>0</v>
      </c>
      <c r="AP193" s="10">
        <v>0.1502901325159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50.88127967130805</v>
      </c>
      <c r="AW193" s="9">
        <v>11.637568293481896</v>
      </c>
      <c r="AX193" s="9">
        <v>0.0408971387096</v>
      </c>
      <c r="AY193" s="9">
        <v>0</v>
      </c>
      <c r="AZ193" s="10">
        <v>69.49765536664007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23.734591927112813</v>
      </c>
      <c r="BG193" s="9">
        <v>12.8043841358696</v>
      </c>
      <c r="BH193" s="9">
        <v>0</v>
      </c>
      <c r="BI193" s="9">
        <v>0</v>
      </c>
      <c r="BJ193" s="10">
        <v>32.60603750283885</v>
      </c>
      <c r="BK193" s="17">
        <f t="shared" si="11"/>
        <v>269.4420681114</v>
      </c>
      <c r="BL193" s="16"/>
      <c r="BM193" s="52"/>
    </row>
    <row r="194" spans="1:65" s="12" customFormat="1" ht="15">
      <c r="A194" s="5"/>
      <c r="B194" s="8" t="s">
        <v>170</v>
      </c>
      <c r="C194" s="11">
        <v>0</v>
      </c>
      <c r="D194" s="9">
        <v>0</v>
      </c>
      <c r="E194" s="9">
        <v>0</v>
      </c>
      <c r="F194" s="9">
        <v>0</v>
      </c>
      <c r="G194" s="10">
        <v>0</v>
      </c>
      <c r="H194" s="11">
        <v>0.27660432680520003</v>
      </c>
      <c r="I194" s="9">
        <v>0.2906521774193</v>
      </c>
      <c r="J194" s="9">
        <v>0</v>
      </c>
      <c r="K194" s="9">
        <v>0</v>
      </c>
      <c r="L194" s="10">
        <v>0.38089340512819997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0.44284677180470006</v>
      </c>
      <c r="S194" s="9">
        <v>0</v>
      </c>
      <c r="T194" s="9">
        <v>0</v>
      </c>
      <c r="U194" s="9">
        <v>0</v>
      </c>
      <c r="V194" s="10">
        <v>0.3573097514826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0.5527555063218</v>
      </c>
      <c r="AC194" s="9">
        <v>0.23148212903220003</v>
      </c>
      <c r="AD194" s="9">
        <v>0</v>
      </c>
      <c r="AE194" s="9">
        <v>0</v>
      </c>
      <c r="AF194" s="10">
        <v>0.45780258496730003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0.049432976192999994</v>
      </c>
      <c r="AM194" s="9">
        <v>0</v>
      </c>
      <c r="AN194" s="9">
        <v>0</v>
      </c>
      <c r="AO194" s="9">
        <v>0</v>
      </c>
      <c r="AP194" s="10">
        <v>0.0090985774838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30.853713145307157</v>
      </c>
      <c r="AW194" s="9">
        <v>4.1765995072892</v>
      </c>
      <c r="AX194" s="9">
        <v>0</v>
      </c>
      <c r="AY194" s="9">
        <v>0</v>
      </c>
      <c r="AZ194" s="10">
        <v>27.40132550720909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12.484651580881682</v>
      </c>
      <c r="BG194" s="9">
        <v>2.8063666988703</v>
      </c>
      <c r="BH194" s="9">
        <v>0</v>
      </c>
      <c r="BI194" s="9">
        <v>0</v>
      </c>
      <c r="BJ194" s="10">
        <v>8.362771672334196</v>
      </c>
      <c r="BK194" s="17">
        <f t="shared" si="11"/>
        <v>89.13430631852972</v>
      </c>
      <c r="BL194" s="16"/>
      <c r="BM194" s="52"/>
    </row>
    <row r="195" spans="1:65" s="12" customFormat="1" ht="15">
      <c r="A195" s="5"/>
      <c r="B195" s="8" t="s">
        <v>276</v>
      </c>
      <c r="C195" s="11">
        <v>0</v>
      </c>
      <c r="D195" s="9">
        <v>0</v>
      </c>
      <c r="E195" s="9">
        <v>0</v>
      </c>
      <c r="F195" s="9">
        <v>0</v>
      </c>
      <c r="G195" s="10">
        <v>0</v>
      </c>
      <c r="H195" s="11">
        <v>0.0727871503857</v>
      </c>
      <c r="I195" s="9">
        <v>0.0096774193548</v>
      </c>
      <c r="J195" s="9">
        <v>0</v>
      </c>
      <c r="K195" s="9">
        <v>0</v>
      </c>
      <c r="L195" s="10">
        <v>0.07759300996669999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0.0395752534176</v>
      </c>
      <c r="S195" s="9">
        <v>0.107590904516</v>
      </c>
      <c r="T195" s="9">
        <v>0</v>
      </c>
      <c r="U195" s="9">
        <v>0</v>
      </c>
      <c r="V195" s="10">
        <v>0.0716229212889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0.0788078216124</v>
      </c>
      <c r="AC195" s="9">
        <v>0</v>
      </c>
      <c r="AD195" s="9">
        <v>0</v>
      </c>
      <c r="AE195" s="9">
        <v>0</v>
      </c>
      <c r="AF195" s="10">
        <v>0.07332042609640001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0.0039677419354</v>
      </c>
      <c r="AM195" s="9">
        <v>0</v>
      </c>
      <c r="AN195" s="9">
        <v>0</v>
      </c>
      <c r="AO195" s="9">
        <v>0</v>
      </c>
      <c r="AP195" s="10">
        <v>0.0029517170322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7.032557411538902</v>
      </c>
      <c r="AW195" s="9">
        <v>0.6813540362600545</v>
      </c>
      <c r="AX195" s="9">
        <v>0</v>
      </c>
      <c r="AY195" s="9">
        <v>0</v>
      </c>
      <c r="AZ195" s="10">
        <v>4.5227433638171926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1.6937045907015984</v>
      </c>
      <c r="BG195" s="9">
        <v>0.1548027785799</v>
      </c>
      <c r="BH195" s="9">
        <v>0</v>
      </c>
      <c r="BI195" s="9">
        <v>0</v>
      </c>
      <c r="BJ195" s="10">
        <v>1.1722167660769</v>
      </c>
      <c r="BK195" s="17">
        <f t="shared" si="11"/>
        <v>15.795273312580646</v>
      </c>
      <c r="BL195" s="16"/>
      <c r="BM195" s="52"/>
    </row>
    <row r="196" spans="1:65" s="12" customFormat="1" ht="15">
      <c r="A196" s="5"/>
      <c r="B196" s="8" t="s">
        <v>188</v>
      </c>
      <c r="C196" s="11">
        <v>0</v>
      </c>
      <c r="D196" s="9">
        <v>1.1795914649354</v>
      </c>
      <c r="E196" s="9">
        <v>0</v>
      </c>
      <c r="F196" s="9">
        <v>0</v>
      </c>
      <c r="G196" s="10">
        <v>0</v>
      </c>
      <c r="H196" s="11">
        <v>17.743751346891596</v>
      </c>
      <c r="I196" s="9">
        <v>22.255811371288303</v>
      </c>
      <c r="J196" s="9">
        <v>0</v>
      </c>
      <c r="K196" s="9">
        <v>0</v>
      </c>
      <c r="L196" s="10">
        <v>39.29148170357158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14.42002745656849</v>
      </c>
      <c r="S196" s="9">
        <v>0.6548343809349</v>
      </c>
      <c r="T196" s="9">
        <v>0</v>
      </c>
      <c r="U196" s="9">
        <v>0</v>
      </c>
      <c r="V196" s="10">
        <v>15.520270198733806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4.1170692183508</v>
      </c>
      <c r="AC196" s="9">
        <v>0.0859245094837</v>
      </c>
      <c r="AD196" s="9">
        <v>0</v>
      </c>
      <c r="AE196" s="9">
        <v>0</v>
      </c>
      <c r="AF196" s="10">
        <v>2.406548099255801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6.303117113769498</v>
      </c>
      <c r="AM196" s="9">
        <v>0.03887848003200001</v>
      </c>
      <c r="AN196" s="9">
        <v>0</v>
      </c>
      <c r="AO196" s="9">
        <v>0</v>
      </c>
      <c r="AP196" s="10">
        <v>2.6516734586428004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417.1932841198701</v>
      </c>
      <c r="AW196" s="9">
        <v>60.98075259582827</v>
      </c>
      <c r="AX196" s="9">
        <v>7.193762576225799</v>
      </c>
      <c r="AY196" s="9">
        <v>0</v>
      </c>
      <c r="AZ196" s="10">
        <v>702.9114235196043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373.67150067584936</v>
      </c>
      <c r="BG196" s="9">
        <v>11.737807423045599</v>
      </c>
      <c r="BH196" s="9">
        <v>0.1070465170322</v>
      </c>
      <c r="BI196" s="9">
        <v>0</v>
      </c>
      <c r="BJ196" s="10">
        <v>272.8683357834944</v>
      </c>
      <c r="BK196" s="17">
        <f t="shared" si="11"/>
        <v>1973.3328920134086</v>
      </c>
      <c r="BL196" s="16"/>
      <c r="BM196" s="52"/>
    </row>
    <row r="197" spans="1:65" s="12" customFormat="1" ht="15">
      <c r="A197" s="5"/>
      <c r="B197" s="8" t="s">
        <v>173</v>
      </c>
      <c r="C197" s="11">
        <v>0</v>
      </c>
      <c r="D197" s="9">
        <v>17.7065871393225</v>
      </c>
      <c r="E197" s="9">
        <v>0</v>
      </c>
      <c r="F197" s="9">
        <v>0</v>
      </c>
      <c r="G197" s="10">
        <v>0</v>
      </c>
      <c r="H197" s="11">
        <v>94.82527726066294</v>
      </c>
      <c r="I197" s="9">
        <v>32.7624355809333</v>
      </c>
      <c r="J197" s="9">
        <v>0.29996627999989994</v>
      </c>
      <c r="K197" s="9">
        <v>192.9009549677418</v>
      </c>
      <c r="L197" s="10">
        <v>119.26870250324792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21.07169347637309</v>
      </c>
      <c r="S197" s="9">
        <v>66.9135200891602</v>
      </c>
      <c r="T197" s="9">
        <v>0</v>
      </c>
      <c r="U197" s="9">
        <v>0</v>
      </c>
      <c r="V197" s="10">
        <v>64.19195371386299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3.9413452590294002</v>
      </c>
      <c r="AC197" s="9">
        <v>0.8886772477419</v>
      </c>
      <c r="AD197" s="9">
        <v>0</v>
      </c>
      <c r="AE197" s="9">
        <v>0</v>
      </c>
      <c r="AF197" s="10">
        <v>6.654574969030099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3.5094218610288994</v>
      </c>
      <c r="AM197" s="9">
        <v>131.1816855761933</v>
      </c>
      <c r="AN197" s="9">
        <v>0</v>
      </c>
      <c r="AO197" s="9">
        <v>0</v>
      </c>
      <c r="AP197" s="10">
        <v>1.3498385089663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708.8766955314433</v>
      </c>
      <c r="AW197" s="9">
        <v>368.60662816835065</v>
      </c>
      <c r="AX197" s="9">
        <v>0.1004714032257</v>
      </c>
      <c r="AY197" s="9">
        <v>3.5871389451612004</v>
      </c>
      <c r="AZ197" s="10">
        <v>2901.185700919688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498.0751405107707</v>
      </c>
      <c r="BG197" s="9">
        <v>68.36166843933438</v>
      </c>
      <c r="BH197" s="9">
        <v>0.0253168241611</v>
      </c>
      <c r="BI197" s="9">
        <v>0</v>
      </c>
      <c r="BJ197" s="10">
        <v>652.7389049878817</v>
      </c>
      <c r="BK197" s="17">
        <f t="shared" si="11"/>
        <v>5959.024300163312</v>
      </c>
      <c r="BL197" s="16"/>
      <c r="BM197" s="52"/>
    </row>
    <row r="198" spans="1:65" s="12" customFormat="1" ht="15">
      <c r="A198" s="5"/>
      <c r="B198" s="8" t="s">
        <v>172</v>
      </c>
      <c r="C198" s="11">
        <v>0</v>
      </c>
      <c r="D198" s="9">
        <v>5.9887078494516</v>
      </c>
      <c r="E198" s="9">
        <v>0</v>
      </c>
      <c r="F198" s="9">
        <v>0</v>
      </c>
      <c r="G198" s="10">
        <v>0</v>
      </c>
      <c r="H198" s="11">
        <v>5.2343560518312</v>
      </c>
      <c r="I198" s="9">
        <v>0.22233483222549996</v>
      </c>
      <c r="J198" s="9">
        <v>0</v>
      </c>
      <c r="K198" s="9">
        <v>0</v>
      </c>
      <c r="L198" s="10">
        <v>5.9859865013505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2.3497199199936007</v>
      </c>
      <c r="S198" s="9">
        <v>0.0093179870967</v>
      </c>
      <c r="T198" s="9">
        <v>0</v>
      </c>
      <c r="U198" s="9">
        <v>0</v>
      </c>
      <c r="V198" s="10">
        <v>1.6179827729964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0.5665015658049002</v>
      </c>
      <c r="AC198" s="9">
        <v>0.0025859768387</v>
      </c>
      <c r="AD198" s="9">
        <v>0</v>
      </c>
      <c r="AE198" s="9">
        <v>0</v>
      </c>
      <c r="AF198" s="10">
        <v>0.6657247477735999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0.6385051760945003</v>
      </c>
      <c r="AM198" s="9">
        <v>0</v>
      </c>
      <c r="AN198" s="9">
        <v>0</v>
      </c>
      <c r="AO198" s="9">
        <v>0</v>
      </c>
      <c r="AP198" s="10">
        <v>0.1442587193862</v>
      </c>
      <c r="AQ198" s="11">
        <v>0</v>
      </c>
      <c r="AR198" s="9">
        <v>0.055697559645099995</v>
      </c>
      <c r="AS198" s="9">
        <v>0</v>
      </c>
      <c r="AT198" s="9">
        <v>0</v>
      </c>
      <c r="AU198" s="10">
        <v>0</v>
      </c>
      <c r="AV198" s="11">
        <v>332.29610648507105</v>
      </c>
      <c r="AW198" s="9">
        <v>23.217288714849175</v>
      </c>
      <c r="AX198" s="9">
        <v>0.0170470967741</v>
      </c>
      <c r="AY198" s="9">
        <v>0</v>
      </c>
      <c r="AZ198" s="10">
        <v>333.56193823079934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242.04995678535894</v>
      </c>
      <c r="BG198" s="9">
        <v>3.1952468336401</v>
      </c>
      <c r="BH198" s="9">
        <v>0.0105307341935</v>
      </c>
      <c r="BI198" s="9">
        <v>0</v>
      </c>
      <c r="BJ198" s="10">
        <v>66.27098585584504</v>
      </c>
      <c r="BK198" s="17">
        <f t="shared" si="11"/>
        <v>1024.10078039702</v>
      </c>
      <c r="BL198" s="16"/>
      <c r="BM198" s="52"/>
    </row>
    <row r="199" spans="1:65" s="12" customFormat="1" ht="15">
      <c r="A199" s="5"/>
      <c r="B199" s="8" t="s">
        <v>174</v>
      </c>
      <c r="C199" s="11">
        <v>0</v>
      </c>
      <c r="D199" s="9">
        <v>12.851562180612799</v>
      </c>
      <c r="E199" s="9">
        <v>0</v>
      </c>
      <c r="F199" s="9">
        <v>0</v>
      </c>
      <c r="G199" s="10">
        <v>0</v>
      </c>
      <c r="H199" s="11">
        <v>35.56334600188906</v>
      </c>
      <c r="I199" s="9">
        <v>12.9335990259012</v>
      </c>
      <c r="J199" s="9">
        <v>0</v>
      </c>
      <c r="K199" s="9">
        <v>0</v>
      </c>
      <c r="L199" s="10">
        <v>153.74718703830894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27.566829466242897</v>
      </c>
      <c r="S199" s="9">
        <v>5.443592153063099</v>
      </c>
      <c r="T199" s="9">
        <v>0</v>
      </c>
      <c r="U199" s="9">
        <v>0</v>
      </c>
      <c r="V199" s="10">
        <v>50.52769986731227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3.5711340234483995</v>
      </c>
      <c r="AC199" s="9">
        <v>0.0206778526128</v>
      </c>
      <c r="AD199" s="9">
        <v>0</v>
      </c>
      <c r="AE199" s="9">
        <v>0</v>
      </c>
      <c r="AF199" s="10">
        <v>5.0066169364488005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3.9320919599965</v>
      </c>
      <c r="AM199" s="9">
        <v>0.17031245232230002</v>
      </c>
      <c r="AN199" s="9">
        <v>0</v>
      </c>
      <c r="AO199" s="9">
        <v>0</v>
      </c>
      <c r="AP199" s="10">
        <v>2.5111886294172</v>
      </c>
      <c r="AQ199" s="11">
        <v>0</v>
      </c>
      <c r="AR199" s="9">
        <v>4.7440055116774</v>
      </c>
      <c r="AS199" s="9">
        <v>0</v>
      </c>
      <c r="AT199" s="9">
        <v>0</v>
      </c>
      <c r="AU199" s="10">
        <v>0</v>
      </c>
      <c r="AV199" s="11">
        <v>630.2157295261278</v>
      </c>
      <c r="AW199" s="9">
        <v>163.74913315413843</v>
      </c>
      <c r="AX199" s="9">
        <v>0</v>
      </c>
      <c r="AY199" s="9">
        <v>0.5518579010967001</v>
      </c>
      <c r="AZ199" s="10">
        <v>2021.8456536662861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539.3717967757472</v>
      </c>
      <c r="BG199" s="9">
        <v>47.871612502462284</v>
      </c>
      <c r="BH199" s="9">
        <v>0.0015046941935</v>
      </c>
      <c r="BI199" s="9">
        <v>0</v>
      </c>
      <c r="BJ199" s="10">
        <v>690.4378254383284</v>
      </c>
      <c r="BK199" s="17">
        <f t="shared" si="11"/>
        <v>4412.634956757634</v>
      </c>
      <c r="BL199" s="16"/>
      <c r="BM199" s="52"/>
    </row>
    <row r="200" spans="1:65" s="12" customFormat="1" ht="15">
      <c r="A200" s="5"/>
      <c r="B200" s="8" t="s">
        <v>178</v>
      </c>
      <c r="C200" s="11">
        <v>0</v>
      </c>
      <c r="D200" s="9">
        <v>0</v>
      </c>
      <c r="E200" s="9">
        <v>0</v>
      </c>
      <c r="F200" s="9">
        <v>0</v>
      </c>
      <c r="G200" s="10">
        <v>0</v>
      </c>
      <c r="H200" s="11">
        <v>0.35217109131960006</v>
      </c>
      <c r="I200" s="9">
        <v>0.00024161835479999998</v>
      </c>
      <c r="J200" s="9">
        <v>0</v>
      </c>
      <c r="K200" s="9">
        <v>0</v>
      </c>
      <c r="L200" s="10">
        <v>2.1941946455467995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0.3742875189640001</v>
      </c>
      <c r="S200" s="9">
        <v>0</v>
      </c>
      <c r="T200" s="9">
        <v>0</v>
      </c>
      <c r="U200" s="9">
        <v>0</v>
      </c>
      <c r="V200" s="10">
        <v>0.3947092127076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0.0024539764192</v>
      </c>
      <c r="AC200" s="9">
        <v>0</v>
      </c>
      <c r="AD200" s="9">
        <v>0</v>
      </c>
      <c r="AE200" s="9">
        <v>0</v>
      </c>
      <c r="AF200" s="10">
        <v>0.0268119876773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0.011007016838499998</v>
      </c>
      <c r="AM200" s="9">
        <v>0</v>
      </c>
      <c r="AN200" s="9">
        <v>0</v>
      </c>
      <c r="AO200" s="9">
        <v>0</v>
      </c>
      <c r="AP200" s="10">
        <v>0.0003393077096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4.997698593051704</v>
      </c>
      <c r="AW200" s="9">
        <v>0.1545069457405948</v>
      </c>
      <c r="AX200" s="9">
        <v>0</v>
      </c>
      <c r="AY200" s="9">
        <v>0</v>
      </c>
      <c r="AZ200" s="10">
        <v>10.020735550618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5.614766621129105</v>
      </c>
      <c r="BG200" s="9">
        <v>0.2530366989349</v>
      </c>
      <c r="BH200" s="9">
        <v>0</v>
      </c>
      <c r="BI200" s="9">
        <v>0</v>
      </c>
      <c r="BJ200" s="10">
        <v>5.065586711327598</v>
      </c>
      <c r="BK200" s="17">
        <f t="shared" si="11"/>
        <v>29.462547496339305</v>
      </c>
      <c r="BL200" s="16"/>
      <c r="BM200" s="52"/>
    </row>
    <row r="201" spans="1:65" s="12" customFormat="1" ht="15">
      <c r="A201" s="5"/>
      <c r="B201" s="8" t="s">
        <v>183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0.0717639364825</v>
      </c>
      <c r="I201" s="9">
        <v>1.3656496551934</v>
      </c>
      <c r="J201" s="9">
        <v>0</v>
      </c>
      <c r="K201" s="9">
        <v>0</v>
      </c>
      <c r="L201" s="10">
        <v>0.6981284189340999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0.0593231946761</v>
      </c>
      <c r="S201" s="9">
        <v>0</v>
      </c>
      <c r="T201" s="9">
        <v>0</v>
      </c>
      <c r="U201" s="9">
        <v>0</v>
      </c>
      <c r="V201" s="10">
        <v>0.08439822912829999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0.0033715796772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0.31583492557751397</v>
      </c>
      <c r="AW201" s="9">
        <v>0.0459519583546</v>
      </c>
      <c r="AX201" s="9">
        <v>0</v>
      </c>
      <c r="AY201" s="9">
        <v>0</v>
      </c>
      <c r="AZ201" s="10">
        <v>1.0204301645453997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0.18613612693019996</v>
      </c>
      <c r="BG201" s="9">
        <v>0</v>
      </c>
      <c r="BH201" s="9">
        <v>0</v>
      </c>
      <c r="BI201" s="9">
        <v>0</v>
      </c>
      <c r="BJ201" s="10">
        <v>0.1744251421918</v>
      </c>
      <c r="BK201" s="17">
        <f t="shared" si="11"/>
        <v>4.025413331691114</v>
      </c>
      <c r="BL201" s="16"/>
      <c r="BM201" s="52"/>
    </row>
    <row r="202" spans="1:65" s="12" customFormat="1" ht="15">
      <c r="A202" s="5"/>
      <c r="B202" s="8" t="s">
        <v>176</v>
      </c>
      <c r="C202" s="11">
        <v>0</v>
      </c>
      <c r="D202" s="9">
        <v>1.1626098330645</v>
      </c>
      <c r="E202" s="9">
        <v>0</v>
      </c>
      <c r="F202" s="9">
        <v>0</v>
      </c>
      <c r="G202" s="10">
        <v>0</v>
      </c>
      <c r="H202" s="11">
        <v>1.2413384919961</v>
      </c>
      <c r="I202" s="9">
        <v>4.4738613969997</v>
      </c>
      <c r="J202" s="9">
        <v>0</v>
      </c>
      <c r="K202" s="9">
        <v>0</v>
      </c>
      <c r="L202" s="10">
        <v>3.4227084155773997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1.1050314155442003</v>
      </c>
      <c r="S202" s="9">
        <v>0.052918451806300004</v>
      </c>
      <c r="T202" s="9">
        <v>0</v>
      </c>
      <c r="U202" s="9">
        <v>0</v>
      </c>
      <c r="V202" s="10">
        <v>1.2482583929653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4.397841162029</v>
      </c>
      <c r="AC202" s="9">
        <v>0</v>
      </c>
      <c r="AD202" s="9">
        <v>0</v>
      </c>
      <c r="AE202" s="9">
        <v>0</v>
      </c>
      <c r="AF202" s="10">
        <v>1.7732926408053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9.603219927286801</v>
      </c>
      <c r="AM202" s="9">
        <v>0.2960431096771</v>
      </c>
      <c r="AN202" s="9">
        <v>0</v>
      </c>
      <c r="AO202" s="9">
        <v>0</v>
      </c>
      <c r="AP202" s="10">
        <v>2.1574501202890004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218.44635908686337</v>
      </c>
      <c r="AW202" s="9">
        <v>32.61009976047124</v>
      </c>
      <c r="AX202" s="9">
        <v>0</v>
      </c>
      <c r="AY202" s="9">
        <v>0</v>
      </c>
      <c r="AZ202" s="10">
        <v>295.6423269223681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222.41773067476134</v>
      </c>
      <c r="BG202" s="9">
        <v>20.250796769899004</v>
      </c>
      <c r="BH202" s="9">
        <v>0</v>
      </c>
      <c r="BI202" s="9">
        <v>0</v>
      </c>
      <c r="BJ202" s="10">
        <v>76.7164334302313</v>
      </c>
      <c r="BK202" s="17">
        <f t="shared" si="11"/>
        <v>897.018320002635</v>
      </c>
      <c r="BL202" s="16"/>
      <c r="BM202" s="52"/>
    </row>
    <row r="203" spans="1:65" s="12" customFormat="1" ht="15">
      <c r="A203" s="5"/>
      <c r="B203" s="8" t="s">
        <v>186</v>
      </c>
      <c r="C203" s="11">
        <v>0</v>
      </c>
      <c r="D203" s="9">
        <v>1.0548588411935</v>
      </c>
      <c r="E203" s="9">
        <v>0</v>
      </c>
      <c r="F203" s="9">
        <v>0</v>
      </c>
      <c r="G203" s="10">
        <v>0</v>
      </c>
      <c r="H203" s="11">
        <v>0.5560832005769001</v>
      </c>
      <c r="I203" s="9">
        <v>0.0754790334835</v>
      </c>
      <c r="J203" s="9">
        <v>0</v>
      </c>
      <c r="K203" s="9">
        <v>0</v>
      </c>
      <c r="L203" s="10">
        <v>4.7326895320931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0.325412129319</v>
      </c>
      <c r="S203" s="9">
        <v>0.0634943934514</v>
      </c>
      <c r="T203" s="9">
        <v>0</v>
      </c>
      <c r="U203" s="9">
        <v>0</v>
      </c>
      <c r="V203" s="10">
        <v>0.9279266878039997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0.08482809290219999</v>
      </c>
      <c r="AC203" s="9">
        <v>0</v>
      </c>
      <c r="AD203" s="9">
        <v>0</v>
      </c>
      <c r="AE203" s="9">
        <v>0</v>
      </c>
      <c r="AF203" s="10">
        <v>0.11249816380630001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0.11454212216000002</v>
      </c>
      <c r="AM203" s="9">
        <v>0.0005762874193</v>
      </c>
      <c r="AN203" s="9">
        <v>0</v>
      </c>
      <c r="AO203" s="9">
        <v>0</v>
      </c>
      <c r="AP203" s="10">
        <v>0.07492396399939999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11.297112177944898</v>
      </c>
      <c r="AW203" s="9">
        <v>5.687642435825437</v>
      </c>
      <c r="AX203" s="9">
        <v>0</v>
      </c>
      <c r="AY203" s="9">
        <v>0</v>
      </c>
      <c r="AZ203" s="10">
        <v>42.005330084153854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6.2313064318595845</v>
      </c>
      <c r="BG203" s="9">
        <v>0.3357324089023</v>
      </c>
      <c r="BH203" s="9">
        <v>0</v>
      </c>
      <c r="BI203" s="9">
        <v>0</v>
      </c>
      <c r="BJ203" s="10">
        <v>8.857948048765591</v>
      </c>
      <c r="BK203" s="17">
        <f t="shared" si="11"/>
        <v>82.53838403566027</v>
      </c>
      <c r="BL203" s="16"/>
      <c r="BM203" s="52"/>
    </row>
    <row r="204" spans="1:65" s="12" customFormat="1" ht="15">
      <c r="A204" s="5"/>
      <c r="B204" s="8" t="s">
        <v>177</v>
      </c>
      <c r="C204" s="11">
        <v>0</v>
      </c>
      <c r="D204" s="9">
        <v>0</v>
      </c>
      <c r="E204" s="9">
        <v>0</v>
      </c>
      <c r="F204" s="9">
        <v>0</v>
      </c>
      <c r="G204" s="10">
        <v>0</v>
      </c>
      <c r="H204" s="11">
        <v>0.1167946302898</v>
      </c>
      <c r="I204" s="9">
        <v>0</v>
      </c>
      <c r="J204" s="9">
        <v>0</v>
      </c>
      <c r="K204" s="9">
        <v>0</v>
      </c>
      <c r="L204" s="10">
        <v>4.494811676029698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0.00026687754829999997</v>
      </c>
      <c r="S204" s="9">
        <v>0</v>
      </c>
      <c r="T204" s="9">
        <v>0</v>
      </c>
      <c r="U204" s="9">
        <v>0</v>
      </c>
      <c r="V204" s="10">
        <v>0.129857158387</v>
      </c>
      <c r="W204" s="11">
        <v>0</v>
      </c>
      <c r="X204" s="9">
        <v>0</v>
      </c>
      <c r="Y204" s="9">
        <v>0</v>
      </c>
      <c r="Z204" s="9">
        <v>0</v>
      </c>
      <c r="AA204" s="10">
        <v>0</v>
      </c>
      <c r="AB204" s="11">
        <v>0.010372801128900001</v>
      </c>
      <c r="AC204" s="9">
        <v>0</v>
      </c>
      <c r="AD204" s="9">
        <v>0</v>
      </c>
      <c r="AE204" s="9">
        <v>0</v>
      </c>
      <c r="AF204" s="10">
        <v>0.03832397229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</v>
      </c>
      <c r="AM204" s="9">
        <v>0</v>
      </c>
      <c r="AN204" s="9">
        <v>0</v>
      </c>
      <c r="AO204" s="9">
        <v>0</v>
      </c>
      <c r="AP204" s="10">
        <v>0.0174655509677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2.4052550184345343</v>
      </c>
      <c r="AW204" s="9">
        <v>0</v>
      </c>
      <c r="AX204" s="9">
        <v>0</v>
      </c>
      <c r="AY204" s="9">
        <v>0</v>
      </c>
      <c r="AZ204" s="10">
        <v>74.64291792810175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0.0328525286448</v>
      </c>
      <c r="BG204" s="9">
        <v>0</v>
      </c>
      <c r="BH204" s="9">
        <v>0</v>
      </c>
      <c r="BI204" s="9">
        <v>0</v>
      </c>
      <c r="BJ204" s="10">
        <v>1.2541851067085001</v>
      </c>
      <c r="BK204" s="17">
        <f t="shared" si="11"/>
        <v>83.14310324853099</v>
      </c>
      <c r="BL204" s="16"/>
      <c r="BM204" s="52"/>
    </row>
    <row r="205" spans="1:65" s="12" customFormat="1" ht="15">
      <c r="A205" s="5"/>
      <c r="B205" s="8" t="s">
        <v>187</v>
      </c>
      <c r="C205" s="11">
        <v>0</v>
      </c>
      <c r="D205" s="9">
        <v>1.0070075283870001</v>
      </c>
      <c r="E205" s="9">
        <v>0</v>
      </c>
      <c r="F205" s="9">
        <v>0</v>
      </c>
      <c r="G205" s="10">
        <v>0</v>
      </c>
      <c r="H205" s="11">
        <v>7.7646643251546</v>
      </c>
      <c r="I205" s="9">
        <v>0.5574442602894</v>
      </c>
      <c r="J205" s="9">
        <v>0</v>
      </c>
      <c r="K205" s="9">
        <v>0</v>
      </c>
      <c r="L205" s="10">
        <v>38.55649536815467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4.388117705831499</v>
      </c>
      <c r="S205" s="9">
        <v>0.014470936935200001</v>
      </c>
      <c r="T205" s="9">
        <v>0</v>
      </c>
      <c r="U205" s="9">
        <v>0</v>
      </c>
      <c r="V205" s="10">
        <v>10.448415739511004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0.2701273182248001</v>
      </c>
      <c r="AC205" s="9">
        <v>0.1333842459354</v>
      </c>
      <c r="AD205" s="9">
        <v>0</v>
      </c>
      <c r="AE205" s="9">
        <v>0</v>
      </c>
      <c r="AF205" s="10">
        <v>3.2994111240638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0.35531922112819997</v>
      </c>
      <c r="AM205" s="9">
        <v>0</v>
      </c>
      <c r="AN205" s="9">
        <v>0</v>
      </c>
      <c r="AO205" s="9">
        <v>0</v>
      </c>
      <c r="AP205" s="10">
        <v>0.2078288839348</v>
      </c>
      <c r="AQ205" s="11">
        <v>0</v>
      </c>
      <c r="AR205" s="9">
        <v>0</v>
      </c>
      <c r="AS205" s="9">
        <v>0</v>
      </c>
      <c r="AT205" s="9">
        <v>0</v>
      </c>
      <c r="AU205" s="10">
        <v>0</v>
      </c>
      <c r="AV205" s="11">
        <v>86.37591055960168</v>
      </c>
      <c r="AW205" s="9">
        <v>61.4604264327862</v>
      </c>
      <c r="AX205" s="9">
        <v>0.0003084605483</v>
      </c>
      <c r="AY205" s="9">
        <v>0</v>
      </c>
      <c r="AZ205" s="10">
        <v>433.17615043511364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52.88059399266027</v>
      </c>
      <c r="BG205" s="9">
        <v>7.093932132543601</v>
      </c>
      <c r="BH205" s="9">
        <v>0</v>
      </c>
      <c r="BI205" s="9">
        <v>0</v>
      </c>
      <c r="BJ205" s="10">
        <v>93.25925087488649</v>
      </c>
      <c r="BK205" s="17">
        <f t="shared" si="11"/>
        <v>801.2492595456905</v>
      </c>
      <c r="BL205" s="16"/>
      <c r="BM205" s="52"/>
    </row>
    <row r="206" spans="1:65" s="12" customFormat="1" ht="15">
      <c r="A206" s="5"/>
      <c r="B206" s="8" t="s">
        <v>179</v>
      </c>
      <c r="C206" s="11">
        <v>0</v>
      </c>
      <c r="D206" s="9">
        <v>0</v>
      </c>
      <c r="E206" s="9">
        <v>0</v>
      </c>
      <c r="F206" s="9">
        <v>0</v>
      </c>
      <c r="G206" s="10">
        <v>0</v>
      </c>
      <c r="H206" s="11">
        <v>0.2627899997078</v>
      </c>
      <c r="I206" s="9">
        <v>0.0187723608708</v>
      </c>
      <c r="J206" s="9">
        <v>0</v>
      </c>
      <c r="K206" s="9">
        <v>0</v>
      </c>
      <c r="L206" s="10">
        <v>4.162141693029698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0.22729601938430005</v>
      </c>
      <c r="S206" s="9">
        <v>0.29174347625790004</v>
      </c>
      <c r="T206" s="9">
        <v>0</v>
      </c>
      <c r="U206" s="9">
        <v>0</v>
      </c>
      <c r="V206" s="10">
        <v>0.37472339841730007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0.0198364184511</v>
      </c>
      <c r="AC206" s="9">
        <v>0</v>
      </c>
      <c r="AD206" s="9">
        <v>0</v>
      </c>
      <c r="AE206" s="9">
        <v>0</v>
      </c>
      <c r="AF206" s="10">
        <v>0.019604261516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0.035974526354000017</v>
      </c>
      <c r="AM206" s="9">
        <v>0</v>
      </c>
      <c r="AN206" s="9">
        <v>0</v>
      </c>
      <c r="AO206" s="9">
        <v>0</v>
      </c>
      <c r="AP206" s="10">
        <v>0.0245085118385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4.013612882998598</v>
      </c>
      <c r="AW206" s="9">
        <v>0.6122210553364504</v>
      </c>
      <c r="AX206" s="9">
        <v>0</v>
      </c>
      <c r="AY206" s="9">
        <v>0</v>
      </c>
      <c r="AZ206" s="10">
        <v>20.167297564487807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3.2061319524775014</v>
      </c>
      <c r="BG206" s="9">
        <v>0.2629347234836</v>
      </c>
      <c r="BH206" s="9">
        <v>0</v>
      </c>
      <c r="BI206" s="9">
        <v>0</v>
      </c>
      <c r="BJ206" s="10">
        <v>5.392012814910196</v>
      </c>
      <c r="BK206" s="17">
        <f t="shared" si="11"/>
        <v>39.09160165952155</v>
      </c>
      <c r="BL206" s="16"/>
      <c r="BM206" s="52"/>
    </row>
    <row r="207" spans="1:65" s="12" customFormat="1" ht="15">
      <c r="A207" s="5"/>
      <c r="B207" s="8" t="s">
        <v>182</v>
      </c>
      <c r="C207" s="11">
        <v>0</v>
      </c>
      <c r="D207" s="9">
        <v>8.464501508935399</v>
      </c>
      <c r="E207" s="9">
        <v>0</v>
      </c>
      <c r="F207" s="9">
        <v>0</v>
      </c>
      <c r="G207" s="10">
        <v>0</v>
      </c>
      <c r="H207" s="11">
        <v>18.500883698601804</v>
      </c>
      <c r="I207" s="9">
        <v>1.8683841977728997</v>
      </c>
      <c r="J207" s="9">
        <v>0</v>
      </c>
      <c r="K207" s="9">
        <v>0</v>
      </c>
      <c r="L207" s="10">
        <v>68.82100984179668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18.392407917116305</v>
      </c>
      <c r="S207" s="9">
        <v>5.966602472225101</v>
      </c>
      <c r="T207" s="9">
        <v>0</v>
      </c>
      <c r="U207" s="9">
        <v>0</v>
      </c>
      <c r="V207" s="10">
        <v>28.223932845798398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1.6686615310623998</v>
      </c>
      <c r="AC207" s="9">
        <v>0.016744935129</v>
      </c>
      <c r="AD207" s="9">
        <v>0</v>
      </c>
      <c r="AE207" s="9">
        <v>0</v>
      </c>
      <c r="AF207" s="10">
        <v>1.2596443759343998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2.8431143174808997</v>
      </c>
      <c r="AM207" s="9">
        <v>0.1092822065806</v>
      </c>
      <c r="AN207" s="9">
        <v>0</v>
      </c>
      <c r="AO207" s="9">
        <v>0</v>
      </c>
      <c r="AP207" s="10">
        <v>1.4980172651601997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339.0798990594437</v>
      </c>
      <c r="AW207" s="9">
        <v>51.9087993217835</v>
      </c>
      <c r="AX207" s="9">
        <v>0.24777486612900002</v>
      </c>
      <c r="AY207" s="9">
        <v>0</v>
      </c>
      <c r="AZ207" s="10">
        <v>882.8598005311712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393.81538035381135</v>
      </c>
      <c r="BG207" s="9">
        <v>13.38320609605319</v>
      </c>
      <c r="BH207" s="9">
        <v>0</v>
      </c>
      <c r="BI207" s="9">
        <v>0</v>
      </c>
      <c r="BJ207" s="10">
        <v>436.20743873793305</v>
      </c>
      <c r="BK207" s="17">
        <f t="shared" si="11"/>
        <v>2275.1354860799192</v>
      </c>
      <c r="BL207" s="16"/>
      <c r="BM207" s="52"/>
    </row>
    <row r="208" spans="1:65" s="12" customFormat="1" ht="15">
      <c r="A208" s="5"/>
      <c r="B208" s="8" t="s">
        <v>180</v>
      </c>
      <c r="C208" s="11">
        <v>0</v>
      </c>
      <c r="D208" s="9">
        <v>15.2049077505483</v>
      </c>
      <c r="E208" s="9">
        <v>0</v>
      </c>
      <c r="F208" s="9">
        <v>0</v>
      </c>
      <c r="G208" s="10">
        <v>0</v>
      </c>
      <c r="H208" s="11">
        <v>4.866051312963099</v>
      </c>
      <c r="I208" s="9">
        <v>0.3040762032898</v>
      </c>
      <c r="J208" s="9">
        <v>0</v>
      </c>
      <c r="K208" s="9">
        <v>0</v>
      </c>
      <c r="L208" s="10">
        <v>13.4521056627376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2.8047840777354</v>
      </c>
      <c r="S208" s="9">
        <v>0.12729873712890002</v>
      </c>
      <c r="T208" s="9">
        <v>0</v>
      </c>
      <c r="U208" s="9">
        <v>0</v>
      </c>
      <c r="V208" s="10">
        <v>4.0261638967704005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1.6643885471280997</v>
      </c>
      <c r="AC208" s="9">
        <v>0.011226581128900001</v>
      </c>
      <c r="AD208" s="9">
        <v>0</v>
      </c>
      <c r="AE208" s="9">
        <v>0</v>
      </c>
      <c r="AF208" s="10">
        <v>4.285529619096001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0.24010562351509998</v>
      </c>
      <c r="AM208" s="9">
        <v>0</v>
      </c>
      <c r="AN208" s="9">
        <v>0</v>
      </c>
      <c r="AO208" s="9">
        <v>0</v>
      </c>
      <c r="AP208" s="10">
        <v>0.1474111804187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110.87533758870339</v>
      </c>
      <c r="AW208" s="9">
        <v>38.225250948248785</v>
      </c>
      <c r="AX208" s="9">
        <v>0.0032258064516</v>
      </c>
      <c r="AY208" s="9">
        <v>0</v>
      </c>
      <c r="AZ208" s="10">
        <v>182.63358059407636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79.50506881604474</v>
      </c>
      <c r="BG208" s="9">
        <v>7.423361108447905</v>
      </c>
      <c r="BH208" s="9">
        <v>0</v>
      </c>
      <c r="BI208" s="9">
        <v>0</v>
      </c>
      <c r="BJ208" s="10">
        <v>74.93059438278242</v>
      </c>
      <c r="BK208" s="17">
        <f t="shared" si="11"/>
        <v>540.7304684372156</v>
      </c>
      <c r="BL208" s="16"/>
      <c r="BM208" s="52"/>
    </row>
    <row r="209" spans="1:65" s="12" customFormat="1" ht="15">
      <c r="A209" s="5"/>
      <c r="B209" s="8" t="s">
        <v>171</v>
      </c>
      <c r="C209" s="11">
        <v>0</v>
      </c>
      <c r="D209" s="9">
        <v>6.3388886255806</v>
      </c>
      <c r="E209" s="9">
        <v>0</v>
      </c>
      <c r="F209" s="9">
        <v>0</v>
      </c>
      <c r="G209" s="10">
        <v>0</v>
      </c>
      <c r="H209" s="11">
        <v>2.908152980993099</v>
      </c>
      <c r="I209" s="9">
        <v>2.5768051678706</v>
      </c>
      <c r="J209" s="9">
        <v>0</v>
      </c>
      <c r="K209" s="9">
        <v>0</v>
      </c>
      <c r="L209" s="10">
        <v>6.861741563575499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2.626818316509101</v>
      </c>
      <c r="S209" s="9">
        <v>0.0009368490967</v>
      </c>
      <c r="T209" s="9">
        <v>0</v>
      </c>
      <c r="U209" s="9">
        <v>0</v>
      </c>
      <c r="V209" s="10">
        <v>2.4690447391894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3.2556266902553</v>
      </c>
      <c r="AC209" s="9">
        <v>0.023567773806299996</v>
      </c>
      <c r="AD209" s="9">
        <v>0</v>
      </c>
      <c r="AE209" s="9">
        <v>0</v>
      </c>
      <c r="AF209" s="10">
        <v>1.9901602639981997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6.871068618931499</v>
      </c>
      <c r="AM209" s="9">
        <v>9.729363670870502</v>
      </c>
      <c r="AN209" s="9">
        <v>0</v>
      </c>
      <c r="AO209" s="9">
        <v>0</v>
      </c>
      <c r="AP209" s="10">
        <v>1.7923885762238998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177.9275821669737</v>
      </c>
      <c r="AW209" s="9">
        <v>27.44752959255829</v>
      </c>
      <c r="AX209" s="9">
        <v>0.0110718594515</v>
      </c>
      <c r="AY209" s="9">
        <v>0</v>
      </c>
      <c r="AZ209" s="10">
        <v>267.5841575629885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174.50976879448044</v>
      </c>
      <c r="BG209" s="9">
        <v>6.671983832670698</v>
      </c>
      <c r="BH209" s="9">
        <v>0.0052644508386</v>
      </c>
      <c r="BI209" s="9">
        <v>0</v>
      </c>
      <c r="BJ209" s="10">
        <v>102.8976771690204</v>
      </c>
      <c r="BK209" s="17">
        <f t="shared" si="11"/>
        <v>804.4995992658828</v>
      </c>
      <c r="BL209" s="16"/>
      <c r="BM209" s="52"/>
    </row>
    <row r="210" spans="1:65" s="12" customFormat="1" ht="15">
      <c r="A210" s="5"/>
      <c r="B210" s="8" t="s">
        <v>175</v>
      </c>
      <c r="C210" s="11">
        <v>0</v>
      </c>
      <c r="D210" s="9">
        <v>2.6762372438064</v>
      </c>
      <c r="E210" s="9">
        <v>0</v>
      </c>
      <c r="F210" s="9">
        <v>0</v>
      </c>
      <c r="G210" s="10">
        <v>0</v>
      </c>
      <c r="H210" s="11">
        <v>23.57340664669559</v>
      </c>
      <c r="I210" s="9">
        <v>7.892259544482202</v>
      </c>
      <c r="J210" s="9">
        <v>0</v>
      </c>
      <c r="K210" s="9">
        <v>0</v>
      </c>
      <c r="L210" s="10">
        <v>67.03732028069889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14.614025928565509</v>
      </c>
      <c r="S210" s="9">
        <v>1.9281595038701995</v>
      </c>
      <c r="T210" s="9">
        <v>0</v>
      </c>
      <c r="U210" s="9">
        <v>0</v>
      </c>
      <c r="V210" s="10">
        <v>20.7056856620561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7.752195493156599</v>
      </c>
      <c r="AC210" s="9">
        <v>0.12003439451589999</v>
      </c>
      <c r="AD210" s="9">
        <v>0</v>
      </c>
      <c r="AE210" s="9">
        <v>0</v>
      </c>
      <c r="AF210" s="10">
        <v>3.2897044347399005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15.655914788059112</v>
      </c>
      <c r="AM210" s="9">
        <v>0.22470024306390002</v>
      </c>
      <c r="AN210" s="9">
        <v>0</v>
      </c>
      <c r="AO210" s="9">
        <v>0</v>
      </c>
      <c r="AP210" s="10">
        <v>3.5049867893207</v>
      </c>
      <c r="AQ210" s="11">
        <v>0</v>
      </c>
      <c r="AR210" s="9">
        <v>9.1176578259999</v>
      </c>
      <c r="AS210" s="9">
        <v>0</v>
      </c>
      <c r="AT210" s="9">
        <v>0</v>
      </c>
      <c r="AU210" s="10">
        <v>0</v>
      </c>
      <c r="AV210" s="11">
        <v>621.0093209005738</v>
      </c>
      <c r="AW210" s="9">
        <v>111.80135120111215</v>
      </c>
      <c r="AX210" s="9">
        <v>2.8981696049347008</v>
      </c>
      <c r="AY210" s="9">
        <v>0</v>
      </c>
      <c r="AZ210" s="10">
        <v>895.5979794692643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563.9971763694023</v>
      </c>
      <c r="BG210" s="9">
        <v>29.684426951721264</v>
      </c>
      <c r="BH210" s="9">
        <v>1.1039142849351</v>
      </c>
      <c r="BI210" s="9">
        <v>0</v>
      </c>
      <c r="BJ210" s="10">
        <v>263.4556825894602</v>
      </c>
      <c r="BK210" s="17">
        <f t="shared" si="11"/>
        <v>2667.6403101504343</v>
      </c>
      <c r="BL210" s="16"/>
      <c r="BM210" s="52"/>
    </row>
    <row r="211" spans="1:65" s="21" customFormat="1" ht="15">
      <c r="A211" s="5"/>
      <c r="B211" s="15" t="s">
        <v>14</v>
      </c>
      <c r="C211" s="20">
        <f>SUM(C191:C210)</f>
        <v>0</v>
      </c>
      <c r="D211" s="18">
        <f>SUM(D191:D210)</f>
        <v>86.54455170890239</v>
      </c>
      <c r="E211" s="18">
        <f>SUM(E191:E210)</f>
        <v>0</v>
      </c>
      <c r="F211" s="18">
        <f>SUM(F191:F210)</f>
        <v>0</v>
      </c>
      <c r="G211" s="19">
        <f>SUM(G191:G210)</f>
        <v>0</v>
      </c>
      <c r="H211" s="20">
        <f aca="true" t="shared" si="12" ref="H211:BJ211">SUM(H191:H210)</f>
        <v>265.41443583742887</v>
      </c>
      <c r="I211" s="18">
        <f t="shared" si="12"/>
        <v>218.15820915053405</v>
      </c>
      <c r="J211" s="18">
        <f t="shared" si="12"/>
        <v>1.5341915449675998</v>
      </c>
      <c r="K211" s="18">
        <f t="shared" si="12"/>
        <v>192.9009549677418</v>
      </c>
      <c r="L211" s="19">
        <f t="shared" si="12"/>
        <v>600.9461099276074</v>
      </c>
      <c r="M211" s="20">
        <f t="shared" si="12"/>
        <v>0</v>
      </c>
      <c r="N211" s="18">
        <f t="shared" si="12"/>
        <v>0</v>
      </c>
      <c r="O211" s="18">
        <f t="shared" si="12"/>
        <v>0</v>
      </c>
      <c r="P211" s="18">
        <f t="shared" si="12"/>
        <v>0</v>
      </c>
      <c r="Q211" s="19">
        <f t="shared" si="12"/>
        <v>0</v>
      </c>
      <c r="R211" s="20">
        <f t="shared" si="12"/>
        <v>119.1836955739041</v>
      </c>
      <c r="S211" s="18">
        <f t="shared" si="12"/>
        <v>82.67981588434822</v>
      </c>
      <c r="T211" s="18">
        <f t="shared" si="12"/>
        <v>0.5875672580644999</v>
      </c>
      <c r="U211" s="18">
        <f t="shared" si="12"/>
        <v>0</v>
      </c>
      <c r="V211" s="19">
        <f t="shared" si="12"/>
        <v>223.72848755517572</v>
      </c>
      <c r="W211" s="20">
        <f t="shared" si="12"/>
        <v>0</v>
      </c>
      <c r="X211" s="18">
        <f t="shared" si="12"/>
        <v>0</v>
      </c>
      <c r="Y211" s="18">
        <f t="shared" si="12"/>
        <v>0</v>
      </c>
      <c r="Z211" s="18">
        <f t="shared" si="12"/>
        <v>0</v>
      </c>
      <c r="AA211" s="19">
        <f t="shared" si="12"/>
        <v>0</v>
      </c>
      <c r="AB211" s="20">
        <f t="shared" si="12"/>
        <v>36.542131400967</v>
      </c>
      <c r="AC211" s="18">
        <f t="shared" si="12"/>
        <v>1.9956583910311</v>
      </c>
      <c r="AD211" s="18">
        <f t="shared" si="12"/>
        <v>0</v>
      </c>
      <c r="AE211" s="18">
        <f t="shared" si="12"/>
        <v>0</v>
      </c>
      <c r="AF211" s="19">
        <f t="shared" si="12"/>
        <v>36.29501128659421</v>
      </c>
      <c r="AG211" s="20">
        <f t="shared" si="12"/>
        <v>0</v>
      </c>
      <c r="AH211" s="18">
        <f t="shared" si="12"/>
        <v>0</v>
      </c>
      <c r="AI211" s="18">
        <f t="shared" si="12"/>
        <v>0</v>
      </c>
      <c r="AJ211" s="18">
        <f t="shared" si="12"/>
        <v>0</v>
      </c>
      <c r="AK211" s="19">
        <f t="shared" si="12"/>
        <v>0</v>
      </c>
      <c r="AL211" s="20">
        <f t="shared" si="12"/>
        <v>51.560239308444814</v>
      </c>
      <c r="AM211" s="18">
        <f t="shared" si="12"/>
        <v>144.12287607132018</v>
      </c>
      <c r="AN211" s="18">
        <f t="shared" si="12"/>
        <v>0</v>
      </c>
      <c r="AO211" s="18">
        <f t="shared" si="12"/>
        <v>0</v>
      </c>
      <c r="AP211" s="19">
        <f t="shared" si="12"/>
        <v>16.6321922883379</v>
      </c>
      <c r="AQ211" s="20">
        <f t="shared" si="12"/>
        <v>0</v>
      </c>
      <c r="AR211" s="18">
        <f t="shared" si="12"/>
        <v>13.9173608973224</v>
      </c>
      <c r="AS211" s="18">
        <f t="shared" si="12"/>
        <v>0</v>
      </c>
      <c r="AT211" s="18">
        <f t="shared" si="12"/>
        <v>0</v>
      </c>
      <c r="AU211" s="19">
        <f t="shared" si="12"/>
        <v>0</v>
      </c>
      <c r="AV211" s="20">
        <f t="shared" si="12"/>
        <v>3910.1941462686773</v>
      </c>
      <c r="AW211" s="18">
        <f t="shared" si="12"/>
        <v>1145.0206351188606</v>
      </c>
      <c r="AX211" s="18">
        <f t="shared" si="12"/>
        <v>10.5215289348051</v>
      </c>
      <c r="AY211" s="18">
        <f t="shared" si="12"/>
        <v>4.138996846257901</v>
      </c>
      <c r="AZ211" s="19">
        <f t="shared" si="12"/>
        <v>10125.225363394422</v>
      </c>
      <c r="BA211" s="20">
        <f t="shared" si="12"/>
        <v>0</v>
      </c>
      <c r="BB211" s="18">
        <f t="shared" si="12"/>
        <v>0</v>
      </c>
      <c r="BC211" s="18">
        <f t="shared" si="12"/>
        <v>0</v>
      </c>
      <c r="BD211" s="18">
        <f t="shared" si="12"/>
        <v>0</v>
      </c>
      <c r="BE211" s="19">
        <f t="shared" si="12"/>
        <v>0</v>
      </c>
      <c r="BF211" s="20">
        <f t="shared" si="12"/>
        <v>3301.313672158347</v>
      </c>
      <c r="BG211" s="18">
        <f t="shared" si="12"/>
        <v>255.27128815970718</v>
      </c>
      <c r="BH211" s="18">
        <f t="shared" si="12"/>
        <v>1.253577505354</v>
      </c>
      <c r="BI211" s="18">
        <f t="shared" si="12"/>
        <v>0</v>
      </c>
      <c r="BJ211" s="19">
        <f t="shared" si="12"/>
        <v>3013.8677620691174</v>
      </c>
      <c r="BK211" s="32">
        <f>SUM(BK191:BK210)</f>
        <v>23859.55045950824</v>
      </c>
      <c r="BL211" s="16"/>
      <c r="BM211" s="52"/>
    </row>
    <row r="212" spans="1:65" s="21" customFormat="1" ht="15">
      <c r="A212" s="5"/>
      <c r="B212" s="15" t="s">
        <v>25</v>
      </c>
      <c r="C212" s="20">
        <f>C211+C188</f>
        <v>0</v>
      </c>
      <c r="D212" s="18">
        <f>D211+D188</f>
        <v>86.54455170890239</v>
      </c>
      <c r="E212" s="18">
        <f>E211+E188</f>
        <v>0</v>
      </c>
      <c r="F212" s="18">
        <f>F211+F188</f>
        <v>0</v>
      </c>
      <c r="G212" s="19">
        <f>G211+G188</f>
        <v>0</v>
      </c>
      <c r="H212" s="20">
        <f aca="true" t="shared" si="13" ref="H212:BJ212">H211+H188</f>
        <v>294.7834832724819</v>
      </c>
      <c r="I212" s="18">
        <f t="shared" si="13"/>
        <v>218.31970537621126</v>
      </c>
      <c r="J212" s="18">
        <f t="shared" si="13"/>
        <v>1.5341915449675998</v>
      </c>
      <c r="K212" s="18">
        <f t="shared" si="13"/>
        <v>192.9009549677418</v>
      </c>
      <c r="L212" s="19">
        <f t="shared" si="13"/>
        <v>638.1800261360521</v>
      </c>
      <c r="M212" s="20">
        <f t="shared" si="13"/>
        <v>0</v>
      </c>
      <c r="N212" s="18">
        <f t="shared" si="13"/>
        <v>0</v>
      </c>
      <c r="O212" s="18">
        <f t="shared" si="13"/>
        <v>0</v>
      </c>
      <c r="P212" s="18">
        <f t="shared" si="13"/>
        <v>0</v>
      </c>
      <c r="Q212" s="19">
        <f t="shared" si="13"/>
        <v>0</v>
      </c>
      <c r="R212" s="20">
        <f t="shared" si="13"/>
        <v>138.9961203545362</v>
      </c>
      <c r="S212" s="18">
        <f t="shared" si="13"/>
        <v>82.67991305067072</v>
      </c>
      <c r="T212" s="18">
        <f t="shared" si="13"/>
        <v>0.5875672580644999</v>
      </c>
      <c r="U212" s="18">
        <f t="shared" si="13"/>
        <v>0</v>
      </c>
      <c r="V212" s="19">
        <f t="shared" si="13"/>
        <v>242.04657938410412</v>
      </c>
      <c r="W212" s="20">
        <f t="shared" si="13"/>
        <v>0</v>
      </c>
      <c r="X212" s="18">
        <f t="shared" si="13"/>
        <v>0</v>
      </c>
      <c r="Y212" s="18">
        <f t="shared" si="13"/>
        <v>0</v>
      </c>
      <c r="Z212" s="18">
        <f t="shared" si="13"/>
        <v>0</v>
      </c>
      <c r="AA212" s="19">
        <f t="shared" si="13"/>
        <v>0</v>
      </c>
      <c r="AB212" s="20">
        <f t="shared" si="13"/>
        <v>41.3438611183176</v>
      </c>
      <c r="AC212" s="18">
        <f t="shared" si="13"/>
        <v>2.0023128647729003</v>
      </c>
      <c r="AD212" s="18">
        <f t="shared" si="13"/>
        <v>0</v>
      </c>
      <c r="AE212" s="18">
        <f t="shared" si="13"/>
        <v>0</v>
      </c>
      <c r="AF212" s="19">
        <f t="shared" si="13"/>
        <v>38.15163410736651</v>
      </c>
      <c r="AG212" s="20">
        <f t="shared" si="13"/>
        <v>0</v>
      </c>
      <c r="AH212" s="18">
        <f t="shared" si="13"/>
        <v>0</v>
      </c>
      <c r="AI212" s="18">
        <f t="shared" si="13"/>
        <v>0</v>
      </c>
      <c r="AJ212" s="18">
        <f t="shared" si="13"/>
        <v>0</v>
      </c>
      <c r="AK212" s="19">
        <f t="shared" si="13"/>
        <v>0</v>
      </c>
      <c r="AL212" s="20">
        <f t="shared" si="13"/>
        <v>56.344178656407514</v>
      </c>
      <c r="AM212" s="18">
        <f t="shared" si="13"/>
        <v>171.69356669138458</v>
      </c>
      <c r="AN212" s="18">
        <f t="shared" si="13"/>
        <v>0</v>
      </c>
      <c r="AO212" s="18">
        <f t="shared" si="13"/>
        <v>0</v>
      </c>
      <c r="AP212" s="19">
        <f t="shared" si="13"/>
        <v>18.3727950935933</v>
      </c>
      <c r="AQ212" s="20">
        <f t="shared" si="13"/>
        <v>0</v>
      </c>
      <c r="AR212" s="18">
        <f t="shared" si="13"/>
        <v>13.9173608973224</v>
      </c>
      <c r="AS212" s="18">
        <f t="shared" si="13"/>
        <v>0</v>
      </c>
      <c r="AT212" s="18">
        <f t="shared" si="13"/>
        <v>0</v>
      </c>
      <c r="AU212" s="19">
        <f t="shared" si="13"/>
        <v>0</v>
      </c>
      <c r="AV212" s="20">
        <f t="shared" si="13"/>
        <v>4629.152716575988</v>
      </c>
      <c r="AW212" s="18">
        <f t="shared" si="13"/>
        <v>1150.136865112627</v>
      </c>
      <c r="AX212" s="18">
        <f t="shared" si="13"/>
        <v>10.6607732259986</v>
      </c>
      <c r="AY212" s="18">
        <f t="shared" si="13"/>
        <v>4.197637969515901</v>
      </c>
      <c r="AZ212" s="19">
        <f t="shared" si="13"/>
        <v>10842.786700742776</v>
      </c>
      <c r="BA212" s="20">
        <f t="shared" si="13"/>
        <v>0</v>
      </c>
      <c r="BB212" s="18">
        <f t="shared" si="13"/>
        <v>0</v>
      </c>
      <c r="BC212" s="18">
        <f t="shared" si="13"/>
        <v>0</v>
      </c>
      <c r="BD212" s="18">
        <f t="shared" si="13"/>
        <v>0</v>
      </c>
      <c r="BE212" s="19">
        <f t="shared" si="13"/>
        <v>0</v>
      </c>
      <c r="BF212" s="20">
        <f t="shared" si="13"/>
        <v>3861.483940375871</v>
      </c>
      <c r="BG212" s="18">
        <f t="shared" si="13"/>
        <v>271.57482712115427</v>
      </c>
      <c r="BH212" s="18">
        <f t="shared" si="13"/>
        <v>1.2732040330959</v>
      </c>
      <c r="BI212" s="18">
        <f t="shared" si="13"/>
        <v>0</v>
      </c>
      <c r="BJ212" s="19">
        <f t="shared" si="13"/>
        <v>3350.001061210222</v>
      </c>
      <c r="BK212" s="19">
        <f>BK211+BK188</f>
        <v>26359.666528850143</v>
      </c>
      <c r="BL212" s="16"/>
      <c r="BM212" s="52"/>
    </row>
    <row r="213" spans="3:65" ht="15" customHeigh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6"/>
      <c r="BM213" s="52"/>
    </row>
    <row r="214" spans="1:65" s="12" customFormat="1" ht="15">
      <c r="A214" s="5" t="s">
        <v>26</v>
      </c>
      <c r="B214" s="27" t="s">
        <v>27</v>
      </c>
      <c r="C214" s="11"/>
      <c r="D214" s="9"/>
      <c r="E214" s="9"/>
      <c r="F214" s="9"/>
      <c r="G214" s="10"/>
      <c r="H214" s="11"/>
      <c r="I214" s="9"/>
      <c r="J214" s="9"/>
      <c r="K214" s="9"/>
      <c r="L214" s="10"/>
      <c r="M214" s="11"/>
      <c r="N214" s="9"/>
      <c r="O214" s="9"/>
      <c r="P214" s="9"/>
      <c r="Q214" s="10"/>
      <c r="R214" s="11"/>
      <c r="S214" s="9"/>
      <c r="T214" s="9"/>
      <c r="U214" s="9"/>
      <c r="V214" s="10"/>
      <c r="W214" s="11"/>
      <c r="X214" s="9"/>
      <c r="Y214" s="9"/>
      <c r="Z214" s="9"/>
      <c r="AA214" s="10"/>
      <c r="AB214" s="11"/>
      <c r="AC214" s="9"/>
      <c r="AD214" s="9"/>
      <c r="AE214" s="9"/>
      <c r="AF214" s="10"/>
      <c r="AG214" s="11"/>
      <c r="AH214" s="9"/>
      <c r="AI214" s="9"/>
      <c r="AJ214" s="9"/>
      <c r="AK214" s="10"/>
      <c r="AL214" s="11"/>
      <c r="AM214" s="9"/>
      <c r="AN214" s="9"/>
      <c r="AO214" s="9"/>
      <c r="AP214" s="10"/>
      <c r="AQ214" s="11"/>
      <c r="AR214" s="9"/>
      <c r="AS214" s="9"/>
      <c r="AT214" s="9"/>
      <c r="AU214" s="10"/>
      <c r="AV214" s="11"/>
      <c r="AW214" s="9"/>
      <c r="AX214" s="9"/>
      <c r="AY214" s="9"/>
      <c r="AZ214" s="10"/>
      <c r="BA214" s="11"/>
      <c r="BB214" s="9"/>
      <c r="BC214" s="9"/>
      <c r="BD214" s="9"/>
      <c r="BE214" s="10"/>
      <c r="BF214" s="11"/>
      <c r="BG214" s="9"/>
      <c r="BH214" s="9"/>
      <c r="BI214" s="9"/>
      <c r="BJ214" s="10"/>
      <c r="BK214" s="17"/>
      <c r="BL214" s="16"/>
      <c r="BM214" s="52"/>
    </row>
    <row r="215" spans="1:65" s="12" customFormat="1" ht="15">
      <c r="A215" s="5" t="s">
        <v>9</v>
      </c>
      <c r="B215" s="15" t="s">
        <v>28</v>
      </c>
      <c r="C215" s="11"/>
      <c r="D215" s="9"/>
      <c r="E215" s="9"/>
      <c r="F215" s="9"/>
      <c r="G215" s="10"/>
      <c r="H215" s="11"/>
      <c r="I215" s="9"/>
      <c r="J215" s="9"/>
      <c r="K215" s="9"/>
      <c r="L215" s="10"/>
      <c r="M215" s="11"/>
      <c r="N215" s="9"/>
      <c r="O215" s="9"/>
      <c r="P215" s="9"/>
      <c r="Q215" s="10"/>
      <c r="R215" s="11"/>
      <c r="S215" s="9"/>
      <c r="T215" s="9"/>
      <c r="U215" s="9"/>
      <c r="V215" s="10"/>
      <c r="W215" s="11"/>
      <c r="X215" s="9"/>
      <c r="Y215" s="9"/>
      <c r="Z215" s="9"/>
      <c r="AA215" s="10"/>
      <c r="AB215" s="11"/>
      <c r="AC215" s="9"/>
      <c r="AD215" s="9"/>
      <c r="AE215" s="9"/>
      <c r="AF215" s="10"/>
      <c r="AG215" s="11"/>
      <c r="AH215" s="9"/>
      <c r="AI215" s="9"/>
      <c r="AJ215" s="9"/>
      <c r="AK215" s="10"/>
      <c r="AL215" s="11"/>
      <c r="AM215" s="9"/>
      <c r="AN215" s="9"/>
      <c r="AO215" s="9"/>
      <c r="AP215" s="10"/>
      <c r="AQ215" s="11"/>
      <c r="AR215" s="9"/>
      <c r="AS215" s="9"/>
      <c r="AT215" s="9"/>
      <c r="AU215" s="10"/>
      <c r="AV215" s="11"/>
      <c r="AW215" s="9"/>
      <c r="AX215" s="9"/>
      <c r="AY215" s="9"/>
      <c r="AZ215" s="10"/>
      <c r="BA215" s="11"/>
      <c r="BB215" s="9"/>
      <c r="BC215" s="9"/>
      <c r="BD215" s="9"/>
      <c r="BE215" s="10"/>
      <c r="BF215" s="11"/>
      <c r="BG215" s="9"/>
      <c r="BH215" s="9"/>
      <c r="BI215" s="9"/>
      <c r="BJ215" s="10"/>
      <c r="BK215" s="17"/>
      <c r="BL215" s="16"/>
      <c r="BM215" s="52"/>
    </row>
    <row r="216" spans="1:65" s="12" customFormat="1" ht="15">
      <c r="A216" s="5"/>
      <c r="B216" s="8" t="s">
        <v>184</v>
      </c>
      <c r="C216" s="11">
        <v>0</v>
      </c>
      <c r="D216" s="9">
        <v>1.0729025171612</v>
      </c>
      <c r="E216" s="9">
        <v>0</v>
      </c>
      <c r="F216" s="9">
        <v>0</v>
      </c>
      <c r="G216" s="10">
        <v>0</v>
      </c>
      <c r="H216" s="11">
        <v>2.3158508372853013</v>
      </c>
      <c r="I216" s="9">
        <v>0.0436798566772</v>
      </c>
      <c r="J216" s="9">
        <v>0.0120208041612</v>
      </c>
      <c r="K216" s="9">
        <v>0</v>
      </c>
      <c r="L216" s="10">
        <v>18.041754648156314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1.1554292107694992</v>
      </c>
      <c r="S216" s="9">
        <v>0.016462591548299998</v>
      </c>
      <c r="T216" s="9">
        <v>0</v>
      </c>
      <c r="U216" s="9">
        <v>0</v>
      </c>
      <c r="V216" s="10">
        <v>4.942848723447903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0.4409776411929999</v>
      </c>
      <c r="AC216" s="9">
        <v>0</v>
      </c>
      <c r="AD216" s="9">
        <v>0</v>
      </c>
      <c r="AE216" s="9">
        <v>0</v>
      </c>
      <c r="AF216" s="10">
        <v>0.3436483560963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0.14142198412799997</v>
      </c>
      <c r="AM216" s="9">
        <v>0</v>
      </c>
      <c r="AN216" s="9">
        <v>0</v>
      </c>
      <c r="AO216" s="9">
        <v>0</v>
      </c>
      <c r="AP216" s="10">
        <v>0.1310339508382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46.58223823789742</v>
      </c>
      <c r="AW216" s="9">
        <v>37.2537437609958</v>
      </c>
      <c r="AX216" s="9">
        <v>0</v>
      </c>
      <c r="AY216" s="9">
        <v>0</v>
      </c>
      <c r="AZ216" s="10">
        <v>288.7708699560873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43.69613176425112</v>
      </c>
      <c r="BG216" s="9">
        <v>12.436403839963608</v>
      </c>
      <c r="BH216" s="9">
        <v>0</v>
      </c>
      <c r="BI216" s="9">
        <v>0</v>
      </c>
      <c r="BJ216" s="10">
        <v>105.59546782825386</v>
      </c>
      <c r="BK216" s="17">
        <f>SUM(C216:BJ216)</f>
        <v>562.9928865089115</v>
      </c>
      <c r="BL216" s="16"/>
      <c r="BM216" s="52"/>
    </row>
    <row r="217" spans="1:65" s="21" customFormat="1" ht="15">
      <c r="A217" s="5"/>
      <c r="B217" s="15" t="s">
        <v>29</v>
      </c>
      <c r="C217" s="20">
        <f>SUM(C216)</f>
        <v>0</v>
      </c>
      <c r="D217" s="18">
        <f>SUM(D216)</f>
        <v>1.0729025171612</v>
      </c>
      <c r="E217" s="18">
        <f>SUM(E216)</f>
        <v>0</v>
      </c>
      <c r="F217" s="18">
        <f>SUM(F216)</f>
        <v>0</v>
      </c>
      <c r="G217" s="19">
        <f>SUM(G216)</f>
        <v>0</v>
      </c>
      <c r="H217" s="20">
        <f aca="true" t="shared" si="14" ref="H217:BJ217">SUM(H216)</f>
        <v>2.3158508372853013</v>
      </c>
      <c r="I217" s="18">
        <f t="shared" si="14"/>
        <v>0.0436798566772</v>
      </c>
      <c r="J217" s="18">
        <f t="shared" si="14"/>
        <v>0.0120208041612</v>
      </c>
      <c r="K217" s="18">
        <f t="shared" si="14"/>
        <v>0</v>
      </c>
      <c r="L217" s="19">
        <f t="shared" si="14"/>
        <v>18.041754648156314</v>
      </c>
      <c r="M217" s="20">
        <f t="shared" si="14"/>
        <v>0</v>
      </c>
      <c r="N217" s="18">
        <f t="shared" si="14"/>
        <v>0</v>
      </c>
      <c r="O217" s="18">
        <f t="shared" si="14"/>
        <v>0</v>
      </c>
      <c r="P217" s="18">
        <f t="shared" si="14"/>
        <v>0</v>
      </c>
      <c r="Q217" s="19">
        <f t="shared" si="14"/>
        <v>0</v>
      </c>
      <c r="R217" s="20">
        <f t="shared" si="14"/>
        <v>1.1554292107694992</v>
      </c>
      <c r="S217" s="18">
        <f t="shared" si="14"/>
        <v>0.016462591548299998</v>
      </c>
      <c r="T217" s="18">
        <f t="shared" si="14"/>
        <v>0</v>
      </c>
      <c r="U217" s="18">
        <f t="shared" si="14"/>
        <v>0</v>
      </c>
      <c r="V217" s="19">
        <f t="shared" si="14"/>
        <v>4.942848723447903</v>
      </c>
      <c r="W217" s="20">
        <f t="shared" si="14"/>
        <v>0</v>
      </c>
      <c r="X217" s="18">
        <f t="shared" si="14"/>
        <v>0</v>
      </c>
      <c r="Y217" s="18">
        <f t="shared" si="14"/>
        <v>0</v>
      </c>
      <c r="Z217" s="18">
        <f t="shared" si="14"/>
        <v>0</v>
      </c>
      <c r="AA217" s="19">
        <f t="shared" si="14"/>
        <v>0</v>
      </c>
      <c r="AB217" s="20">
        <f t="shared" si="14"/>
        <v>0.4409776411929999</v>
      </c>
      <c r="AC217" s="18">
        <f t="shared" si="14"/>
        <v>0</v>
      </c>
      <c r="AD217" s="18">
        <f t="shared" si="14"/>
        <v>0</v>
      </c>
      <c r="AE217" s="18">
        <f t="shared" si="14"/>
        <v>0</v>
      </c>
      <c r="AF217" s="19">
        <f t="shared" si="14"/>
        <v>0.3436483560963</v>
      </c>
      <c r="AG217" s="20">
        <f t="shared" si="14"/>
        <v>0</v>
      </c>
      <c r="AH217" s="18">
        <f t="shared" si="14"/>
        <v>0</v>
      </c>
      <c r="AI217" s="18">
        <f t="shared" si="14"/>
        <v>0</v>
      </c>
      <c r="AJ217" s="18">
        <f t="shared" si="14"/>
        <v>0</v>
      </c>
      <c r="AK217" s="19">
        <f t="shared" si="14"/>
        <v>0</v>
      </c>
      <c r="AL217" s="20">
        <f t="shared" si="14"/>
        <v>0.14142198412799997</v>
      </c>
      <c r="AM217" s="18">
        <f t="shared" si="14"/>
        <v>0</v>
      </c>
      <c r="AN217" s="18">
        <f t="shared" si="14"/>
        <v>0</v>
      </c>
      <c r="AO217" s="18">
        <f t="shared" si="14"/>
        <v>0</v>
      </c>
      <c r="AP217" s="19">
        <f t="shared" si="14"/>
        <v>0.1310339508382</v>
      </c>
      <c r="AQ217" s="20">
        <f t="shared" si="14"/>
        <v>0</v>
      </c>
      <c r="AR217" s="18">
        <f t="shared" si="14"/>
        <v>0</v>
      </c>
      <c r="AS217" s="18">
        <f t="shared" si="14"/>
        <v>0</v>
      </c>
      <c r="AT217" s="18">
        <f t="shared" si="14"/>
        <v>0</v>
      </c>
      <c r="AU217" s="19">
        <f t="shared" si="14"/>
        <v>0</v>
      </c>
      <c r="AV217" s="20">
        <f t="shared" si="14"/>
        <v>46.58223823789742</v>
      </c>
      <c r="AW217" s="18">
        <f t="shared" si="14"/>
        <v>37.2537437609958</v>
      </c>
      <c r="AX217" s="18">
        <f t="shared" si="14"/>
        <v>0</v>
      </c>
      <c r="AY217" s="18">
        <f t="shared" si="14"/>
        <v>0</v>
      </c>
      <c r="AZ217" s="19">
        <f t="shared" si="14"/>
        <v>288.7708699560873</v>
      </c>
      <c r="BA217" s="20">
        <f t="shared" si="14"/>
        <v>0</v>
      </c>
      <c r="BB217" s="18">
        <f t="shared" si="14"/>
        <v>0</v>
      </c>
      <c r="BC217" s="18">
        <f t="shared" si="14"/>
        <v>0</v>
      </c>
      <c r="BD217" s="18">
        <f t="shared" si="14"/>
        <v>0</v>
      </c>
      <c r="BE217" s="19">
        <f t="shared" si="14"/>
        <v>0</v>
      </c>
      <c r="BF217" s="20">
        <f t="shared" si="14"/>
        <v>43.69613176425112</v>
      </c>
      <c r="BG217" s="18">
        <f t="shared" si="14"/>
        <v>12.436403839963608</v>
      </c>
      <c r="BH217" s="18">
        <f t="shared" si="14"/>
        <v>0</v>
      </c>
      <c r="BI217" s="18">
        <f t="shared" si="14"/>
        <v>0</v>
      </c>
      <c r="BJ217" s="19">
        <f t="shared" si="14"/>
        <v>105.59546782825386</v>
      </c>
      <c r="BK217" s="32">
        <f>SUM(BK216)</f>
        <v>562.9928865089115</v>
      </c>
      <c r="BL217" s="16"/>
      <c r="BM217" s="52"/>
    </row>
    <row r="218" spans="3:65" ht="15" customHeight="1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6"/>
      <c r="BM218" s="52"/>
    </row>
    <row r="219" spans="1:65" s="12" customFormat="1" ht="15">
      <c r="A219" s="5" t="s">
        <v>198</v>
      </c>
      <c r="B219" s="24" t="s">
        <v>199</v>
      </c>
      <c r="C219" s="76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8"/>
      <c r="BL219" s="16"/>
      <c r="BM219" s="52"/>
    </row>
    <row r="220" spans="1:65" s="12" customFormat="1" ht="15">
      <c r="A220" s="5" t="s">
        <v>9</v>
      </c>
      <c r="B220" s="33" t="s">
        <v>200</v>
      </c>
      <c r="C220" s="76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8"/>
      <c r="BL220" s="16"/>
      <c r="BM220" s="52"/>
    </row>
    <row r="221" spans="1:65" s="12" customFormat="1" ht="15">
      <c r="A221" s="5"/>
      <c r="B221" s="8" t="s">
        <v>202</v>
      </c>
      <c r="C221" s="11">
        <v>0</v>
      </c>
      <c r="D221" s="9">
        <v>0.0001</v>
      </c>
      <c r="E221" s="9">
        <v>0</v>
      </c>
      <c r="F221" s="9">
        <v>0</v>
      </c>
      <c r="G221" s="10">
        <v>0</v>
      </c>
      <c r="H221" s="11">
        <v>161.1681</v>
      </c>
      <c r="I221" s="9">
        <v>1639.6191</v>
      </c>
      <c r="J221" s="9">
        <v>0.0002</v>
      </c>
      <c r="K221" s="9">
        <v>0.8175</v>
      </c>
      <c r="L221" s="10">
        <v>112.1805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78.6461</v>
      </c>
      <c r="S221" s="9">
        <v>7.6366</v>
      </c>
      <c r="T221" s="9">
        <v>0.0038</v>
      </c>
      <c r="U221" s="9">
        <v>0</v>
      </c>
      <c r="V221" s="10">
        <v>30.6598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</v>
      </c>
      <c r="AC221" s="9">
        <v>0</v>
      </c>
      <c r="AD221" s="9">
        <v>0</v>
      </c>
      <c r="AE221" s="9">
        <v>0</v>
      </c>
      <c r="AF221" s="10">
        <v>0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0</v>
      </c>
      <c r="AW221" s="9">
        <v>0</v>
      </c>
      <c r="AX221" s="9">
        <v>0</v>
      </c>
      <c r="AY221" s="9">
        <v>0</v>
      </c>
      <c r="AZ221" s="10">
        <v>0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0</v>
      </c>
      <c r="BG221" s="9">
        <v>0</v>
      </c>
      <c r="BH221" s="9">
        <v>0</v>
      </c>
      <c r="BI221" s="9">
        <v>0</v>
      </c>
      <c r="BJ221" s="10">
        <v>0</v>
      </c>
      <c r="BK221" s="17">
        <f>SUM(C221:BJ221)</f>
        <v>2030.7317999999998</v>
      </c>
      <c r="BL221" s="16"/>
      <c r="BM221" s="52"/>
    </row>
    <row r="222" spans="1:65" s="21" customFormat="1" ht="15">
      <c r="A222" s="5"/>
      <c r="B222" s="15" t="s">
        <v>11</v>
      </c>
      <c r="C222" s="20">
        <f>C221</f>
        <v>0</v>
      </c>
      <c r="D222" s="18">
        <f>D221</f>
        <v>0.0001</v>
      </c>
      <c r="E222" s="18">
        <f>E221</f>
        <v>0</v>
      </c>
      <c r="F222" s="18">
        <f>F221</f>
        <v>0</v>
      </c>
      <c r="G222" s="19">
        <f>G221</f>
        <v>0</v>
      </c>
      <c r="H222" s="20">
        <f aca="true" t="shared" si="15" ref="H222:BK222">H221</f>
        <v>161.1681</v>
      </c>
      <c r="I222" s="18">
        <f t="shared" si="15"/>
        <v>1639.6191</v>
      </c>
      <c r="J222" s="18">
        <f t="shared" si="15"/>
        <v>0.0002</v>
      </c>
      <c r="K222" s="18">
        <f t="shared" si="15"/>
        <v>0.8175</v>
      </c>
      <c r="L222" s="19">
        <f t="shared" si="15"/>
        <v>112.1805</v>
      </c>
      <c r="M222" s="20">
        <f t="shared" si="15"/>
        <v>0</v>
      </c>
      <c r="N222" s="18">
        <f t="shared" si="15"/>
        <v>0</v>
      </c>
      <c r="O222" s="18">
        <f t="shared" si="15"/>
        <v>0</v>
      </c>
      <c r="P222" s="18">
        <f t="shared" si="15"/>
        <v>0</v>
      </c>
      <c r="Q222" s="19">
        <f t="shared" si="15"/>
        <v>0</v>
      </c>
      <c r="R222" s="20">
        <f t="shared" si="15"/>
        <v>78.6461</v>
      </c>
      <c r="S222" s="18">
        <f t="shared" si="15"/>
        <v>7.6366</v>
      </c>
      <c r="T222" s="18">
        <f t="shared" si="15"/>
        <v>0.0038</v>
      </c>
      <c r="U222" s="18">
        <f t="shared" si="15"/>
        <v>0</v>
      </c>
      <c r="V222" s="19">
        <f t="shared" si="15"/>
        <v>30.6598</v>
      </c>
      <c r="W222" s="20">
        <f t="shared" si="15"/>
        <v>0</v>
      </c>
      <c r="X222" s="18">
        <f t="shared" si="15"/>
        <v>0</v>
      </c>
      <c r="Y222" s="18">
        <f t="shared" si="15"/>
        <v>0</v>
      </c>
      <c r="Z222" s="18">
        <f t="shared" si="15"/>
        <v>0</v>
      </c>
      <c r="AA222" s="19">
        <f t="shared" si="15"/>
        <v>0</v>
      </c>
      <c r="AB222" s="20">
        <f t="shared" si="15"/>
        <v>0</v>
      </c>
      <c r="AC222" s="18">
        <f t="shared" si="15"/>
        <v>0</v>
      </c>
      <c r="AD222" s="18">
        <f t="shared" si="15"/>
        <v>0</v>
      </c>
      <c r="AE222" s="18">
        <f t="shared" si="15"/>
        <v>0</v>
      </c>
      <c r="AF222" s="19">
        <f t="shared" si="15"/>
        <v>0</v>
      </c>
      <c r="AG222" s="20">
        <f t="shared" si="15"/>
        <v>0</v>
      </c>
      <c r="AH222" s="18">
        <f t="shared" si="15"/>
        <v>0</v>
      </c>
      <c r="AI222" s="18">
        <f t="shared" si="15"/>
        <v>0</v>
      </c>
      <c r="AJ222" s="18">
        <f t="shared" si="15"/>
        <v>0</v>
      </c>
      <c r="AK222" s="19">
        <f t="shared" si="15"/>
        <v>0</v>
      </c>
      <c r="AL222" s="20">
        <f t="shared" si="15"/>
        <v>0</v>
      </c>
      <c r="AM222" s="18">
        <f t="shared" si="15"/>
        <v>0</v>
      </c>
      <c r="AN222" s="18">
        <f t="shared" si="15"/>
        <v>0</v>
      </c>
      <c r="AO222" s="18">
        <f t="shared" si="15"/>
        <v>0</v>
      </c>
      <c r="AP222" s="19">
        <f t="shared" si="15"/>
        <v>0</v>
      </c>
      <c r="AQ222" s="20">
        <f t="shared" si="15"/>
        <v>0</v>
      </c>
      <c r="AR222" s="18">
        <f t="shared" si="15"/>
        <v>0</v>
      </c>
      <c r="AS222" s="18">
        <f t="shared" si="15"/>
        <v>0</v>
      </c>
      <c r="AT222" s="18">
        <f t="shared" si="15"/>
        <v>0</v>
      </c>
      <c r="AU222" s="19">
        <f t="shared" si="15"/>
        <v>0</v>
      </c>
      <c r="AV222" s="20">
        <f t="shared" si="15"/>
        <v>0</v>
      </c>
      <c r="AW222" s="18">
        <f t="shared" si="15"/>
        <v>0</v>
      </c>
      <c r="AX222" s="18">
        <f t="shared" si="15"/>
        <v>0</v>
      </c>
      <c r="AY222" s="18">
        <f t="shared" si="15"/>
        <v>0</v>
      </c>
      <c r="AZ222" s="19">
        <f t="shared" si="15"/>
        <v>0</v>
      </c>
      <c r="BA222" s="20">
        <f t="shared" si="15"/>
        <v>0</v>
      </c>
      <c r="BB222" s="18">
        <f t="shared" si="15"/>
        <v>0</v>
      </c>
      <c r="BC222" s="18">
        <f t="shared" si="15"/>
        <v>0</v>
      </c>
      <c r="BD222" s="18">
        <f t="shared" si="15"/>
        <v>0</v>
      </c>
      <c r="BE222" s="19">
        <f t="shared" si="15"/>
        <v>0</v>
      </c>
      <c r="BF222" s="20">
        <f t="shared" si="15"/>
        <v>0</v>
      </c>
      <c r="BG222" s="18">
        <f t="shared" si="15"/>
        <v>0</v>
      </c>
      <c r="BH222" s="18">
        <f t="shared" si="15"/>
        <v>0</v>
      </c>
      <c r="BI222" s="18">
        <f t="shared" si="15"/>
        <v>0</v>
      </c>
      <c r="BJ222" s="19">
        <f t="shared" si="15"/>
        <v>0</v>
      </c>
      <c r="BK222" s="19">
        <f t="shared" si="15"/>
        <v>2030.7317999999998</v>
      </c>
      <c r="BL222" s="16"/>
      <c r="BM222" s="52"/>
    </row>
    <row r="223" spans="1:65" s="12" customFormat="1" ht="15">
      <c r="A223" s="5" t="s">
        <v>12</v>
      </c>
      <c r="B223" s="6" t="s">
        <v>201</v>
      </c>
      <c r="C223" s="76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77"/>
      <c r="AU223" s="77"/>
      <c r="AV223" s="77"/>
      <c r="AW223" s="77"/>
      <c r="AX223" s="77"/>
      <c r="AY223" s="77"/>
      <c r="AZ223" s="77"/>
      <c r="BA223" s="77"/>
      <c r="BB223" s="77"/>
      <c r="BC223" s="77"/>
      <c r="BD223" s="77"/>
      <c r="BE223" s="77"/>
      <c r="BF223" s="77"/>
      <c r="BG223" s="77"/>
      <c r="BH223" s="77"/>
      <c r="BI223" s="77"/>
      <c r="BJ223" s="77"/>
      <c r="BK223" s="78"/>
      <c r="BL223" s="16"/>
      <c r="BM223" s="52"/>
    </row>
    <row r="224" spans="1:65" s="12" customFormat="1" ht="15">
      <c r="A224" s="5"/>
      <c r="B224" s="8" t="s">
        <v>203</v>
      </c>
      <c r="C224" s="11">
        <v>0</v>
      </c>
      <c r="D224" s="9">
        <v>0</v>
      </c>
      <c r="E224" s="9">
        <v>0</v>
      </c>
      <c r="F224" s="9">
        <v>0</v>
      </c>
      <c r="G224" s="10">
        <v>0</v>
      </c>
      <c r="H224" s="11">
        <v>2.8778</v>
      </c>
      <c r="I224" s="9">
        <v>104.9424</v>
      </c>
      <c r="J224" s="9">
        <v>0</v>
      </c>
      <c r="K224" s="9">
        <v>0</v>
      </c>
      <c r="L224" s="10">
        <v>1.1534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2.0451</v>
      </c>
      <c r="S224" s="9">
        <v>0.0033</v>
      </c>
      <c r="T224" s="9">
        <v>0</v>
      </c>
      <c r="U224" s="9">
        <v>0</v>
      </c>
      <c r="V224" s="10">
        <v>0.1435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</v>
      </c>
      <c r="AC224" s="9">
        <v>0</v>
      </c>
      <c r="AD224" s="9">
        <v>0</v>
      </c>
      <c r="AE224" s="9">
        <v>0</v>
      </c>
      <c r="AF224" s="10">
        <v>0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0</v>
      </c>
      <c r="AW224" s="9">
        <v>0</v>
      </c>
      <c r="AX224" s="9">
        <v>0</v>
      </c>
      <c r="AY224" s="9">
        <v>0</v>
      </c>
      <c r="AZ224" s="10">
        <v>0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0</v>
      </c>
      <c r="BG224" s="9">
        <v>0</v>
      </c>
      <c r="BH224" s="9">
        <v>0</v>
      </c>
      <c r="BI224" s="9">
        <v>0</v>
      </c>
      <c r="BJ224" s="10">
        <v>0</v>
      </c>
      <c r="BK224" s="17">
        <f>SUM(C224:BJ224)</f>
        <v>111.16550000000001</v>
      </c>
      <c r="BL224" s="16"/>
      <c r="BM224" s="52"/>
    </row>
    <row r="225" spans="1:65" s="12" customFormat="1" ht="15">
      <c r="A225" s="5"/>
      <c r="B225" s="8" t="s">
        <v>209</v>
      </c>
      <c r="C225" s="11">
        <v>0</v>
      </c>
      <c r="D225" s="9">
        <v>2.5966</v>
      </c>
      <c r="E225" s="9">
        <v>0</v>
      </c>
      <c r="F225" s="9">
        <v>0</v>
      </c>
      <c r="G225" s="10">
        <v>0</v>
      </c>
      <c r="H225" s="11">
        <v>1.3363</v>
      </c>
      <c r="I225" s="9">
        <v>0.9923</v>
      </c>
      <c r="J225" s="9">
        <v>0</v>
      </c>
      <c r="K225" s="9">
        <v>0</v>
      </c>
      <c r="L225" s="10">
        <v>0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1.3851</v>
      </c>
      <c r="S225" s="9">
        <v>0</v>
      </c>
      <c r="T225" s="9">
        <v>0</v>
      </c>
      <c r="U225" s="9">
        <v>0</v>
      </c>
      <c r="V225" s="10">
        <v>0.0985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</v>
      </c>
      <c r="AC225" s="9">
        <v>0</v>
      </c>
      <c r="AD225" s="9">
        <v>0</v>
      </c>
      <c r="AE225" s="9">
        <v>0</v>
      </c>
      <c r="AF225" s="10">
        <v>0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</v>
      </c>
      <c r="AM225" s="9">
        <v>0</v>
      </c>
      <c r="AN225" s="9">
        <v>0</v>
      </c>
      <c r="AO225" s="9">
        <v>0</v>
      </c>
      <c r="AP225" s="10">
        <v>0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0</v>
      </c>
      <c r="AW225" s="9">
        <v>0</v>
      </c>
      <c r="AX225" s="9">
        <v>0</v>
      </c>
      <c r="AY225" s="9">
        <v>0</v>
      </c>
      <c r="AZ225" s="10">
        <v>0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0</v>
      </c>
      <c r="BG225" s="9">
        <v>0</v>
      </c>
      <c r="BH225" s="9">
        <v>0</v>
      </c>
      <c r="BI225" s="9">
        <v>0</v>
      </c>
      <c r="BJ225" s="10">
        <v>0</v>
      </c>
      <c r="BK225" s="17">
        <f>SUM(C225:BJ225)</f>
        <v>6.408799999999999</v>
      </c>
      <c r="BL225" s="16"/>
      <c r="BM225" s="52"/>
    </row>
    <row r="226" spans="1:65" s="12" customFormat="1" ht="15">
      <c r="A226" s="5"/>
      <c r="B226" s="30" t="s">
        <v>204</v>
      </c>
      <c r="C226" s="11">
        <v>0</v>
      </c>
      <c r="D226" s="9">
        <v>10.0535</v>
      </c>
      <c r="E226" s="9">
        <v>0</v>
      </c>
      <c r="F226" s="9">
        <v>0</v>
      </c>
      <c r="G226" s="10">
        <v>0</v>
      </c>
      <c r="H226" s="11">
        <v>2.3253</v>
      </c>
      <c r="I226" s="9">
        <v>1.4296</v>
      </c>
      <c r="J226" s="9">
        <v>0</v>
      </c>
      <c r="K226" s="9">
        <v>0</v>
      </c>
      <c r="L226" s="10">
        <v>0.654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0.0826</v>
      </c>
      <c r="S226" s="9">
        <v>5.1486</v>
      </c>
      <c r="T226" s="9">
        <v>0</v>
      </c>
      <c r="U226" s="9">
        <v>0</v>
      </c>
      <c r="V226" s="10">
        <v>0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</v>
      </c>
      <c r="AC226" s="9">
        <v>0</v>
      </c>
      <c r="AD226" s="9">
        <v>0</v>
      </c>
      <c r="AE226" s="9">
        <v>0</v>
      </c>
      <c r="AF226" s="10">
        <v>0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0</v>
      </c>
      <c r="AW226" s="9">
        <v>0</v>
      </c>
      <c r="AX226" s="9">
        <v>0</v>
      </c>
      <c r="AY226" s="9">
        <v>0</v>
      </c>
      <c r="AZ226" s="10">
        <v>0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0</v>
      </c>
      <c r="BG226" s="9">
        <v>0</v>
      </c>
      <c r="BH226" s="9">
        <v>0</v>
      </c>
      <c r="BI226" s="9">
        <v>0</v>
      </c>
      <c r="BJ226" s="10">
        <v>0</v>
      </c>
      <c r="BK226" s="17">
        <f>SUM(C226:BJ226)</f>
        <v>19.6936</v>
      </c>
      <c r="BL226" s="16"/>
      <c r="BM226" s="52"/>
    </row>
    <row r="227" spans="1:65" s="12" customFormat="1" ht="15">
      <c r="A227" s="5"/>
      <c r="B227" s="30" t="s">
        <v>263</v>
      </c>
      <c r="C227" s="11">
        <v>0</v>
      </c>
      <c r="D227" s="9">
        <v>10.361</v>
      </c>
      <c r="E227" s="9">
        <v>0</v>
      </c>
      <c r="F227" s="9">
        <v>0</v>
      </c>
      <c r="G227" s="10">
        <v>0</v>
      </c>
      <c r="H227" s="11">
        <v>0.409</v>
      </c>
      <c r="I227" s="9">
        <v>0.6197</v>
      </c>
      <c r="J227" s="9">
        <v>0</v>
      </c>
      <c r="K227" s="9">
        <v>0</v>
      </c>
      <c r="L227" s="10">
        <v>0.1554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0.0837</v>
      </c>
      <c r="S227" s="9">
        <v>0</v>
      </c>
      <c r="T227" s="9">
        <v>5.1805</v>
      </c>
      <c r="U227" s="9">
        <v>0</v>
      </c>
      <c r="V227" s="10">
        <v>0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</v>
      </c>
      <c r="AC227" s="9">
        <v>0</v>
      </c>
      <c r="AD227" s="9">
        <v>0</v>
      </c>
      <c r="AE227" s="9">
        <v>0</v>
      </c>
      <c r="AF227" s="10">
        <v>0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</v>
      </c>
      <c r="AM227" s="9">
        <v>0</v>
      </c>
      <c r="AN227" s="9">
        <v>0</v>
      </c>
      <c r="AO227" s="9">
        <v>0</v>
      </c>
      <c r="AP227" s="10">
        <v>0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0</v>
      </c>
      <c r="AW227" s="9">
        <v>0</v>
      </c>
      <c r="AX227" s="9">
        <v>0</v>
      </c>
      <c r="AY227" s="9">
        <v>0</v>
      </c>
      <c r="AZ227" s="10">
        <v>0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0</v>
      </c>
      <c r="BG227" s="9">
        <v>0</v>
      </c>
      <c r="BH227" s="9">
        <v>0</v>
      </c>
      <c r="BI227" s="9">
        <v>0</v>
      </c>
      <c r="BJ227" s="10">
        <v>0</v>
      </c>
      <c r="BK227" s="17">
        <f>SUM(C227:BJ227)</f>
        <v>16.8093</v>
      </c>
      <c r="BL227" s="16"/>
      <c r="BM227" s="52"/>
    </row>
    <row r="228" spans="1:65" s="12" customFormat="1" ht="15">
      <c r="A228" s="5"/>
      <c r="B228" s="30" t="s">
        <v>264</v>
      </c>
      <c r="C228" s="11">
        <v>0</v>
      </c>
      <c r="D228" s="9">
        <v>12.262</v>
      </c>
      <c r="E228" s="9">
        <v>0</v>
      </c>
      <c r="F228" s="9">
        <v>0</v>
      </c>
      <c r="G228" s="10">
        <v>0</v>
      </c>
      <c r="H228" s="11">
        <v>0.6814</v>
      </c>
      <c r="I228" s="9">
        <v>0.0003</v>
      </c>
      <c r="J228" s="9">
        <v>0</v>
      </c>
      <c r="K228" s="9">
        <v>0</v>
      </c>
      <c r="L228" s="10">
        <v>0.2084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0.1685</v>
      </c>
      <c r="S228" s="9">
        <v>0</v>
      </c>
      <c r="T228" s="9">
        <v>0</v>
      </c>
      <c r="U228" s="9">
        <v>0</v>
      </c>
      <c r="V228" s="10">
        <v>0.1838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0</v>
      </c>
      <c r="AC228" s="9">
        <v>0</v>
      </c>
      <c r="AD228" s="9">
        <v>0</v>
      </c>
      <c r="AE228" s="9">
        <v>0</v>
      </c>
      <c r="AF228" s="10">
        <v>0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0</v>
      </c>
      <c r="AM228" s="9">
        <v>0</v>
      </c>
      <c r="AN228" s="9">
        <v>0</v>
      </c>
      <c r="AO228" s="9">
        <v>0</v>
      </c>
      <c r="AP228" s="10">
        <v>0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0</v>
      </c>
      <c r="AW228" s="9">
        <v>0</v>
      </c>
      <c r="AX228" s="9">
        <v>0</v>
      </c>
      <c r="AY228" s="9">
        <v>0</v>
      </c>
      <c r="AZ228" s="10">
        <v>0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0</v>
      </c>
      <c r="BG228" s="9">
        <v>0</v>
      </c>
      <c r="BH228" s="9">
        <v>0</v>
      </c>
      <c r="BI228" s="9">
        <v>0</v>
      </c>
      <c r="BJ228" s="10">
        <v>0</v>
      </c>
      <c r="BK228" s="17">
        <f>SUM(C228:BJ228)</f>
        <v>13.504399999999999</v>
      </c>
      <c r="BL228" s="16"/>
      <c r="BM228" s="52"/>
    </row>
    <row r="229" spans="1:65" s="21" customFormat="1" ht="15">
      <c r="A229" s="5"/>
      <c r="B229" s="15" t="s">
        <v>14</v>
      </c>
      <c r="C229" s="20">
        <f>SUM(C224:C228)</f>
        <v>0</v>
      </c>
      <c r="D229" s="18">
        <f>SUM(D224:D228)</f>
        <v>35.2731</v>
      </c>
      <c r="E229" s="18">
        <f>SUM(E224:E228)</f>
        <v>0</v>
      </c>
      <c r="F229" s="18">
        <f>SUM(F224:F228)</f>
        <v>0</v>
      </c>
      <c r="G229" s="19">
        <f>SUM(G224:G228)</f>
        <v>0</v>
      </c>
      <c r="H229" s="20">
        <f aca="true" t="shared" si="16" ref="H229:BJ229">SUM(H224:H228)</f>
        <v>7.6298</v>
      </c>
      <c r="I229" s="18">
        <f t="shared" si="16"/>
        <v>107.98429999999999</v>
      </c>
      <c r="J229" s="18">
        <f t="shared" si="16"/>
        <v>0</v>
      </c>
      <c r="K229" s="18">
        <f t="shared" si="16"/>
        <v>0</v>
      </c>
      <c r="L229" s="19">
        <f t="shared" si="16"/>
        <v>2.1712</v>
      </c>
      <c r="M229" s="20">
        <f t="shared" si="16"/>
        <v>0</v>
      </c>
      <c r="N229" s="18">
        <f t="shared" si="16"/>
        <v>0</v>
      </c>
      <c r="O229" s="18">
        <f t="shared" si="16"/>
        <v>0</v>
      </c>
      <c r="P229" s="18">
        <f t="shared" si="16"/>
        <v>0</v>
      </c>
      <c r="Q229" s="19">
        <f t="shared" si="16"/>
        <v>0</v>
      </c>
      <c r="R229" s="20">
        <f t="shared" si="16"/>
        <v>3.765</v>
      </c>
      <c r="S229" s="18">
        <f t="shared" si="16"/>
        <v>5.1519</v>
      </c>
      <c r="T229" s="18">
        <f t="shared" si="16"/>
        <v>5.1805</v>
      </c>
      <c r="U229" s="18">
        <f t="shared" si="16"/>
        <v>0</v>
      </c>
      <c r="V229" s="19">
        <f t="shared" si="16"/>
        <v>0.42579999999999996</v>
      </c>
      <c r="W229" s="20">
        <f t="shared" si="16"/>
        <v>0</v>
      </c>
      <c r="X229" s="18">
        <f t="shared" si="16"/>
        <v>0</v>
      </c>
      <c r="Y229" s="18">
        <f t="shared" si="16"/>
        <v>0</v>
      </c>
      <c r="Z229" s="18">
        <f t="shared" si="16"/>
        <v>0</v>
      </c>
      <c r="AA229" s="19">
        <f t="shared" si="16"/>
        <v>0</v>
      </c>
      <c r="AB229" s="20">
        <f t="shared" si="16"/>
        <v>0</v>
      </c>
      <c r="AC229" s="18">
        <f t="shared" si="16"/>
        <v>0</v>
      </c>
      <c r="AD229" s="18">
        <f t="shared" si="16"/>
        <v>0</v>
      </c>
      <c r="AE229" s="18">
        <f t="shared" si="16"/>
        <v>0</v>
      </c>
      <c r="AF229" s="19">
        <f t="shared" si="16"/>
        <v>0</v>
      </c>
      <c r="AG229" s="20">
        <f t="shared" si="16"/>
        <v>0</v>
      </c>
      <c r="AH229" s="18">
        <f t="shared" si="16"/>
        <v>0</v>
      </c>
      <c r="AI229" s="18">
        <f t="shared" si="16"/>
        <v>0</v>
      </c>
      <c r="AJ229" s="18">
        <f t="shared" si="16"/>
        <v>0</v>
      </c>
      <c r="AK229" s="19">
        <f t="shared" si="16"/>
        <v>0</v>
      </c>
      <c r="AL229" s="20">
        <f t="shared" si="16"/>
        <v>0</v>
      </c>
      <c r="AM229" s="18">
        <f t="shared" si="16"/>
        <v>0</v>
      </c>
      <c r="AN229" s="18">
        <f t="shared" si="16"/>
        <v>0</v>
      </c>
      <c r="AO229" s="18">
        <f t="shared" si="16"/>
        <v>0</v>
      </c>
      <c r="AP229" s="19">
        <f t="shared" si="16"/>
        <v>0</v>
      </c>
      <c r="AQ229" s="20">
        <f t="shared" si="16"/>
        <v>0</v>
      </c>
      <c r="AR229" s="18">
        <f t="shared" si="16"/>
        <v>0</v>
      </c>
      <c r="AS229" s="18">
        <f t="shared" si="16"/>
        <v>0</v>
      </c>
      <c r="AT229" s="18">
        <f t="shared" si="16"/>
        <v>0</v>
      </c>
      <c r="AU229" s="19">
        <f t="shared" si="16"/>
        <v>0</v>
      </c>
      <c r="AV229" s="20">
        <f t="shared" si="16"/>
        <v>0</v>
      </c>
      <c r="AW229" s="18">
        <f t="shared" si="16"/>
        <v>0</v>
      </c>
      <c r="AX229" s="18">
        <f t="shared" si="16"/>
        <v>0</v>
      </c>
      <c r="AY229" s="18">
        <f t="shared" si="16"/>
        <v>0</v>
      </c>
      <c r="AZ229" s="19">
        <f t="shared" si="16"/>
        <v>0</v>
      </c>
      <c r="BA229" s="20">
        <f t="shared" si="16"/>
        <v>0</v>
      </c>
      <c r="BB229" s="18">
        <f t="shared" si="16"/>
        <v>0</v>
      </c>
      <c r="BC229" s="18">
        <f t="shared" si="16"/>
        <v>0</v>
      </c>
      <c r="BD229" s="18">
        <f t="shared" si="16"/>
        <v>0</v>
      </c>
      <c r="BE229" s="19">
        <f t="shared" si="16"/>
        <v>0</v>
      </c>
      <c r="BF229" s="20">
        <f t="shared" si="16"/>
        <v>0</v>
      </c>
      <c r="BG229" s="18">
        <f t="shared" si="16"/>
        <v>0</v>
      </c>
      <c r="BH229" s="18">
        <f t="shared" si="16"/>
        <v>0</v>
      </c>
      <c r="BI229" s="18">
        <f t="shared" si="16"/>
        <v>0</v>
      </c>
      <c r="BJ229" s="19">
        <f t="shared" si="16"/>
        <v>0</v>
      </c>
      <c r="BK229" s="19">
        <f>SUM(BK224:BK228)</f>
        <v>167.5816</v>
      </c>
      <c r="BL229" s="16"/>
      <c r="BM229" s="52"/>
    </row>
    <row r="230" spans="1:65" s="21" customFormat="1" ht="15">
      <c r="A230" s="5"/>
      <c r="B230" s="22" t="s">
        <v>25</v>
      </c>
      <c r="C230" s="20">
        <f>C229+C222</f>
        <v>0</v>
      </c>
      <c r="D230" s="18">
        <f>D229+D222</f>
        <v>35.2732</v>
      </c>
      <c r="E230" s="18">
        <f>E229+E222</f>
        <v>0</v>
      </c>
      <c r="F230" s="18">
        <f>F229+F222</f>
        <v>0</v>
      </c>
      <c r="G230" s="19">
        <f>G229+G222</f>
        <v>0</v>
      </c>
      <c r="H230" s="20">
        <f aca="true" t="shared" si="17" ref="H230:BJ230">H229+H222</f>
        <v>168.7979</v>
      </c>
      <c r="I230" s="18">
        <f t="shared" si="17"/>
        <v>1747.6034</v>
      </c>
      <c r="J230" s="18">
        <f t="shared" si="17"/>
        <v>0.0002</v>
      </c>
      <c r="K230" s="18">
        <f t="shared" si="17"/>
        <v>0.8175</v>
      </c>
      <c r="L230" s="19">
        <f t="shared" si="17"/>
        <v>114.3517</v>
      </c>
      <c r="M230" s="20">
        <f t="shared" si="17"/>
        <v>0</v>
      </c>
      <c r="N230" s="18">
        <f t="shared" si="17"/>
        <v>0</v>
      </c>
      <c r="O230" s="18">
        <f t="shared" si="17"/>
        <v>0</v>
      </c>
      <c r="P230" s="18">
        <f t="shared" si="17"/>
        <v>0</v>
      </c>
      <c r="Q230" s="19">
        <f t="shared" si="17"/>
        <v>0</v>
      </c>
      <c r="R230" s="20">
        <f t="shared" si="17"/>
        <v>82.4111</v>
      </c>
      <c r="S230" s="18">
        <f t="shared" si="17"/>
        <v>12.788499999999999</v>
      </c>
      <c r="T230" s="18">
        <f t="shared" si="17"/>
        <v>5.1843</v>
      </c>
      <c r="U230" s="18">
        <f t="shared" si="17"/>
        <v>0</v>
      </c>
      <c r="V230" s="19">
        <f t="shared" si="17"/>
        <v>31.0856</v>
      </c>
      <c r="W230" s="20">
        <f t="shared" si="17"/>
        <v>0</v>
      </c>
      <c r="X230" s="18">
        <f t="shared" si="17"/>
        <v>0</v>
      </c>
      <c r="Y230" s="18">
        <f t="shared" si="17"/>
        <v>0</v>
      </c>
      <c r="Z230" s="18">
        <f t="shared" si="17"/>
        <v>0</v>
      </c>
      <c r="AA230" s="19">
        <f t="shared" si="17"/>
        <v>0</v>
      </c>
      <c r="AB230" s="20">
        <f t="shared" si="17"/>
        <v>0</v>
      </c>
      <c r="AC230" s="18">
        <f t="shared" si="17"/>
        <v>0</v>
      </c>
      <c r="AD230" s="18">
        <f t="shared" si="17"/>
        <v>0</v>
      </c>
      <c r="AE230" s="18">
        <f t="shared" si="17"/>
        <v>0</v>
      </c>
      <c r="AF230" s="19">
        <f t="shared" si="17"/>
        <v>0</v>
      </c>
      <c r="AG230" s="20">
        <f t="shared" si="17"/>
        <v>0</v>
      </c>
      <c r="AH230" s="18">
        <f t="shared" si="17"/>
        <v>0</v>
      </c>
      <c r="AI230" s="18">
        <f t="shared" si="17"/>
        <v>0</v>
      </c>
      <c r="AJ230" s="18">
        <f t="shared" si="17"/>
        <v>0</v>
      </c>
      <c r="AK230" s="19">
        <f t="shared" si="17"/>
        <v>0</v>
      </c>
      <c r="AL230" s="20">
        <f t="shared" si="17"/>
        <v>0</v>
      </c>
      <c r="AM230" s="18">
        <f t="shared" si="17"/>
        <v>0</v>
      </c>
      <c r="AN230" s="18">
        <f t="shared" si="17"/>
        <v>0</v>
      </c>
      <c r="AO230" s="18">
        <f t="shared" si="17"/>
        <v>0</v>
      </c>
      <c r="AP230" s="19">
        <f t="shared" si="17"/>
        <v>0</v>
      </c>
      <c r="AQ230" s="20">
        <f t="shared" si="17"/>
        <v>0</v>
      </c>
      <c r="AR230" s="18">
        <f t="shared" si="17"/>
        <v>0</v>
      </c>
      <c r="AS230" s="18">
        <f t="shared" si="17"/>
        <v>0</v>
      </c>
      <c r="AT230" s="18">
        <f t="shared" si="17"/>
        <v>0</v>
      </c>
      <c r="AU230" s="19">
        <f t="shared" si="17"/>
        <v>0</v>
      </c>
      <c r="AV230" s="20">
        <f t="shared" si="17"/>
        <v>0</v>
      </c>
      <c r="AW230" s="18">
        <f t="shared" si="17"/>
        <v>0</v>
      </c>
      <c r="AX230" s="18">
        <f t="shared" si="17"/>
        <v>0</v>
      </c>
      <c r="AY230" s="18">
        <f t="shared" si="17"/>
        <v>0</v>
      </c>
      <c r="AZ230" s="19">
        <f t="shared" si="17"/>
        <v>0</v>
      </c>
      <c r="BA230" s="20">
        <f t="shared" si="17"/>
        <v>0</v>
      </c>
      <c r="BB230" s="18">
        <f t="shared" si="17"/>
        <v>0</v>
      </c>
      <c r="BC230" s="18">
        <f t="shared" si="17"/>
        <v>0</v>
      </c>
      <c r="BD230" s="18">
        <f t="shared" si="17"/>
        <v>0</v>
      </c>
      <c r="BE230" s="19">
        <f t="shared" si="17"/>
        <v>0</v>
      </c>
      <c r="BF230" s="20">
        <f t="shared" si="17"/>
        <v>0</v>
      </c>
      <c r="BG230" s="18">
        <f t="shared" si="17"/>
        <v>0</v>
      </c>
      <c r="BH230" s="18">
        <f t="shared" si="17"/>
        <v>0</v>
      </c>
      <c r="BI230" s="18">
        <f t="shared" si="17"/>
        <v>0</v>
      </c>
      <c r="BJ230" s="19">
        <f t="shared" si="17"/>
        <v>0</v>
      </c>
      <c r="BK230" s="19">
        <f>BK229+BK222</f>
        <v>2198.3134</v>
      </c>
      <c r="BL230" s="16"/>
      <c r="BM230" s="52"/>
    </row>
    <row r="231" spans="1:65" s="12" customFormat="1" ht="15">
      <c r="A231" s="5"/>
      <c r="B231" s="22"/>
      <c r="C231" s="44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6"/>
      <c r="BL231" s="16"/>
      <c r="BM231" s="52"/>
    </row>
    <row r="232" spans="1:65" s="12" customFormat="1" ht="15">
      <c r="A232" s="5" t="s">
        <v>205</v>
      </c>
      <c r="B232" s="24" t="s">
        <v>206</v>
      </c>
      <c r="C232" s="76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77"/>
      <c r="BK232" s="78"/>
      <c r="BL232" s="16"/>
      <c r="BM232" s="52"/>
    </row>
    <row r="233" spans="1:65" s="12" customFormat="1" ht="15">
      <c r="A233" s="5" t="s">
        <v>9</v>
      </c>
      <c r="B233" s="33" t="s">
        <v>207</v>
      </c>
      <c r="C233" s="76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8"/>
      <c r="BL233" s="16"/>
      <c r="BM233" s="52"/>
    </row>
    <row r="234" spans="1:65" s="31" customFormat="1" ht="15">
      <c r="A234" s="29"/>
      <c r="B234" s="30" t="s">
        <v>193</v>
      </c>
      <c r="C234" s="47">
        <v>0</v>
      </c>
      <c r="D234" s="48">
        <v>0</v>
      </c>
      <c r="E234" s="48">
        <v>0</v>
      </c>
      <c r="F234" s="48">
        <v>0</v>
      </c>
      <c r="G234" s="49">
        <v>0</v>
      </c>
      <c r="H234" s="47">
        <v>0</v>
      </c>
      <c r="I234" s="48">
        <v>0</v>
      </c>
      <c r="J234" s="48">
        <v>0</v>
      </c>
      <c r="K234" s="48">
        <v>0</v>
      </c>
      <c r="L234" s="49">
        <v>0</v>
      </c>
      <c r="M234" s="47">
        <v>0</v>
      </c>
      <c r="N234" s="48">
        <v>0</v>
      </c>
      <c r="O234" s="48">
        <v>0</v>
      </c>
      <c r="P234" s="48">
        <v>0</v>
      </c>
      <c r="Q234" s="49">
        <v>0</v>
      </c>
      <c r="R234" s="47">
        <v>0</v>
      </c>
      <c r="S234" s="48">
        <v>0</v>
      </c>
      <c r="T234" s="48">
        <v>0</v>
      </c>
      <c r="U234" s="48">
        <v>0</v>
      </c>
      <c r="V234" s="49">
        <v>0</v>
      </c>
      <c r="W234" s="47">
        <v>0</v>
      </c>
      <c r="X234" s="48">
        <v>0</v>
      </c>
      <c r="Y234" s="48">
        <v>0</v>
      </c>
      <c r="Z234" s="48">
        <v>0</v>
      </c>
      <c r="AA234" s="49">
        <v>0</v>
      </c>
      <c r="AB234" s="47">
        <v>0</v>
      </c>
      <c r="AC234" s="48">
        <v>0</v>
      </c>
      <c r="AD234" s="48">
        <v>0</v>
      </c>
      <c r="AE234" s="48">
        <v>0</v>
      </c>
      <c r="AF234" s="49">
        <v>0</v>
      </c>
      <c r="AG234" s="47">
        <v>0</v>
      </c>
      <c r="AH234" s="48">
        <v>0</v>
      </c>
      <c r="AI234" s="48">
        <v>0</v>
      </c>
      <c r="AJ234" s="48">
        <v>0</v>
      </c>
      <c r="AK234" s="49">
        <v>0</v>
      </c>
      <c r="AL234" s="47">
        <v>0</v>
      </c>
      <c r="AM234" s="48">
        <v>0</v>
      </c>
      <c r="AN234" s="48">
        <v>0</v>
      </c>
      <c r="AO234" s="48">
        <v>0</v>
      </c>
      <c r="AP234" s="49">
        <v>0</v>
      </c>
      <c r="AQ234" s="47">
        <v>0</v>
      </c>
      <c r="AR234" s="48">
        <v>0</v>
      </c>
      <c r="AS234" s="48">
        <v>0</v>
      </c>
      <c r="AT234" s="48">
        <v>0</v>
      </c>
      <c r="AU234" s="49">
        <v>0</v>
      </c>
      <c r="AV234" s="47">
        <v>0</v>
      </c>
      <c r="AW234" s="48">
        <v>0</v>
      </c>
      <c r="AX234" s="48">
        <v>0</v>
      </c>
      <c r="AY234" s="48">
        <v>0</v>
      </c>
      <c r="AZ234" s="49">
        <v>0</v>
      </c>
      <c r="BA234" s="47">
        <v>0</v>
      </c>
      <c r="BB234" s="48">
        <v>0</v>
      </c>
      <c r="BC234" s="48">
        <v>0</v>
      </c>
      <c r="BD234" s="48">
        <v>0</v>
      </c>
      <c r="BE234" s="49">
        <v>0</v>
      </c>
      <c r="BF234" s="47">
        <v>0</v>
      </c>
      <c r="BG234" s="48">
        <v>0</v>
      </c>
      <c r="BH234" s="48">
        <v>0</v>
      </c>
      <c r="BI234" s="48">
        <v>0</v>
      </c>
      <c r="BJ234" s="49">
        <v>0</v>
      </c>
      <c r="BK234" s="47">
        <v>0</v>
      </c>
      <c r="BL234" s="16"/>
      <c r="BM234" s="52"/>
    </row>
    <row r="235" spans="1:65" s="21" customFormat="1" ht="15">
      <c r="A235" s="5"/>
      <c r="B235" s="22" t="s">
        <v>29</v>
      </c>
      <c r="C235" s="20">
        <v>0</v>
      </c>
      <c r="D235" s="18">
        <v>0</v>
      </c>
      <c r="E235" s="18">
        <v>0</v>
      </c>
      <c r="F235" s="18">
        <v>0</v>
      </c>
      <c r="G235" s="19">
        <v>0</v>
      </c>
      <c r="H235" s="20">
        <v>0</v>
      </c>
      <c r="I235" s="18">
        <v>0</v>
      </c>
      <c r="J235" s="18">
        <v>0</v>
      </c>
      <c r="K235" s="18">
        <v>0</v>
      </c>
      <c r="L235" s="19">
        <v>0</v>
      </c>
      <c r="M235" s="20">
        <v>0</v>
      </c>
      <c r="N235" s="18">
        <v>0</v>
      </c>
      <c r="O235" s="18">
        <v>0</v>
      </c>
      <c r="P235" s="18">
        <v>0</v>
      </c>
      <c r="Q235" s="19">
        <v>0</v>
      </c>
      <c r="R235" s="20">
        <v>0</v>
      </c>
      <c r="S235" s="18">
        <v>0</v>
      </c>
      <c r="T235" s="18">
        <v>0</v>
      </c>
      <c r="U235" s="18">
        <v>0</v>
      </c>
      <c r="V235" s="19">
        <v>0</v>
      </c>
      <c r="W235" s="20">
        <v>0</v>
      </c>
      <c r="X235" s="18">
        <v>0</v>
      </c>
      <c r="Y235" s="18">
        <v>0</v>
      </c>
      <c r="Z235" s="18">
        <v>0</v>
      </c>
      <c r="AA235" s="19">
        <v>0</v>
      </c>
      <c r="AB235" s="20">
        <v>0</v>
      </c>
      <c r="AC235" s="18">
        <v>0</v>
      </c>
      <c r="AD235" s="18">
        <v>0</v>
      </c>
      <c r="AE235" s="18">
        <v>0</v>
      </c>
      <c r="AF235" s="19">
        <v>0</v>
      </c>
      <c r="AG235" s="20">
        <v>0</v>
      </c>
      <c r="AH235" s="18">
        <v>0</v>
      </c>
      <c r="AI235" s="18">
        <v>0</v>
      </c>
      <c r="AJ235" s="18">
        <v>0</v>
      </c>
      <c r="AK235" s="19">
        <v>0</v>
      </c>
      <c r="AL235" s="20">
        <v>0</v>
      </c>
      <c r="AM235" s="18">
        <v>0</v>
      </c>
      <c r="AN235" s="18">
        <v>0</v>
      </c>
      <c r="AO235" s="18">
        <v>0</v>
      </c>
      <c r="AP235" s="19">
        <v>0</v>
      </c>
      <c r="AQ235" s="20">
        <v>0</v>
      </c>
      <c r="AR235" s="18">
        <v>0</v>
      </c>
      <c r="AS235" s="18">
        <v>0</v>
      </c>
      <c r="AT235" s="18">
        <v>0</v>
      </c>
      <c r="AU235" s="19">
        <v>0</v>
      </c>
      <c r="AV235" s="20">
        <v>0</v>
      </c>
      <c r="AW235" s="18">
        <v>0</v>
      </c>
      <c r="AX235" s="18">
        <v>0</v>
      </c>
      <c r="AY235" s="18">
        <v>0</v>
      </c>
      <c r="AZ235" s="19">
        <v>0</v>
      </c>
      <c r="BA235" s="20">
        <v>0</v>
      </c>
      <c r="BB235" s="18">
        <v>0</v>
      </c>
      <c r="BC235" s="18">
        <v>0</v>
      </c>
      <c r="BD235" s="18">
        <v>0</v>
      </c>
      <c r="BE235" s="19">
        <v>0</v>
      </c>
      <c r="BF235" s="20">
        <v>0</v>
      </c>
      <c r="BG235" s="18">
        <v>0</v>
      </c>
      <c r="BH235" s="18">
        <v>0</v>
      </c>
      <c r="BI235" s="18">
        <v>0</v>
      </c>
      <c r="BJ235" s="19">
        <v>0</v>
      </c>
      <c r="BK235" s="32">
        <v>0</v>
      </c>
      <c r="BL235" s="16"/>
      <c r="BM235" s="52"/>
    </row>
    <row r="236" spans="1:65" s="12" customFormat="1" ht="12" customHeight="1">
      <c r="A236" s="5"/>
      <c r="B236" s="26"/>
      <c r="C236" s="76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8"/>
      <c r="BL236" s="16"/>
      <c r="BM236" s="52"/>
    </row>
    <row r="237" spans="1:65" s="21" customFormat="1" ht="15">
      <c r="A237" s="5"/>
      <c r="B237" s="34" t="s">
        <v>208</v>
      </c>
      <c r="C237" s="35">
        <f aca="true" t="shared" si="18" ref="C237:AH237">C235+C230+C217+C212+C182</f>
        <v>0</v>
      </c>
      <c r="D237" s="35">
        <f t="shared" si="18"/>
        <v>3410.5434422221715</v>
      </c>
      <c r="E237" s="35">
        <f t="shared" si="18"/>
        <v>0</v>
      </c>
      <c r="F237" s="35">
        <f t="shared" si="18"/>
        <v>0</v>
      </c>
      <c r="G237" s="35">
        <f t="shared" si="18"/>
        <v>168.10289397306428</v>
      </c>
      <c r="H237" s="35">
        <f t="shared" si="18"/>
        <v>1047.3955700232464</v>
      </c>
      <c r="I237" s="35">
        <f t="shared" si="18"/>
        <v>26236.744574591186</v>
      </c>
      <c r="J237" s="35">
        <f t="shared" si="18"/>
        <v>3092.450419550449</v>
      </c>
      <c r="K237" s="35">
        <f t="shared" si="18"/>
        <v>284.2591865777095</v>
      </c>
      <c r="L237" s="35">
        <f t="shared" si="18"/>
        <v>2067.042634668551</v>
      </c>
      <c r="M237" s="35">
        <f t="shared" si="18"/>
        <v>0</v>
      </c>
      <c r="N237" s="35">
        <f t="shared" si="18"/>
        <v>0</v>
      </c>
      <c r="O237" s="35">
        <f t="shared" si="18"/>
        <v>0</v>
      </c>
      <c r="P237" s="35">
        <f t="shared" si="18"/>
        <v>0</v>
      </c>
      <c r="Q237" s="35">
        <f t="shared" si="18"/>
        <v>0</v>
      </c>
      <c r="R237" s="35">
        <f t="shared" si="18"/>
        <v>425.22115675830787</v>
      </c>
      <c r="S237" s="35">
        <f t="shared" si="18"/>
        <v>3513.4251867588405</v>
      </c>
      <c r="T237" s="35">
        <f t="shared" si="18"/>
        <v>483.8905771469753</v>
      </c>
      <c r="U237" s="35">
        <f t="shared" si="18"/>
        <v>0</v>
      </c>
      <c r="V237" s="35">
        <f t="shared" si="18"/>
        <v>629.0442550840573</v>
      </c>
      <c r="W237" s="35">
        <f t="shared" si="18"/>
        <v>0</v>
      </c>
      <c r="X237" s="35">
        <f t="shared" si="18"/>
        <v>22.2204939282257</v>
      </c>
      <c r="Y237" s="35">
        <f t="shared" si="18"/>
        <v>0</v>
      </c>
      <c r="Z237" s="35">
        <f t="shared" si="18"/>
        <v>0</v>
      </c>
      <c r="AA237" s="35">
        <f t="shared" si="18"/>
        <v>0.6576392160322</v>
      </c>
      <c r="AB237" s="35">
        <f t="shared" si="18"/>
        <v>78.94561157999527</v>
      </c>
      <c r="AC237" s="35">
        <f t="shared" si="18"/>
        <v>68.234750895965</v>
      </c>
      <c r="AD237" s="35">
        <f t="shared" si="18"/>
        <v>0</v>
      </c>
      <c r="AE237" s="35">
        <f t="shared" si="18"/>
        <v>0</v>
      </c>
      <c r="AF237" s="35">
        <f t="shared" si="18"/>
        <v>78.58375745846135</v>
      </c>
      <c r="AG237" s="35">
        <f t="shared" si="18"/>
        <v>0</v>
      </c>
      <c r="AH237" s="35">
        <f t="shared" si="18"/>
        <v>0</v>
      </c>
      <c r="AI237" s="35">
        <f aca="true" t="shared" si="19" ref="AI237:BJ237">AI235+AI230+AI217+AI212+AI182</f>
        <v>0</v>
      </c>
      <c r="AJ237" s="35">
        <f t="shared" si="19"/>
        <v>0</v>
      </c>
      <c r="AK237" s="35">
        <f t="shared" si="19"/>
        <v>0</v>
      </c>
      <c r="AL237" s="35">
        <f t="shared" si="19"/>
        <v>57.18917540161754</v>
      </c>
      <c r="AM237" s="35">
        <f t="shared" si="19"/>
        <v>172.84298639593268</v>
      </c>
      <c r="AN237" s="35">
        <f t="shared" si="19"/>
        <v>0</v>
      </c>
      <c r="AO237" s="35">
        <f t="shared" si="19"/>
        <v>0</v>
      </c>
      <c r="AP237" s="35">
        <f t="shared" si="19"/>
        <v>20.500054273184357</v>
      </c>
      <c r="AQ237" s="35">
        <f t="shared" si="19"/>
        <v>0</v>
      </c>
      <c r="AR237" s="35">
        <f t="shared" si="19"/>
        <v>516.2013903127136</v>
      </c>
      <c r="AS237" s="35">
        <f t="shared" si="19"/>
        <v>0</v>
      </c>
      <c r="AT237" s="35">
        <f t="shared" si="19"/>
        <v>0</v>
      </c>
      <c r="AU237" s="35">
        <f t="shared" si="19"/>
        <v>0</v>
      </c>
      <c r="AV237" s="35">
        <f t="shared" si="19"/>
        <v>9296.258287150476</v>
      </c>
      <c r="AW237" s="35">
        <f t="shared" si="19"/>
        <v>20919.33377682429</v>
      </c>
      <c r="AX237" s="35">
        <f t="shared" si="19"/>
        <v>865.3398054480285</v>
      </c>
      <c r="AY237" s="35">
        <f t="shared" si="19"/>
        <v>8.663305072290001</v>
      </c>
      <c r="AZ237" s="35">
        <f t="shared" si="19"/>
        <v>22479.98007318342</v>
      </c>
      <c r="BA237" s="35">
        <f t="shared" si="19"/>
        <v>0</v>
      </c>
      <c r="BB237" s="35">
        <f t="shared" si="19"/>
        <v>0</v>
      </c>
      <c r="BC237" s="35">
        <f t="shared" si="19"/>
        <v>0</v>
      </c>
      <c r="BD237" s="35">
        <f t="shared" si="19"/>
        <v>0</v>
      </c>
      <c r="BE237" s="35">
        <f t="shared" si="19"/>
        <v>0</v>
      </c>
      <c r="BF237" s="35">
        <f t="shared" si="19"/>
        <v>5136.477045675318</v>
      </c>
      <c r="BG237" s="35">
        <f t="shared" si="19"/>
        <v>4630.890198827856</v>
      </c>
      <c r="BH237" s="35">
        <f t="shared" si="19"/>
        <v>190.56978062321204</v>
      </c>
      <c r="BI237" s="35">
        <f t="shared" si="19"/>
        <v>0</v>
      </c>
      <c r="BJ237" s="35">
        <f t="shared" si="19"/>
        <v>5893.413359176155</v>
      </c>
      <c r="BK237" s="35">
        <f>BK235+BK230+BK217+BK212+BK182</f>
        <v>111794.42138879772</v>
      </c>
      <c r="BL237" s="16"/>
      <c r="BM237" s="52"/>
    </row>
    <row r="238" spans="1:65" s="12" customFormat="1" ht="15">
      <c r="A238" s="5"/>
      <c r="B238" s="22"/>
      <c r="C238" s="11"/>
      <c r="D238" s="9"/>
      <c r="E238" s="9"/>
      <c r="F238" s="9"/>
      <c r="G238" s="10"/>
      <c r="H238" s="11"/>
      <c r="I238" s="9"/>
      <c r="J238" s="9"/>
      <c r="K238" s="9"/>
      <c r="L238" s="10"/>
      <c r="M238" s="11"/>
      <c r="N238" s="9"/>
      <c r="O238" s="9"/>
      <c r="P238" s="9"/>
      <c r="Q238" s="10"/>
      <c r="R238" s="11"/>
      <c r="S238" s="9"/>
      <c r="T238" s="9"/>
      <c r="U238" s="9"/>
      <c r="V238" s="10"/>
      <c r="W238" s="11"/>
      <c r="X238" s="9"/>
      <c r="Y238" s="9"/>
      <c r="Z238" s="9"/>
      <c r="AA238" s="10"/>
      <c r="AB238" s="11"/>
      <c r="AC238" s="9"/>
      <c r="AD238" s="9"/>
      <c r="AE238" s="9"/>
      <c r="AF238" s="10"/>
      <c r="AG238" s="11"/>
      <c r="AH238" s="9"/>
      <c r="AI238" s="9"/>
      <c r="AJ238" s="9"/>
      <c r="AK238" s="10"/>
      <c r="AL238" s="11"/>
      <c r="AM238" s="9"/>
      <c r="AN238" s="9"/>
      <c r="AO238" s="9"/>
      <c r="AP238" s="10"/>
      <c r="AQ238" s="11"/>
      <c r="AR238" s="9"/>
      <c r="AS238" s="9"/>
      <c r="AT238" s="9"/>
      <c r="AU238" s="10"/>
      <c r="AV238" s="11"/>
      <c r="AW238" s="9"/>
      <c r="AX238" s="9"/>
      <c r="AY238" s="9"/>
      <c r="AZ238" s="10"/>
      <c r="BA238" s="11"/>
      <c r="BB238" s="9"/>
      <c r="BC238" s="9"/>
      <c r="BD238" s="9"/>
      <c r="BE238" s="10"/>
      <c r="BF238" s="11"/>
      <c r="BG238" s="9"/>
      <c r="BH238" s="9"/>
      <c r="BI238" s="9"/>
      <c r="BJ238" s="10"/>
      <c r="BK238" s="17"/>
      <c r="BL238" s="16"/>
      <c r="BM238" s="52"/>
    </row>
    <row r="239" spans="1:65" s="12" customFormat="1" ht="15">
      <c r="A239" s="5" t="s">
        <v>30</v>
      </c>
      <c r="B239" s="15" t="s">
        <v>31</v>
      </c>
      <c r="C239" s="11"/>
      <c r="D239" s="9"/>
      <c r="E239" s="9"/>
      <c r="F239" s="9"/>
      <c r="G239" s="10"/>
      <c r="H239" s="11"/>
      <c r="I239" s="9"/>
      <c r="J239" s="9"/>
      <c r="K239" s="9"/>
      <c r="L239" s="10"/>
      <c r="M239" s="11"/>
      <c r="N239" s="9"/>
      <c r="O239" s="9"/>
      <c r="P239" s="9"/>
      <c r="Q239" s="10"/>
      <c r="R239" s="11"/>
      <c r="S239" s="9"/>
      <c r="T239" s="9"/>
      <c r="U239" s="9"/>
      <c r="V239" s="10"/>
      <c r="W239" s="11"/>
      <c r="X239" s="9"/>
      <c r="Y239" s="9"/>
      <c r="Z239" s="9"/>
      <c r="AA239" s="10"/>
      <c r="AB239" s="11"/>
      <c r="AC239" s="9"/>
      <c r="AD239" s="9"/>
      <c r="AE239" s="9"/>
      <c r="AF239" s="10"/>
      <c r="AG239" s="11"/>
      <c r="AH239" s="9"/>
      <c r="AI239" s="9"/>
      <c r="AJ239" s="9"/>
      <c r="AK239" s="10"/>
      <c r="AL239" s="11"/>
      <c r="AM239" s="9"/>
      <c r="AN239" s="9"/>
      <c r="AO239" s="9"/>
      <c r="AP239" s="10"/>
      <c r="AQ239" s="11"/>
      <c r="AR239" s="9"/>
      <c r="AS239" s="9"/>
      <c r="AT239" s="9"/>
      <c r="AU239" s="10"/>
      <c r="AV239" s="11"/>
      <c r="AW239" s="9"/>
      <c r="AX239" s="9"/>
      <c r="AY239" s="9"/>
      <c r="AZ239" s="10"/>
      <c r="BA239" s="11"/>
      <c r="BB239" s="9"/>
      <c r="BC239" s="9"/>
      <c r="BD239" s="9"/>
      <c r="BE239" s="10"/>
      <c r="BF239" s="11"/>
      <c r="BG239" s="9"/>
      <c r="BH239" s="9"/>
      <c r="BI239" s="9"/>
      <c r="BJ239" s="10"/>
      <c r="BK239" s="17"/>
      <c r="BL239" s="16"/>
      <c r="BM239" s="52"/>
    </row>
    <row r="240" spans="1:65" s="12" customFormat="1" ht="15">
      <c r="A240" s="5"/>
      <c r="B240" s="8" t="s">
        <v>189</v>
      </c>
      <c r="C240" s="11">
        <v>0</v>
      </c>
      <c r="D240" s="9">
        <v>6.2511531404516</v>
      </c>
      <c r="E240" s="9">
        <v>0</v>
      </c>
      <c r="F240" s="9">
        <v>0</v>
      </c>
      <c r="G240" s="10">
        <v>0</v>
      </c>
      <c r="H240" s="11">
        <v>11.495149737341002</v>
      </c>
      <c r="I240" s="9">
        <v>0.4252923191285</v>
      </c>
      <c r="J240" s="9">
        <v>0</v>
      </c>
      <c r="K240" s="9">
        <v>0</v>
      </c>
      <c r="L240" s="10">
        <v>21.573010095411696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12.56436637365861</v>
      </c>
      <c r="S240" s="9">
        <v>0.4036080531612</v>
      </c>
      <c r="T240" s="9">
        <v>0</v>
      </c>
      <c r="U240" s="9">
        <v>0</v>
      </c>
      <c r="V240" s="10">
        <v>10.008178197219493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1.4949943230305998</v>
      </c>
      <c r="AC240" s="9">
        <v>0</v>
      </c>
      <c r="AD240" s="9">
        <v>0</v>
      </c>
      <c r="AE240" s="9">
        <v>0</v>
      </c>
      <c r="AF240" s="10">
        <v>1.1956974692895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2.0940473163840996</v>
      </c>
      <c r="AM240" s="9">
        <v>0</v>
      </c>
      <c r="AN240" s="9">
        <v>0</v>
      </c>
      <c r="AO240" s="9">
        <v>0</v>
      </c>
      <c r="AP240" s="10">
        <v>0.6841437499667999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280.93408919868597</v>
      </c>
      <c r="AW240" s="9">
        <v>29.518804068921398</v>
      </c>
      <c r="AX240" s="9">
        <v>0.0025016679031</v>
      </c>
      <c r="AY240" s="9">
        <v>0</v>
      </c>
      <c r="AZ240" s="10">
        <v>608.0826545054497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319.79669828753913</v>
      </c>
      <c r="BG240" s="9">
        <v>17.0570230860591</v>
      </c>
      <c r="BH240" s="9">
        <v>3.1451612000000003E-06</v>
      </c>
      <c r="BI240" s="9">
        <v>0</v>
      </c>
      <c r="BJ240" s="10">
        <v>215.45280704489676</v>
      </c>
      <c r="BK240" s="17">
        <f>SUM(C240:BJ240)</f>
        <v>1539.0342217796597</v>
      </c>
      <c r="BL240" s="16"/>
      <c r="BM240" s="52"/>
    </row>
    <row r="241" spans="1:65" s="21" customFormat="1" ht="15">
      <c r="A241" s="5"/>
      <c r="B241" s="15" t="s">
        <v>29</v>
      </c>
      <c r="C241" s="20">
        <f>SUM(C240)</f>
        <v>0</v>
      </c>
      <c r="D241" s="18">
        <f>SUM(D240)</f>
        <v>6.2511531404516</v>
      </c>
      <c r="E241" s="18">
        <f>SUM(E240)</f>
        <v>0</v>
      </c>
      <c r="F241" s="18">
        <f>SUM(F240)</f>
        <v>0</v>
      </c>
      <c r="G241" s="19">
        <f>SUM(G240)</f>
        <v>0</v>
      </c>
      <c r="H241" s="20">
        <f aca="true" t="shared" si="20" ref="H241:BK241">SUM(H240)</f>
        <v>11.495149737341002</v>
      </c>
      <c r="I241" s="18">
        <f t="shared" si="20"/>
        <v>0.4252923191285</v>
      </c>
      <c r="J241" s="18">
        <f t="shared" si="20"/>
        <v>0</v>
      </c>
      <c r="K241" s="18">
        <f t="shared" si="20"/>
        <v>0</v>
      </c>
      <c r="L241" s="19">
        <f t="shared" si="20"/>
        <v>21.573010095411696</v>
      </c>
      <c r="M241" s="20">
        <f t="shared" si="20"/>
        <v>0</v>
      </c>
      <c r="N241" s="18">
        <f t="shared" si="20"/>
        <v>0</v>
      </c>
      <c r="O241" s="18">
        <f t="shared" si="20"/>
        <v>0</v>
      </c>
      <c r="P241" s="18">
        <f t="shared" si="20"/>
        <v>0</v>
      </c>
      <c r="Q241" s="19">
        <f t="shared" si="20"/>
        <v>0</v>
      </c>
      <c r="R241" s="20">
        <f t="shared" si="20"/>
        <v>12.56436637365861</v>
      </c>
      <c r="S241" s="18">
        <f t="shared" si="20"/>
        <v>0.4036080531612</v>
      </c>
      <c r="T241" s="18">
        <f t="shared" si="20"/>
        <v>0</v>
      </c>
      <c r="U241" s="18">
        <f t="shared" si="20"/>
        <v>0</v>
      </c>
      <c r="V241" s="19">
        <f t="shared" si="20"/>
        <v>10.008178197219493</v>
      </c>
      <c r="W241" s="20">
        <f t="shared" si="20"/>
        <v>0</v>
      </c>
      <c r="X241" s="18">
        <f t="shared" si="20"/>
        <v>0</v>
      </c>
      <c r="Y241" s="18">
        <f t="shared" si="20"/>
        <v>0</v>
      </c>
      <c r="Z241" s="18">
        <f t="shared" si="20"/>
        <v>0</v>
      </c>
      <c r="AA241" s="19">
        <f t="shared" si="20"/>
        <v>0</v>
      </c>
      <c r="AB241" s="20">
        <f t="shared" si="20"/>
        <v>1.4949943230305998</v>
      </c>
      <c r="AC241" s="18">
        <f t="shared" si="20"/>
        <v>0</v>
      </c>
      <c r="AD241" s="18">
        <f t="shared" si="20"/>
        <v>0</v>
      </c>
      <c r="AE241" s="18">
        <f t="shared" si="20"/>
        <v>0</v>
      </c>
      <c r="AF241" s="19">
        <f t="shared" si="20"/>
        <v>1.1956974692895</v>
      </c>
      <c r="AG241" s="20">
        <f t="shared" si="20"/>
        <v>0</v>
      </c>
      <c r="AH241" s="18">
        <f t="shared" si="20"/>
        <v>0</v>
      </c>
      <c r="AI241" s="18">
        <f t="shared" si="20"/>
        <v>0</v>
      </c>
      <c r="AJ241" s="18">
        <f t="shared" si="20"/>
        <v>0</v>
      </c>
      <c r="AK241" s="19">
        <f t="shared" si="20"/>
        <v>0</v>
      </c>
      <c r="AL241" s="20">
        <f t="shared" si="20"/>
        <v>2.0940473163840996</v>
      </c>
      <c r="AM241" s="18">
        <f t="shared" si="20"/>
        <v>0</v>
      </c>
      <c r="AN241" s="18">
        <f t="shared" si="20"/>
        <v>0</v>
      </c>
      <c r="AO241" s="18">
        <f t="shared" si="20"/>
        <v>0</v>
      </c>
      <c r="AP241" s="19">
        <f t="shared" si="20"/>
        <v>0.6841437499667999</v>
      </c>
      <c r="AQ241" s="20">
        <f t="shared" si="20"/>
        <v>0</v>
      </c>
      <c r="AR241" s="18">
        <f t="shared" si="20"/>
        <v>0</v>
      </c>
      <c r="AS241" s="18">
        <f t="shared" si="20"/>
        <v>0</v>
      </c>
      <c r="AT241" s="18">
        <f t="shared" si="20"/>
        <v>0</v>
      </c>
      <c r="AU241" s="19">
        <f t="shared" si="20"/>
        <v>0</v>
      </c>
      <c r="AV241" s="20">
        <f t="shared" si="20"/>
        <v>280.93408919868597</v>
      </c>
      <c r="AW241" s="18">
        <f t="shared" si="20"/>
        <v>29.518804068921398</v>
      </c>
      <c r="AX241" s="18">
        <f t="shared" si="20"/>
        <v>0.0025016679031</v>
      </c>
      <c r="AY241" s="18">
        <f t="shared" si="20"/>
        <v>0</v>
      </c>
      <c r="AZ241" s="19">
        <f t="shared" si="20"/>
        <v>608.0826545054497</v>
      </c>
      <c r="BA241" s="20">
        <f t="shared" si="20"/>
        <v>0</v>
      </c>
      <c r="BB241" s="18">
        <f t="shared" si="20"/>
        <v>0</v>
      </c>
      <c r="BC241" s="18">
        <f t="shared" si="20"/>
        <v>0</v>
      </c>
      <c r="BD241" s="18">
        <f t="shared" si="20"/>
        <v>0</v>
      </c>
      <c r="BE241" s="19">
        <f t="shared" si="20"/>
        <v>0</v>
      </c>
      <c r="BF241" s="20">
        <f t="shared" si="20"/>
        <v>319.79669828753913</v>
      </c>
      <c r="BG241" s="18">
        <f t="shared" si="20"/>
        <v>17.0570230860591</v>
      </c>
      <c r="BH241" s="18">
        <f t="shared" si="20"/>
        <v>3.1451612000000003E-06</v>
      </c>
      <c r="BI241" s="18">
        <f t="shared" si="20"/>
        <v>0</v>
      </c>
      <c r="BJ241" s="19">
        <f t="shared" si="20"/>
        <v>215.45280704489676</v>
      </c>
      <c r="BK241" s="19">
        <f t="shared" si="20"/>
        <v>1539.0342217796597</v>
      </c>
      <c r="BL241" s="16"/>
      <c r="BM241" s="52"/>
    </row>
    <row r="242" spans="3:63" ht="1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4"/>
      <c r="BK242" s="13"/>
    </row>
    <row r="243" ht="15">
      <c r="Y243" s="25"/>
    </row>
    <row r="244" spans="1:11" ht="15">
      <c r="A244" s="57" t="s">
        <v>280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58" t="s">
        <v>281</v>
      </c>
    </row>
    <row r="245" spans="1:11" ht="15">
      <c r="A245" s="57" t="s">
        <v>282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57" t="s">
        <v>283</v>
      </c>
    </row>
    <row r="246" spans="1:11" ht="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57" t="s">
        <v>284</v>
      </c>
    </row>
    <row r="247" spans="1:11" ht="15">
      <c r="A247" s="57" t="s">
        <v>285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57" t="s">
        <v>286</v>
      </c>
    </row>
    <row r="248" spans="1:11" ht="15">
      <c r="A248" s="57" t="s">
        <v>287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57" t="s">
        <v>288</v>
      </c>
    </row>
    <row r="249" spans="1:11" ht="15">
      <c r="A249" s="57"/>
      <c r="B249" s="12"/>
      <c r="C249" s="12"/>
      <c r="D249" s="12"/>
      <c r="E249" s="12"/>
      <c r="F249" s="12"/>
      <c r="G249" s="12"/>
      <c r="H249" s="12"/>
      <c r="I249" s="12"/>
      <c r="J249" s="12"/>
      <c r="K249" s="57" t="s">
        <v>289</v>
      </c>
    </row>
  </sheetData>
  <sheetProtection password="EAE3" sheet="1" formatCells="0" formatColumns="0" formatRows="0" insertColumns="0" insertRows="0" insertHyperlinks="0" deleteColumns="0" deleteRows="0" sort="0" autoFilter="0" pivotTables="0"/>
  <mergeCells count="34">
    <mergeCell ref="C232:BK232"/>
    <mergeCell ref="AQ5:AZ5"/>
    <mergeCell ref="BA5:BJ5"/>
    <mergeCell ref="BA6:BE6"/>
    <mergeCell ref="BF6:BJ6"/>
    <mergeCell ref="W5:AF5"/>
    <mergeCell ref="AG5:AP5"/>
    <mergeCell ref="C6:G6"/>
    <mergeCell ref="H6:L6"/>
    <mergeCell ref="W6:AA6"/>
    <mergeCell ref="C220:BK220"/>
    <mergeCell ref="C223:BK223"/>
    <mergeCell ref="C184:BJ184"/>
    <mergeCell ref="C5:L5"/>
    <mergeCell ref="M5:V5"/>
    <mergeCell ref="AQ6:AU6"/>
    <mergeCell ref="AV6:AZ6"/>
    <mergeCell ref="C233:BK233"/>
    <mergeCell ref="C236:BK236"/>
    <mergeCell ref="BK4:BK7"/>
    <mergeCell ref="C166:BK166"/>
    <mergeCell ref="C169:BK169"/>
    <mergeCell ref="C219:BK219"/>
    <mergeCell ref="M6:Q6"/>
    <mergeCell ref="R6:V6"/>
    <mergeCell ref="AG6:AK6"/>
    <mergeCell ref="AL6:AP6"/>
    <mergeCell ref="A3:A7"/>
    <mergeCell ref="B3:B7"/>
    <mergeCell ref="C3:BK3"/>
    <mergeCell ref="C4:V4"/>
    <mergeCell ref="W4:AP4"/>
    <mergeCell ref="AQ4:BJ4"/>
    <mergeCell ref="AB6:AF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B1">
      <selection activeCell="E22" sqref="E22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8" t="s">
        <v>292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290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3" t="s">
        <v>0</v>
      </c>
      <c r="C4" s="36" t="s">
        <v>210</v>
      </c>
      <c r="D4" s="36" t="s">
        <v>211</v>
      </c>
      <c r="E4" s="36" t="s">
        <v>212</v>
      </c>
      <c r="F4" s="36" t="s">
        <v>23</v>
      </c>
      <c r="G4" s="36" t="s">
        <v>27</v>
      </c>
      <c r="H4" s="36" t="s">
        <v>206</v>
      </c>
      <c r="I4" s="36" t="s">
        <v>213</v>
      </c>
      <c r="J4" s="36" t="s">
        <v>214</v>
      </c>
      <c r="K4" s="36" t="s">
        <v>215</v>
      </c>
      <c r="L4" s="36" t="s">
        <v>216</v>
      </c>
    </row>
    <row r="5" spans="2:12" ht="15">
      <c r="B5" s="37">
        <v>1</v>
      </c>
      <c r="C5" s="38" t="s">
        <v>217</v>
      </c>
      <c r="D5" s="40">
        <v>0</v>
      </c>
      <c r="E5" s="40">
        <v>0.0033732943548000003</v>
      </c>
      <c r="F5" s="40">
        <v>0.11053400732070001</v>
      </c>
      <c r="G5" s="40">
        <v>0</v>
      </c>
      <c r="H5" s="40">
        <v>0</v>
      </c>
      <c r="I5" s="41">
        <v>0.0087</v>
      </c>
      <c r="J5" s="41">
        <v>0</v>
      </c>
      <c r="K5" s="41">
        <f>D5+E5+F5+G5+H5+I5+J5</f>
        <v>0.1226073016755</v>
      </c>
      <c r="L5" s="40">
        <v>0</v>
      </c>
    </row>
    <row r="6" spans="2:12" ht="15">
      <c r="B6" s="37">
        <v>2</v>
      </c>
      <c r="C6" s="39" t="s">
        <v>218</v>
      </c>
      <c r="D6" s="40">
        <v>236.9408406227726</v>
      </c>
      <c r="E6" s="40">
        <v>684.9797987928252</v>
      </c>
      <c r="F6" s="40">
        <v>711.1027725787799</v>
      </c>
      <c r="G6" s="40">
        <v>8.617513077911997</v>
      </c>
      <c r="H6" s="40">
        <v>0</v>
      </c>
      <c r="I6" s="41">
        <v>17.897</v>
      </c>
      <c r="J6" s="41">
        <v>0.5524</v>
      </c>
      <c r="K6" s="41">
        <f aca="true" t="shared" si="0" ref="K6:K40">D6+E6+F6+G6+H6+I6+J6</f>
        <v>1660.0903250722897</v>
      </c>
      <c r="L6" s="40">
        <v>49.19461249580355</v>
      </c>
    </row>
    <row r="7" spans="2:12" ht="15">
      <c r="B7" s="37">
        <v>3</v>
      </c>
      <c r="C7" s="38" t="s">
        <v>219</v>
      </c>
      <c r="D7" s="40">
        <v>0</v>
      </c>
      <c r="E7" s="40">
        <v>0.023911232258</v>
      </c>
      <c r="F7" s="40">
        <v>0.0654823932572</v>
      </c>
      <c r="G7" s="40">
        <v>0</v>
      </c>
      <c r="H7" s="40">
        <v>0</v>
      </c>
      <c r="I7" s="41">
        <v>0.0056</v>
      </c>
      <c r="J7" s="41">
        <v>0</v>
      </c>
      <c r="K7" s="41">
        <f t="shared" si="0"/>
        <v>0.09499362551519999</v>
      </c>
      <c r="L7" s="40">
        <v>0.0033101047096</v>
      </c>
    </row>
    <row r="8" spans="2:12" ht="15">
      <c r="B8" s="37">
        <v>4</v>
      </c>
      <c r="C8" s="39" t="s">
        <v>220</v>
      </c>
      <c r="D8" s="40">
        <v>139.10290434847678</v>
      </c>
      <c r="E8" s="40">
        <v>47.85244737722048</v>
      </c>
      <c r="F8" s="40">
        <v>118.06395541306672</v>
      </c>
      <c r="G8" s="40">
        <v>1.2744581534153008</v>
      </c>
      <c r="H8" s="40">
        <v>0</v>
      </c>
      <c r="I8" s="41">
        <v>1.698</v>
      </c>
      <c r="J8" s="41">
        <v>0.0391</v>
      </c>
      <c r="K8" s="41">
        <f t="shared" si="0"/>
        <v>308.03086529217927</v>
      </c>
      <c r="L8" s="40">
        <v>9.769979024592002</v>
      </c>
    </row>
    <row r="9" spans="2:12" ht="15">
      <c r="B9" s="37">
        <v>5</v>
      </c>
      <c r="C9" s="39" t="s">
        <v>221</v>
      </c>
      <c r="D9" s="40">
        <v>30.157196474804884</v>
      </c>
      <c r="E9" s="40">
        <v>174.827634318407</v>
      </c>
      <c r="F9" s="40">
        <v>413.5530333053604</v>
      </c>
      <c r="G9" s="40">
        <v>12.396124538045592</v>
      </c>
      <c r="H9" s="40">
        <v>0</v>
      </c>
      <c r="I9" s="41">
        <v>2.2576</v>
      </c>
      <c r="J9" s="41">
        <v>0.0571</v>
      </c>
      <c r="K9" s="41">
        <f t="shared" si="0"/>
        <v>633.2486886366179</v>
      </c>
      <c r="L9" s="40">
        <v>48.869817532182154</v>
      </c>
    </row>
    <row r="10" spans="2:12" ht="15">
      <c r="B10" s="37">
        <v>6</v>
      </c>
      <c r="C10" s="39" t="s">
        <v>222</v>
      </c>
      <c r="D10" s="40">
        <v>105.5636455726315</v>
      </c>
      <c r="E10" s="40">
        <v>267.732854696686</v>
      </c>
      <c r="F10" s="40">
        <v>238.41682717129567</v>
      </c>
      <c r="G10" s="40">
        <v>6.588444530536201</v>
      </c>
      <c r="H10" s="40">
        <v>0</v>
      </c>
      <c r="I10" s="41">
        <v>1.4078</v>
      </c>
      <c r="J10" s="41">
        <v>0.031</v>
      </c>
      <c r="K10" s="41">
        <f t="shared" si="0"/>
        <v>619.7405719711493</v>
      </c>
      <c r="L10" s="40">
        <v>19.309007492248202</v>
      </c>
    </row>
    <row r="11" spans="2:12" ht="15">
      <c r="B11" s="37">
        <v>7</v>
      </c>
      <c r="C11" s="39" t="s">
        <v>223</v>
      </c>
      <c r="D11" s="40">
        <v>44.8047967718609</v>
      </c>
      <c r="E11" s="40">
        <v>91.14521918318701</v>
      </c>
      <c r="F11" s="40">
        <v>63.00584884413236</v>
      </c>
      <c r="G11" s="40">
        <v>0.9053625541588999</v>
      </c>
      <c r="H11" s="40">
        <v>0</v>
      </c>
      <c r="I11" s="41">
        <v>1.3355</v>
      </c>
      <c r="J11" s="41">
        <v>0.062200000000000005</v>
      </c>
      <c r="K11" s="41">
        <f t="shared" si="0"/>
        <v>201.25892735333917</v>
      </c>
      <c r="L11" s="40">
        <v>4.911999565986097</v>
      </c>
    </row>
    <row r="12" spans="2:12" ht="15">
      <c r="B12" s="37">
        <v>8</v>
      </c>
      <c r="C12" s="38" t="s">
        <v>224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225</v>
      </c>
      <c r="D13" s="40">
        <v>0</v>
      </c>
      <c r="E13" s="40">
        <v>0</v>
      </c>
      <c r="F13" s="40">
        <v>0.00047371</v>
      </c>
      <c r="G13" s="40">
        <v>0</v>
      </c>
      <c r="H13" s="40">
        <v>0</v>
      </c>
      <c r="I13" s="41">
        <v>0.1175</v>
      </c>
      <c r="J13" s="41">
        <v>0.0084</v>
      </c>
      <c r="K13" s="41">
        <f t="shared" si="0"/>
        <v>0.12637371</v>
      </c>
      <c r="L13" s="40">
        <v>0</v>
      </c>
    </row>
    <row r="14" spans="2:12" ht="15">
      <c r="B14" s="37">
        <v>10</v>
      </c>
      <c r="C14" s="39" t="s">
        <v>226</v>
      </c>
      <c r="D14" s="40">
        <v>1.193843019511</v>
      </c>
      <c r="E14" s="40">
        <v>204.9719626258714</v>
      </c>
      <c r="F14" s="40">
        <v>336.3453646151461</v>
      </c>
      <c r="G14" s="40">
        <v>6.530981160829402</v>
      </c>
      <c r="H14" s="40">
        <v>0</v>
      </c>
      <c r="I14" s="41">
        <v>22.5455</v>
      </c>
      <c r="J14" s="41">
        <v>5.2216</v>
      </c>
      <c r="K14" s="41">
        <f t="shared" si="0"/>
        <v>576.8092514213578</v>
      </c>
      <c r="L14" s="40">
        <v>10.253904751236503</v>
      </c>
    </row>
    <row r="15" spans="2:12" ht="15">
      <c r="B15" s="37">
        <v>11</v>
      </c>
      <c r="C15" s="39" t="s">
        <v>227</v>
      </c>
      <c r="D15" s="40">
        <v>1068.9190527519124</v>
      </c>
      <c r="E15" s="40">
        <v>5691.822065376535</v>
      </c>
      <c r="F15" s="40">
        <v>3105.5211133627395</v>
      </c>
      <c r="G15" s="40">
        <v>86.29941927836131</v>
      </c>
      <c r="H15" s="40">
        <v>0</v>
      </c>
      <c r="I15" s="41">
        <v>43.1712</v>
      </c>
      <c r="J15" s="41">
        <v>2.5722000000000005</v>
      </c>
      <c r="K15" s="41">
        <f t="shared" si="0"/>
        <v>9998.305050769548</v>
      </c>
      <c r="L15" s="40">
        <v>136.79095013916572</v>
      </c>
    </row>
    <row r="16" spans="2:12" ht="15">
      <c r="B16" s="37">
        <v>12</v>
      </c>
      <c r="C16" s="39" t="s">
        <v>228</v>
      </c>
      <c r="D16" s="40">
        <v>984.1706932960074</v>
      </c>
      <c r="E16" s="40">
        <v>4290.488222508668</v>
      </c>
      <c r="F16" s="40">
        <v>476.47430254876167</v>
      </c>
      <c r="G16" s="40">
        <v>10.7530071830128</v>
      </c>
      <c r="H16" s="40">
        <v>0</v>
      </c>
      <c r="I16" s="41">
        <v>9.0906</v>
      </c>
      <c r="J16" s="41">
        <v>0.18480000000000002</v>
      </c>
      <c r="K16" s="41">
        <f t="shared" si="0"/>
        <v>5771.16162553645</v>
      </c>
      <c r="L16" s="40">
        <v>31.608243663391026</v>
      </c>
    </row>
    <row r="17" spans="2:12" ht="15">
      <c r="B17" s="37">
        <v>13</v>
      </c>
      <c r="C17" s="39" t="s">
        <v>229</v>
      </c>
      <c r="D17" s="40">
        <v>3.4405420194162972</v>
      </c>
      <c r="E17" s="40">
        <v>47.41477669944367</v>
      </c>
      <c r="F17" s="40">
        <v>31.174080219152216</v>
      </c>
      <c r="G17" s="40">
        <v>0.6639605676427</v>
      </c>
      <c r="H17" s="40">
        <v>0</v>
      </c>
      <c r="I17" s="41">
        <v>0.5572</v>
      </c>
      <c r="J17" s="41">
        <v>0.0356</v>
      </c>
      <c r="K17" s="41">
        <f t="shared" si="0"/>
        <v>83.28615950565488</v>
      </c>
      <c r="L17" s="40">
        <v>5.5656612972753035</v>
      </c>
    </row>
    <row r="18" spans="2:12" ht="15">
      <c r="B18" s="37">
        <v>14</v>
      </c>
      <c r="C18" s="39" t="s">
        <v>230</v>
      </c>
      <c r="D18" s="40">
        <v>0.6769600435134002</v>
      </c>
      <c r="E18" s="40">
        <v>12.025474649428583</v>
      </c>
      <c r="F18" s="40">
        <v>54.43979289488832</v>
      </c>
      <c r="G18" s="40">
        <v>1.5150120131916</v>
      </c>
      <c r="H18" s="40">
        <v>0</v>
      </c>
      <c r="I18" s="41">
        <v>0.3431</v>
      </c>
      <c r="J18" s="41">
        <v>0.0348</v>
      </c>
      <c r="K18" s="41">
        <f t="shared" si="0"/>
        <v>69.03513960102191</v>
      </c>
      <c r="L18" s="40">
        <v>4.3402558171482015</v>
      </c>
    </row>
    <row r="19" spans="2:12" ht="15">
      <c r="B19" s="37">
        <v>15</v>
      </c>
      <c r="C19" s="39" t="s">
        <v>231</v>
      </c>
      <c r="D19" s="40">
        <v>46.053435603435595</v>
      </c>
      <c r="E19" s="40">
        <v>104.82184982871071</v>
      </c>
      <c r="F19" s="40">
        <v>130.94230297330128</v>
      </c>
      <c r="G19" s="40">
        <v>5.045196708185801</v>
      </c>
      <c r="H19" s="40">
        <v>0</v>
      </c>
      <c r="I19" s="41">
        <v>2.7818</v>
      </c>
      <c r="J19" s="41">
        <v>0.1146</v>
      </c>
      <c r="K19" s="41">
        <f t="shared" si="0"/>
        <v>289.7591851136334</v>
      </c>
      <c r="L19" s="40">
        <v>12.987605342896709</v>
      </c>
    </row>
    <row r="20" spans="2:12" ht="15">
      <c r="B20" s="37">
        <v>16</v>
      </c>
      <c r="C20" s="39" t="s">
        <v>232</v>
      </c>
      <c r="D20" s="40">
        <v>1884.9856160117165</v>
      </c>
      <c r="E20" s="40">
        <v>3863.1644116266652</v>
      </c>
      <c r="F20" s="40">
        <v>1384.829908553516</v>
      </c>
      <c r="G20" s="40">
        <v>30.317466616320534</v>
      </c>
      <c r="H20" s="40">
        <v>0</v>
      </c>
      <c r="I20" s="41">
        <v>31.1851</v>
      </c>
      <c r="J20" s="41">
        <v>1.0138</v>
      </c>
      <c r="K20" s="41">
        <f t="shared" si="0"/>
        <v>7195.4963028082175</v>
      </c>
      <c r="L20" s="40">
        <v>78.71733920058287</v>
      </c>
    </row>
    <row r="21" spans="2:12" ht="15">
      <c r="B21" s="37">
        <v>17</v>
      </c>
      <c r="C21" s="39" t="s">
        <v>233</v>
      </c>
      <c r="D21" s="40">
        <v>75.10892501510855</v>
      </c>
      <c r="E21" s="40">
        <v>198.93301745690744</v>
      </c>
      <c r="F21" s="40">
        <v>356.0353957001012</v>
      </c>
      <c r="G21" s="40">
        <v>4.589351014247802</v>
      </c>
      <c r="H21" s="40">
        <v>0</v>
      </c>
      <c r="I21" s="41">
        <v>7.1116</v>
      </c>
      <c r="J21" s="41">
        <v>0.27079999999999993</v>
      </c>
      <c r="K21" s="41">
        <f t="shared" si="0"/>
        <v>642.0490891863649</v>
      </c>
      <c r="L21" s="40">
        <v>31.655623369262678</v>
      </c>
    </row>
    <row r="22" spans="2:12" ht="15">
      <c r="B22" s="37">
        <v>18</v>
      </c>
      <c r="C22" s="38" t="s">
        <v>234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235</v>
      </c>
      <c r="D23" s="40">
        <v>66.48470635250472</v>
      </c>
      <c r="E23" s="40">
        <v>349.57174299185544</v>
      </c>
      <c r="F23" s="40">
        <v>661.1525709447415</v>
      </c>
      <c r="G23" s="40">
        <v>15.867329638069108</v>
      </c>
      <c r="H23" s="40">
        <v>0</v>
      </c>
      <c r="I23" s="41">
        <v>9.0407</v>
      </c>
      <c r="J23" s="41">
        <v>0.3806</v>
      </c>
      <c r="K23" s="41">
        <f t="shared" si="0"/>
        <v>1102.4976499271706</v>
      </c>
      <c r="L23" s="40">
        <v>45.13406397736485</v>
      </c>
    </row>
    <row r="24" spans="2:12" ht="15">
      <c r="B24" s="37">
        <v>20</v>
      </c>
      <c r="C24" s="39" t="s">
        <v>236</v>
      </c>
      <c r="D24" s="40">
        <v>17011.51652683851</v>
      </c>
      <c r="E24" s="40">
        <v>23197.746260846383</v>
      </c>
      <c r="F24" s="40">
        <v>10820.810781300666</v>
      </c>
      <c r="G24" s="40">
        <v>222.1886278414392</v>
      </c>
      <c r="H24" s="40">
        <v>0</v>
      </c>
      <c r="I24" s="41">
        <v>1741.9983</v>
      </c>
      <c r="J24" s="41">
        <v>147.7461</v>
      </c>
      <c r="K24" s="41">
        <f t="shared" si="0"/>
        <v>53142.00659682699</v>
      </c>
      <c r="L24" s="40">
        <v>564.0471055119974</v>
      </c>
    </row>
    <row r="25" spans="2:12" ht="15">
      <c r="B25" s="37">
        <v>21</v>
      </c>
      <c r="C25" s="38" t="s">
        <v>237</v>
      </c>
      <c r="D25" s="40">
        <v>0.281436287</v>
      </c>
      <c r="E25" s="40">
        <v>5.040194875548299</v>
      </c>
      <c r="F25" s="40">
        <v>0.10326712186989999</v>
      </c>
      <c r="G25" s="40">
        <v>0</v>
      </c>
      <c r="H25" s="40">
        <v>0</v>
      </c>
      <c r="I25" s="41">
        <v>0.0313</v>
      </c>
      <c r="J25" s="41">
        <v>0</v>
      </c>
      <c r="K25" s="41">
        <f t="shared" si="0"/>
        <v>5.456198284418199</v>
      </c>
      <c r="L25" s="40">
        <v>0.011029160387</v>
      </c>
    </row>
    <row r="26" spans="2:12" ht="15">
      <c r="B26" s="37">
        <v>22</v>
      </c>
      <c r="C26" s="39" t="s">
        <v>238</v>
      </c>
      <c r="D26" s="40">
        <v>40.2974841152238</v>
      </c>
      <c r="E26" s="40">
        <v>3.8194302909622007</v>
      </c>
      <c r="F26" s="40">
        <v>13.81197000322199</v>
      </c>
      <c r="G26" s="40">
        <v>0.3565874645476</v>
      </c>
      <c r="H26" s="40">
        <v>0</v>
      </c>
      <c r="I26" s="41">
        <v>0.1841</v>
      </c>
      <c r="J26" s="41">
        <v>0.0047</v>
      </c>
      <c r="K26" s="41">
        <f t="shared" si="0"/>
        <v>58.4742718739556</v>
      </c>
      <c r="L26" s="40">
        <v>1.0568253051260994</v>
      </c>
    </row>
    <row r="27" spans="2:12" ht="15">
      <c r="B27" s="37">
        <v>23</v>
      </c>
      <c r="C27" s="38" t="s">
        <v>239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1">
        <v>0</v>
      </c>
      <c r="J27" s="41">
        <v>0</v>
      </c>
      <c r="K27" s="41">
        <f t="shared" si="0"/>
        <v>0</v>
      </c>
      <c r="L27" s="40">
        <v>0</v>
      </c>
    </row>
    <row r="28" spans="2:12" ht="15">
      <c r="B28" s="37">
        <v>24</v>
      </c>
      <c r="C28" s="38" t="s">
        <v>240</v>
      </c>
      <c r="D28" s="40">
        <v>0.23808730803220002</v>
      </c>
      <c r="E28" s="40">
        <v>0.029055259870899998</v>
      </c>
      <c r="F28" s="40">
        <v>0.0196977961612</v>
      </c>
      <c r="G28" s="40">
        <v>0.19887810890319998</v>
      </c>
      <c r="H28" s="40">
        <v>0</v>
      </c>
      <c r="I28" s="41">
        <v>0.0281</v>
      </c>
      <c r="J28" s="41">
        <v>0</v>
      </c>
      <c r="K28" s="41">
        <f t="shared" si="0"/>
        <v>0.5138184729675</v>
      </c>
      <c r="L28" s="40">
        <v>0.0025911188709</v>
      </c>
    </row>
    <row r="29" spans="2:12" ht="15">
      <c r="B29" s="37">
        <v>25</v>
      </c>
      <c r="C29" s="39" t="s">
        <v>241</v>
      </c>
      <c r="D29" s="40">
        <v>2934.2766240741385</v>
      </c>
      <c r="E29" s="40">
        <v>6145.896760522596</v>
      </c>
      <c r="F29" s="40">
        <v>1685.1357964525275</v>
      </c>
      <c r="G29" s="40">
        <v>34.134304353677905</v>
      </c>
      <c r="H29" s="40">
        <v>0</v>
      </c>
      <c r="I29" s="41">
        <v>33.3472</v>
      </c>
      <c r="J29" s="41">
        <v>0.48969999999999997</v>
      </c>
      <c r="K29" s="41">
        <f t="shared" si="0"/>
        <v>10833.28038540294</v>
      </c>
      <c r="L29" s="40">
        <v>91.71147753270529</v>
      </c>
    </row>
    <row r="30" spans="2:12" ht="15">
      <c r="B30" s="37">
        <v>26</v>
      </c>
      <c r="C30" s="39" t="s">
        <v>242</v>
      </c>
      <c r="D30" s="40">
        <v>85.82962643023531</v>
      </c>
      <c r="E30" s="40">
        <v>356.4470627202935</v>
      </c>
      <c r="F30" s="40">
        <v>197.8011707938422</v>
      </c>
      <c r="G30" s="40">
        <v>3.005876837279199</v>
      </c>
      <c r="H30" s="40">
        <v>0</v>
      </c>
      <c r="I30" s="41">
        <v>2.3928</v>
      </c>
      <c r="J30" s="41">
        <v>0.10389999999999999</v>
      </c>
      <c r="K30" s="41">
        <f t="shared" si="0"/>
        <v>645.5804367816501</v>
      </c>
      <c r="L30" s="40">
        <v>17.870935911276497</v>
      </c>
    </row>
    <row r="31" spans="2:12" ht="15">
      <c r="B31" s="37">
        <v>27</v>
      </c>
      <c r="C31" s="39" t="s">
        <v>24</v>
      </c>
      <c r="D31" s="40">
        <v>0.05512489709610001</v>
      </c>
      <c r="E31" s="40">
        <v>49.03821338424727</v>
      </c>
      <c r="F31" s="40">
        <v>38.63081502849283</v>
      </c>
      <c r="G31" s="40">
        <v>0.11108822132189998</v>
      </c>
      <c r="H31" s="40">
        <v>0</v>
      </c>
      <c r="I31" s="41">
        <v>5.1942</v>
      </c>
      <c r="J31" s="41">
        <v>0.39339999999999997</v>
      </c>
      <c r="K31" s="41">
        <f t="shared" si="0"/>
        <v>93.42284153115808</v>
      </c>
      <c r="L31" s="40">
        <v>1.9093452569575011</v>
      </c>
    </row>
    <row r="32" spans="2:12" ht="15">
      <c r="B32" s="37">
        <v>28</v>
      </c>
      <c r="C32" s="39" t="s">
        <v>243</v>
      </c>
      <c r="D32" s="40">
        <v>0.9723009524175001</v>
      </c>
      <c r="E32" s="40">
        <v>9.463128924860493</v>
      </c>
      <c r="F32" s="40">
        <v>20.9717631517002</v>
      </c>
      <c r="G32" s="40">
        <v>0.45650890370740005</v>
      </c>
      <c r="H32" s="40">
        <v>0</v>
      </c>
      <c r="I32" s="41">
        <v>0</v>
      </c>
      <c r="J32" s="41">
        <v>0</v>
      </c>
      <c r="K32" s="41">
        <f t="shared" si="0"/>
        <v>31.863701932685593</v>
      </c>
      <c r="L32" s="40">
        <v>1.6827208747030005</v>
      </c>
    </row>
    <row r="33" spans="2:12" ht="15">
      <c r="B33" s="37">
        <v>29</v>
      </c>
      <c r="C33" s="39" t="s">
        <v>244</v>
      </c>
      <c r="D33" s="40">
        <v>229.015706861385</v>
      </c>
      <c r="E33" s="40">
        <v>503.3553303504837</v>
      </c>
      <c r="F33" s="40">
        <v>417.23763249090905</v>
      </c>
      <c r="G33" s="40">
        <v>9.3149354958512</v>
      </c>
      <c r="H33" s="40">
        <v>0</v>
      </c>
      <c r="I33" s="41">
        <v>2.9585</v>
      </c>
      <c r="J33" s="41">
        <v>0.23079999999999998</v>
      </c>
      <c r="K33" s="41">
        <f t="shared" si="0"/>
        <v>1162.1129051986288</v>
      </c>
      <c r="L33" s="40">
        <v>25.74984804971178</v>
      </c>
    </row>
    <row r="34" spans="2:12" ht="15">
      <c r="B34" s="37">
        <v>30</v>
      </c>
      <c r="C34" s="39" t="s">
        <v>245</v>
      </c>
      <c r="D34" s="40">
        <v>177.31245443585655</v>
      </c>
      <c r="E34" s="40">
        <v>379.401390604832</v>
      </c>
      <c r="F34" s="40">
        <v>604.2434557108854</v>
      </c>
      <c r="G34" s="40">
        <v>12.937866890168905</v>
      </c>
      <c r="H34" s="40">
        <v>0</v>
      </c>
      <c r="I34" s="41">
        <v>6.7784</v>
      </c>
      <c r="J34" s="41">
        <v>0.49</v>
      </c>
      <c r="K34" s="41">
        <f t="shared" si="0"/>
        <v>1181.1635676417427</v>
      </c>
      <c r="L34" s="40">
        <v>28.633427287310578</v>
      </c>
    </row>
    <row r="35" spans="2:12" ht="15">
      <c r="B35" s="37">
        <v>31</v>
      </c>
      <c r="C35" s="38" t="s">
        <v>246</v>
      </c>
      <c r="D35" s="40">
        <v>0.010131228354800001</v>
      </c>
      <c r="E35" s="40">
        <v>0</v>
      </c>
      <c r="F35" s="40">
        <v>0.6963793359021001</v>
      </c>
      <c r="G35" s="40">
        <v>0</v>
      </c>
      <c r="H35" s="40">
        <v>0</v>
      </c>
      <c r="I35" s="41">
        <v>0</v>
      </c>
      <c r="J35" s="41">
        <v>0</v>
      </c>
      <c r="K35" s="41">
        <f t="shared" si="0"/>
        <v>0.7065105642569001</v>
      </c>
      <c r="L35" s="40">
        <v>0.039572763258</v>
      </c>
    </row>
    <row r="36" spans="2:12" ht="15">
      <c r="B36" s="37">
        <v>32</v>
      </c>
      <c r="C36" s="39" t="s">
        <v>247</v>
      </c>
      <c r="D36" s="40">
        <v>1300.631823970912</v>
      </c>
      <c r="E36" s="40">
        <v>1754.846502742196</v>
      </c>
      <c r="F36" s="40">
        <v>1049.3272401113054</v>
      </c>
      <c r="G36" s="40">
        <v>17.53626401967248</v>
      </c>
      <c r="H36" s="40">
        <v>0</v>
      </c>
      <c r="I36" s="41">
        <v>38.3527</v>
      </c>
      <c r="J36" s="41">
        <v>0.6408</v>
      </c>
      <c r="K36" s="41">
        <f t="shared" si="0"/>
        <v>4161.3353308440865</v>
      </c>
      <c r="L36" s="40">
        <v>81.70056474723496</v>
      </c>
    </row>
    <row r="37" spans="2:12" ht="15">
      <c r="B37" s="37">
        <v>33</v>
      </c>
      <c r="C37" s="39" t="s">
        <v>248</v>
      </c>
      <c r="D37" s="40">
        <v>0</v>
      </c>
      <c r="E37" s="40">
        <v>0</v>
      </c>
      <c r="F37" s="40">
        <v>0.0582969994508</v>
      </c>
      <c r="G37" s="40">
        <v>0</v>
      </c>
      <c r="H37" s="40">
        <v>0</v>
      </c>
      <c r="I37" s="41">
        <v>0.0208</v>
      </c>
      <c r="J37" s="41">
        <v>0.0095</v>
      </c>
      <c r="K37" s="41">
        <f t="shared" si="0"/>
        <v>0.08859699945079999</v>
      </c>
      <c r="L37" s="40">
        <v>0.0032950520967000006</v>
      </c>
    </row>
    <row r="38" spans="2:12" ht="15">
      <c r="B38" s="37">
        <v>34</v>
      </c>
      <c r="C38" s="39" t="s">
        <v>249</v>
      </c>
      <c r="D38" s="40">
        <v>385.6793795868251</v>
      </c>
      <c r="E38" s="40">
        <v>1444.3444303423807</v>
      </c>
      <c r="F38" s="40">
        <v>1728.5895671961887</v>
      </c>
      <c r="G38" s="40">
        <v>32.18180632143976</v>
      </c>
      <c r="H38" s="40">
        <v>0</v>
      </c>
      <c r="I38" s="41">
        <v>27.1187</v>
      </c>
      <c r="J38" s="41">
        <v>6.2101</v>
      </c>
      <c r="K38" s="41">
        <f t="shared" si="0"/>
        <v>3624.123983446834</v>
      </c>
      <c r="L38" s="40">
        <v>113.6052293583061</v>
      </c>
    </row>
    <row r="39" spans="2:12" ht="15">
      <c r="B39" s="37">
        <v>35</v>
      </c>
      <c r="C39" s="39" t="s">
        <v>250</v>
      </c>
      <c r="D39" s="40">
        <v>1.636049866095</v>
      </c>
      <c r="E39" s="40">
        <v>38.03391438808332</v>
      </c>
      <c r="F39" s="40">
        <v>14.418253579389297</v>
      </c>
      <c r="G39" s="40">
        <v>0.17723290812780002</v>
      </c>
      <c r="H39" s="40">
        <v>0</v>
      </c>
      <c r="I39" s="41">
        <v>1.5548</v>
      </c>
      <c r="J39" s="41">
        <v>0.07390000000000001</v>
      </c>
      <c r="K39" s="41">
        <f t="shared" si="0"/>
        <v>55.89415074169541</v>
      </c>
      <c r="L39" s="40">
        <v>2.703170219150399</v>
      </c>
    </row>
    <row r="40" spans="2:12" ht="15">
      <c r="B40" s="37">
        <v>36</v>
      </c>
      <c r="C40" s="39" t="s">
        <v>251</v>
      </c>
      <c r="D40" s="40">
        <v>1773.2326481879147</v>
      </c>
      <c r="E40" s="40">
        <v>4127.619572583209</v>
      </c>
      <c r="F40" s="40">
        <v>1686.5766825420721</v>
      </c>
      <c r="G40" s="40">
        <v>39.02928210884582</v>
      </c>
      <c r="H40" s="40">
        <v>0</v>
      </c>
      <c r="I40" s="41">
        <v>20.2174</v>
      </c>
      <c r="J40" s="41">
        <v>0.6097</v>
      </c>
      <c r="K40" s="41">
        <f t="shared" si="0"/>
        <v>7647.285285422043</v>
      </c>
      <c r="L40" s="40">
        <v>119.19470985672207</v>
      </c>
    </row>
    <row r="41" spans="2:12" s="43" customFormat="1" ht="15">
      <c r="B41" s="36" t="s">
        <v>252</v>
      </c>
      <c r="C41" s="28"/>
      <c r="D41" s="42">
        <f aca="true" t="shared" si="1" ref="D41:L41">SUM(D5:D40)</f>
        <v>28628.588562943667</v>
      </c>
      <c r="E41" s="42">
        <f t="shared" si="1"/>
        <v>54044.86001049497</v>
      </c>
      <c r="F41" s="42">
        <f t="shared" si="1"/>
        <v>26359.666528850146</v>
      </c>
      <c r="G41" s="42">
        <f>SUM(G5:G40)</f>
        <v>562.9928865089115</v>
      </c>
      <c r="H41" s="42">
        <f t="shared" si="1"/>
        <v>0</v>
      </c>
      <c r="I41" s="42">
        <f t="shared" si="1"/>
        <v>2030.7317999999996</v>
      </c>
      <c r="J41" s="42">
        <f t="shared" si="1"/>
        <v>167.5816000000001</v>
      </c>
      <c r="K41" s="42">
        <f t="shared" si="1"/>
        <v>111794.42138879768</v>
      </c>
      <c r="L41" s="42">
        <f t="shared" si="1"/>
        <v>1539.0342217796597</v>
      </c>
    </row>
    <row r="42" ht="15">
      <c r="B42" t="s">
        <v>253</v>
      </c>
    </row>
    <row r="43" spans="6:7" ht="15">
      <c r="F43" s="51"/>
      <c r="G43" s="51"/>
    </row>
    <row r="44" spans="6:7" ht="15">
      <c r="F44" s="50"/>
      <c r="G44" s="50"/>
    </row>
    <row r="45" ht="15">
      <c r="E45" s="53"/>
    </row>
    <row r="46" spans="4:12" ht="15">
      <c r="D46" s="25"/>
      <c r="E46" s="25"/>
      <c r="F46" s="25"/>
      <c r="G46" s="25"/>
      <c r="H46" s="25"/>
      <c r="I46" s="25"/>
      <c r="J46" s="25"/>
      <c r="K46" s="25"/>
      <c r="L46" s="25"/>
    </row>
    <row r="47" spans="4:12" ht="15">
      <c r="D47" s="53"/>
      <c r="E47" s="53"/>
      <c r="F47" s="53"/>
      <c r="G47" s="53"/>
      <c r="H47" s="53"/>
      <c r="I47" s="25"/>
      <c r="J47" s="25"/>
      <c r="K47" s="53"/>
      <c r="L47" s="53"/>
    </row>
  </sheetData>
  <sheetProtection password="EAE3" sheet="1" formatCells="0" formatColumns="0" formatRows="0" insertColumns="0" insertRows="0" insertHyperlinks="0" deleteColumns="0" deleteRows="0" sort="0" autoFilter="0" pivotTables="0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70006089</cp:lastModifiedBy>
  <dcterms:created xsi:type="dcterms:W3CDTF">2014-04-10T12:10:22Z</dcterms:created>
  <dcterms:modified xsi:type="dcterms:W3CDTF">2014-06-08T07:18:17Z</dcterms:modified>
  <cp:category/>
  <cp:version/>
  <cp:contentType/>
  <cp:contentStatus/>
</cp:coreProperties>
</file>