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1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<sst xmlns="http://schemas.openxmlformats.org/spreadsheetml/2006/main" count="333" uniqueCount="299">
  <si>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</si>
  <si>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</si>
  <si>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</si>
  <si>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</si>
  <si>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</si>
  <si>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</si>
  <si>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</si>
  <si>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</si>
  <si>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</si>
  <si>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</si>
  <si>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</si>
  <si>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</si>
  <si>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</si>
  <si>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</si>
  <si>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</si>
  <si>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</si>
  <si>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</si>
  <si>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</si>
  <si>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</si>
  <si>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</si>
  <si>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</si>
  <si>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</si>
  <si>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</si>
  <si>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</si>
  <si>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</si>
  <si>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</si>
  <si>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</si>
  <si>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</si>
  <si>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</si>
  <si>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</si>
  <si>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</si>
  <si>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</si>
  <si>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LIQUID FUND - CASH PLAN</t>
  </si>
  <si>
    <t>RELIANCE LIQUID FUND - TREASURY PLAN</t>
  </si>
  <si>
    <t>RELIANCE LIQUIDITY FUND</t>
  </si>
  <si>
    <t>RELIANCE GILT SECURITIES FUND</t>
  </si>
  <si>
    <t>RELIANCE FIXED HORIZON FUND - XXI - SERIES 29</t>
  </si>
  <si>
    <t>RELIANCE FIXED HORIZON FUND - XXI - SERIES 30</t>
  </si>
  <si>
    <t>RELIANCE FIXED HORIZON FUND - XXII - SERIES 21</t>
  </si>
  <si>
    <t>RELIANCE FIXED HORIZON FUND - XXII - SERIES 22</t>
  </si>
  <si>
    <t>RELIANCE FIXED HORIZON FUND - XXII - SERIES 23</t>
  </si>
  <si>
    <t>RELIANCE FIXED HORIZON FUND - XXII - SERIES 24</t>
  </si>
  <si>
    <t>RELIANCE FIXED HORIZON FUND - XXII - SERIES 26</t>
  </si>
  <si>
    <t>RELIANCE FIXED HORIZON FUND - XXII - SERIES 28</t>
  </si>
  <si>
    <t>RELIANCE FIXED HORIZON FUND - XXII - SERIES 29</t>
  </si>
  <si>
    <t>RELIANCE FIXED HORIZON FUND - XXII - SERIES 30</t>
  </si>
  <si>
    <t>RELIANCE FIXED HORIZON FUND - XXII - SERIES 32</t>
  </si>
  <si>
    <t>RELIANCE FIXED HORIZON FUND - XXII - SERIES 34</t>
  </si>
  <si>
    <t>RELIANCE FIXED HORIZON FUND - XXIII - SERIES 8</t>
  </si>
  <si>
    <t>RELIANCE FIXED HORIZON FUND - XXIII - SERIES 10</t>
  </si>
  <si>
    <t>RELIANCE FIXED HORIZON FUND - XXIII - SERIES 11</t>
  </si>
  <si>
    <t>RELIANCE FIXED HORIZON FUND - XXIII - SERIES 12</t>
  </si>
  <si>
    <t>RELIANCE FIXED HORIZON FUND XXIV - SERIES 2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</si>
  <si>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</si>
  <si>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</si>
  <si>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</si>
  <si>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</si>
  <si>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</si>
  <si>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</si>
  <si>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</si>
  <si>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</si>
  <si>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</si>
  <si>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13</t>
  </si>
  <si>
    <t>RELIANCE FIXED HORIZON FUND XXIV - SERIES 15</t>
  </si>
  <si>
    <t>RELIANCE FIXED HORIZON FUND XXIV - SERIES 16</t>
  </si>
  <si>
    <t>RELIANCE FIXED HORIZON FUND XXIV - SERIES 17</t>
  </si>
  <si>
    <t>RELIANCE FIXED HORIZON FUND XXIV - SERIES 18</t>
  </si>
  <si>
    <t>RELIANCE FIXED HORIZON FUND XXIV - SERIES 20</t>
  </si>
  <si>
    <t>RELIANCE FIXED HORIZON FUND XXIV - SERIES 21</t>
  </si>
  <si>
    <t>RELIANCE FIXED HORIZON FUND XXIV - SERIES 22</t>
  </si>
  <si>
    <t>RELIANCE FIXED HORIZON FUND XXIV - SERIES 23</t>
  </si>
  <si>
    <t>RELIANCE FIXED HORIZON FUND XXIV - SERIES 24</t>
  </si>
  <si>
    <t>RELIANCE FIXED HORIZON FUND XXIV - SERIES 25</t>
  </si>
  <si>
    <t>RELIANCE FIXED HORIZON FUND XXV - SERIES 1</t>
  </si>
  <si>
    <t>RELIANCE FIXED HORIZON FUND XXV - SERIES 2</t>
  </si>
  <si>
    <t>RELIANCE FIXED HORIZON FUND XXV - SERIES 3</t>
  </si>
  <si>
    <t>RELIANCE FIXED HORIZON FUND XXV - SERIES 4</t>
  </si>
  <si>
    <t>RELIANCE DUAL ADVANTAGE FIXED TENURE FUND - IV - PLAN D</t>
  </si>
  <si>
    <t>RELIANCE DUAL ADVANTAGE FIXED TENURE FUND - IV - PLAN E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</si>
  <si>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</si>
  <si>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</si>
  <si>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</si>
  <si>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V - PLAN E</t>
  </si>
  <si>
    <t>RELIANCE DUAL ADVANTAGE FIXED TENURE FUND - II - PLAN A</t>
  </si>
  <si>
    <t>RELIANCE DUAL ADVANTAGE FIXED TENURE FUND - II - PLAN B</t>
  </si>
  <si>
    <t>RELIANCE DUAL ADVANTAGE FIXED TENURE FUND - II - PLAN C</t>
  </si>
  <si>
    <t>RELIANCE DUAL ADVANTAGE FIXED TENURE FUND - II - PLAN G</t>
  </si>
  <si>
    <t>RELIANCE DUAL ADVANTAGE FIXED TENURE FUND - II - PLAN D</t>
  </si>
  <si>
    <t>RELIANCE DUAL ADVANTAGE FIXED TENURE FUND - II - PLAN H</t>
  </si>
  <si>
    <t>RELIANCE DUAL ADVANTAGE FIXED TENURE FUND - II - PLAN E</t>
  </si>
  <si>
    <t>RELIANCE DUAL ADVANTAGE FIXED TENURE FUND - III - PLAN A</t>
  </si>
  <si>
    <t>RELIANCE DUAL ADVANTAGE FIXED TENURE FUND - III - PLAN B</t>
  </si>
  <si>
    <t>RELIANCE DUAL ADVANTAGE FIXED TENURE FUND - III - PLAN C</t>
  </si>
  <si>
    <t>RELIANCE DUAL ADVANTAGE FIXED TENURE FUND - III - PLAN D</t>
  </si>
  <si>
    <t>RELIANCE DUAL ADVANTAGE FIXED TENURE FUND - IV - PLAN A</t>
  </si>
  <si>
    <t>RELIANCE DUAL ADVANTAGE FIXED TENURE FUND - IV - PLAN B</t>
  </si>
  <si>
    <t>RELIANCE DUAL ADVANTAGE FIXED TENURE FUND - IV - PLAN C</t>
  </si>
  <si>
    <t>RELIANCE FIXED HORIZON FUND XXV - SERIES 32</t>
  </si>
  <si>
    <t>RELIANCE FIXED HORIZON FUND XXV - SERIES 33</t>
  </si>
  <si>
    <t>RELIANCE FIXED HORIZON FUND XXV - SERIES 34</t>
  </si>
  <si>
    <t>RELIANCE FIXED HORIZON FUND XXV - SERIES 35</t>
  </si>
  <si>
    <t>RELIANCE FIXED HORIZON FUND XXV - SERIES 6</t>
  </si>
  <si>
    <t>RELIANCE FIXED HORIZON FUND XXV - SERIES 7</t>
  </si>
  <si>
    <t>RELIANCE FIXED HORIZON FUND XXV - SERIES 8</t>
  </si>
  <si>
    <t>RELIANCE FIXED HORIZON FUND XXV - SERIES 9</t>
  </si>
  <si>
    <t>RELIANCE FIXED HORIZON FUND XXV - SERIES 10</t>
  </si>
  <si>
    <t>RELIANCE FIXED HORIZON FUND XXV - SERIES 11</t>
  </si>
  <si>
    <t>RELIANCE FIXED HORIZON FUND XXV - SERIES 12</t>
  </si>
  <si>
    <t>RELIANCE FIXED HORIZON FUND XXV - SERIES 13</t>
  </si>
  <si>
    <t>RELIANCE FIXED HORIZON FUND XXV - SERIES 14</t>
  </si>
  <si>
    <t>RELIANCE FIXED HORIZON FUND XXV - SERIES 15</t>
  </si>
  <si>
    <t>RELIANCE FIXED HORIZON FUND XXV - SERIES 16</t>
  </si>
  <si>
    <t>RELIANCE FIXED HORIZON FUND XXV - SERIES 17</t>
  </si>
  <si>
    <t>RELIANCE FIXED HORIZON FUND XXV - SERIES 20</t>
  </si>
  <si>
    <t>RELIANCE FIXED HORIZON FUND XXV - SERIES 18</t>
  </si>
  <si>
    <t>RELIANCE FIXED HORIZON FUND XXV - SERIES 19</t>
  </si>
  <si>
    <t>RELIANCE FIXED HORIZON FUND XXV - SERIES 21</t>
  </si>
  <si>
    <t>RELIANCE FIXED HORIZON FUND XXV - SERIES 22</t>
  </si>
  <si>
    <t>RELIANCE FIXED HORIZON FUND XXV - SERIES 23</t>
  </si>
  <si>
    <t>RELIANCE FIXED HORIZON FUND XXV - SERIES 24</t>
  </si>
  <si>
    <t>RELIANCE FIXED HORIZON FUND XXV - SERIES 25</t>
  </si>
  <si>
    <t>RELIANCE FIXED HORIZON FUND XXV - SERIES 26</t>
  </si>
  <si>
    <t>RELIANCE FIXED HORIZON FUND XXV - SERIES 27</t>
  </si>
  <si>
    <t>RELIANCE FIXED HORIZON FUND XXV - SERIES 28</t>
  </si>
  <si>
    <t>RELIANCE FIXED HORIZON FUND XXV - SERIES 30</t>
  </si>
  <si>
    <t>RELIANCE FIXED HORIZON FUND XXV - SERIES 31</t>
  </si>
  <si>
    <t>RELIANCE FIXED HORIZON FUND XXVI - SERIES 1</t>
  </si>
  <si>
    <t>RELIANCE FIXED HORIZON FUND XXVI - SERIES 2</t>
  </si>
  <si>
    <t>RELIANCE FIXED HORIZON FUND XXVI - SERIES 4</t>
  </si>
  <si>
    <t>RELIANCE FIXED HORIZON FUND XXVI - SERIES 5</t>
  </si>
  <si>
    <t>RELIANCE FIXED HORIZON FUND XXVI - SERIES 6</t>
  </si>
  <si>
    <t>RELIANCE FIXED HORIZON FUND XXVI - SERIES 7</t>
  </si>
  <si>
    <t>RELIANCE QUARTERLY INTERVAL FUND - SERIES III</t>
  </si>
  <si>
    <t>RELIANCE INTERVAL FUND - QUARTERLY PLAN - SERIES - I</t>
  </si>
  <si>
    <t>RELIANCE INTERVAL FUND I - HALF YEARLY INTERVAL FUND - SERIES 2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</si>
  <si>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</si>
  <si>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</si>
  <si>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</si>
  <si>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</si>
  <si>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</si>
  <si>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</si>
  <si>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QUARTERLY INTERVAL FUND - SERIES II</t>
  </si>
  <si>
    <t>RELIANCE ANNUAL INTERVAL FUND - SERIES I</t>
  </si>
  <si>
    <t>RELIANCE YEARLY INTERVAL FUND - SERIES 1</t>
  </si>
  <si>
    <t>RELIANCE YEARLY INTERVAL FUND - SERIES 2</t>
  </si>
  <si>
    <t>RELIANCE YEARLY INTERVAL FUND - SERIES 3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</si>
  <si>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</si>
  <si>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</si>
  <si>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</si>
  <si>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</si>
  <si>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</si>
  <si>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</si>
  <si>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</si>
  <si>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</si>
  <si>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</si>
  <si>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</si>
  <si>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</si>
  <si>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</si>
  <si>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SHORT TERM FUND</t>
  </si>
  <si>
    <t>RELIANCE EQUITY LINKED SAVINGS FUND - SERIES I</t>
  </si>
  <si>
    <t>RELIANCE TAX SAVER FUND</t>
  </si>
  <si>
    <t>RELIANCE ARBITRAGE ADVANTAGE FUND</t>
  </si>
  <si>
    <t>RELIANCE CLOSE ENDED EQUITY FUND - SERIES A</t>
  </si>
  <si>
    <t>RELIANCE CLOSE ENDED EQUITY FUND - SERIES B</t>
  </si>
  <si>
    <t>RELIANCE TOP 200 FUND</t>
  </si>
  <si>
    <t>RELIANCE FOCUSED LARGE CAP FUND</t>
  </si>
  <si>
    <t>RELIANCE EQUITY OPPORTUNITIES FUND</t>
  </si>
  <si>
    <t>RELIANCE GROWTH FUND</t>
  </si>
  <si>
    <t>RELIANCE VISION FUND</t>
  </si>
  <si>
    <t>RELIANCE LONG TERM EQUITY FUND</t>
  </si>
  <si>
    <t>RELIANCE NRI EQUITY FUND</t>
  </si>
  <si>
    <t>RELIANCE INDEX FUND - NIFTY PLAN</t>
  </si>
  <si>
    <t>RELIANCE QUANT PLUS FUND</t>
  </si>
  <si>
    <t>RELIANCE SMALL CAP FUND</t>
  </si>
  <si>
    <t>RELIANCE REGULAR SAVINGS FUND - DEBT PLAN</t>
  </si>
  <si>
    <t>RELIANCE REGULAR SAVINGS FUND - EQUITY PLAN</t>
  </si>
  <si>
    <t>RELIANCE INDEX FUND - SENSEX PLAN</t>
  </si>
  <si>
    <t>RELIANCE REGULAR SAVINGS FUND - BALANCED PLAN</t>
  </si>
  <si>
    <t>RELIANCE BANKING FUND</t>
  </si>
  <si>
    <t>RELIANCE MEDIA &amp; ENTERTAINMENT FUND</t>
  </si>
  <si>
    <t>RELIANCE PHARMA FUND</t>
  </si>
  <si>
    <t>RELIANCE DIVERSIFIED POWER SECTOR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</si>
  <si>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</si>
  <si>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</si>
  <si>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</si>
  <si>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</si>
  <si>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</si>
  <si>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</si>
  <si>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</si>
  <si>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</si>
  <si>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</si>
  <si>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</si>
  <si>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</si>
  <si>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</si>
  <si>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</si>
  <si>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RELIANCE GOLD EXCHANGE TRADED FUND</t>
  </si>
  <si>
    <t>RELIANCE BANKING EXCHANGE TRADED FUND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</si>
  <si>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</si>
  <si>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</si>
  <si>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</si>
  <si>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</si>
  <si>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</si>
  <si>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</si>
  <si>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</si>
  <si>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</si>
  <si>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</si>
  <si>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</si>
  <si>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</si>
  <si>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</si>
  <si>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</si>
  <si>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</si>
  <si>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</si>
  <si>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</si>
  <si>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</si>
  <si>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</si>
  <si>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</si>
  <si>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</si>
  <si>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</si>
  <si>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</si>
  <si>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</si>
  <si>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</si>
  <si>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</si>
  <si>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</si>
  <si>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</si>
  <si>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</si>
  <si>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</si>
  <si>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</si>
  <si>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</si>
  <si>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</si>
  <si>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</si>
  <si>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</si>
  <si>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</si>
  <si>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</si>
  <si>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</si>
  <si>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</si>
  <si>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</si>
  <si>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</si>
  <si>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</si>
  <si>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</si>
  <si>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</si>
  <si>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</si>
  <si>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</si>
  <si>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</si>
  <si>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</si>
  <si>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</si>
  <si>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RELIANCE DUAL ADVANTAGE FIXED TENURE FUND - V - PLAN F</t>
  </si>
  <si>
    <t>RELIANCE DUAL ADVANTAGE FIXED TENURE FUND - V - PLAN G</t>
  </si>
  <si>
    <t>RELIANCE FIXED HORIZON FUND XXVI - SERIES 8</t>
  </si>
  <si>
    <t>RELIANCE FIXED HORIZON FUND XXVI - SERIES 9</t>
  </si>
  <si>
    <t>RELIANCE FIXED HORIZON FUND XXVI - SERIES 12</t>
  </si>
  <si>
    <t>RELIANCE FIXED HORIZON FUND XXVI - SERIES 13</t>
  </si>
  <si>
    <t>RELIANCE FIXED HORIZON FUND XXVI - SERIES 15</t>
  </si>
  <si>
    <t>RELIANCE FIXED HORIZON FUND XXVI - SERIES 16</t>
  </si>
  <si>
    <t>R*SHARES CONSUMPTION FUND</t>
  </si>
  <si>
    <t>R*SHARES DIVIDEND OPPORTUNITIES FUND</t>
  </si>
  <si>
    <t>RELIANCE FIXED HORIZON FUND XXVI - SERIES 17</t>
  </si>
  <si>
    <t>RELIANCE FIXED HORIZON FUND XXVI - SERIES 14</t>
  </si>
  <si>
    <t>RELIANCE FIXED HORIZON FUND XXVI - SERIES 18</t>
  </si>
  <si>
    <t>RELIANCE FIXED HORIZON FUND XXVI - SERIES 19</t>
  </si>
  <si>
    <t>RELIANCE FIXED HORIZON FUND XXVI - SERIES 20</t>
  </si>
  <si>
    <t>RELIANCE FIXED HORIZON FUND XXVI - SERIES 21</t>
  </si>
  <si>
    <t>RELIANCE FIXED HORIZON FUND XXVI - SERIES 25</t>
  </si>
  <si>
    <t>RELIANCE FIXED HORIZON FUND XXVI - SERIES 26</t>
  </si>
  <si>
    <t>RELIANCE FIXED HORIZON FUND XXVI - SERIES 23</t>
  </si>
  <si>
    <t>RELIANCE FIXED HORIZON FUND XXVI - SERIES 22</t>
  </si>
  <si>
    <t>RELIANCE FIXED HORIZON FUND XXVI - SERIES 24</t>
  </si>
  <si>
    <t>RELIANCE CLOSE ENDED EQUITY FUND II - SERIES A</t>
  </si>
  <si>
    <t>Telangana</t>
  </si>
  <si>
    <t>RELIANCE DUAL ADVANTAGE FIXED TENURE FUND - V - PLAN H</t>
  </si>
  <si>
    <t>RELIANCE FIXED HORIZON FUND XXVI - SERIES 28</t>
  </si>
  <si>
    <t>RELIANCE FIXED HORIZON FUND XXVI - SERIES 31</t>
  </si>
  <si>
    <t>RELIANCE FIXED HORIZON FUND XXVI - SERIES 29</t>
  </si>
  <si>
    <t>RELIANCE FIXED HORIZON FUND XXVI - SERIES 30</t>
  </si>
  <si>
    <t>RELIANCE FIXED HORIZON FUND XXVI - SERIES 33</t>
  </si>
  <si>
    <t>RELIANCE FIXED HORIZON FUND XXVI - SERIES 32</t>
  </si>
  <si>
    <t>RELIANCE CORPORATE BOND FUND</t>
  </si>
  <si>
    <t>R*SHARES CNX 100 FUND</t>
  </si>
  <si>
    <t>R*SHARES NIFTY ETF</t>
  </si>
  <si>
    <t>RELIANCE DUAL ADVANTAGE FIXED TENURE FUND VI - PLAN A</t>
  </si>
  <si>
    <t>RELIANCE FIXED HORIZON FUND XXVI - SERIES 35</t>
  </si>
  <si>
    <t>RELIANCE FIXED HORIZON FUND - XXVII - SERIES 3</t>
  </si>
  <si>
    <t>RELIANCE DUAL ADVANTAGE FIXED TENURE FUND VI - PLAN B</t>
  </si>
  <si>
    <t>RELIANCE CAPITAL BUILDER FUND - SERIES A</t>
  </si>
  <si>
    <t>RELIANCE JAPAN EQUITY FUND</t>
  </si>
  <si>
    <t>Reliance Mutual Fund: Net Assets Under Management (AAUM) as on AUGUST 2014 (All figures in Rs. Crore)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</si>
  <si>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</si>
  <si>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</si>
  <si>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</si>
  <si>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</si>
  <si>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</si>
  <si>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</si>
  <si>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</si>
  <si>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</si>
  <si>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</si>
  <si>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</si>
  <si>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A</t>
  </si>
  <si>
    <t>INCOME / DEBT ORIENTED SCHEMES</t>
  </si>
  <si>
    <t>Reliance Mutual Fund (All figures in Rs. Crore)</t>
  </si>
  <si>
    <t>Table showing State wise /Union Territory wise contribution to AUM of category of schemes as on August 2014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</si>
</sst>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9" fontId="0" fillId="0" borderId="0" xfId="0" applyNumberFormat="1" applyAlignment="1">
      <alignment/>
    </xf>
    <xf numFmtId="171" fontId="0" fillId="0" borderId="0" xfId="42" applyFont="1" applyFill="1" applyBorder="1" applyAlignment="1">
      <alignment/>
    </xf>
    <xf numFmtId="171" fontId="0" fillId="0" borderId="0" xfId="42" applyFont="1" applyBorder="1" applyAlignment="1">
      <alignment/>
    </xf>
    <xf numFmtId="171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49" fontId="42" fillId="0" borderId="28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9" xfId="55" applyNumberFormat="1" applyFont="1" applyFill="1" applyBorder="1" applyAlignment="1">
      <alignment horizontal="center" vertical="center" wrapText="1"/>
      <protection/>
    </xf>
    <xf numFmtId="49" fontId="42" fillId="0" borderId="30" xfId="55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2" fontId="4" fillId="0" borderId="32" xfId="56" applyNumberFormat="1" applyFont="1" applyFill="1" applyBorder="1" applyAlignment="1">
      <alignment horizontal="left" vertical="top" wrapText="1"/>
      <protection/>
    </xf>
    <xf numFmtId="2" fontId="4" fillId="0" borderId="33" xfId="56" applyNumberFormat="1" applyFont="1" applyFill="1" applyBorder="1" applyAlignment="1">
      <alignment horizontal="left" vertical="top" wrapText="1"/>
      <protection/>
    </xf>
    <xf numFmtId="2" fontId="4" fillId="0" borderId="34" xfId="56" applyNumberFormat="1" applyFont="1" applyFill="1" applyBorder="1" applyAlignment="1">
      <alignment horizontal="left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56"/>
  <sheetViews>
    <sheetView zoomScalePageLayoutView="0" workbookViewId="0" topLeftCell="C1">
      <selection activeCell="I10" sqref="I10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4.57421875" style="0" customWidth="1"/>
    <col min="4" max="4" width="8.140625" style="0" customWidth="1"/>
    <col min="5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7" width="4.57421875" style="0" customWidth="1"/>
    <col min="18" max="18" width="6.57421875" style="0" bestFit="1" customWidth="1"/>
    <col min="19" max="19" width="8.140625" style="0" bestFit="1" customWidth="1"/>
    <col min="20" max="20" width="6.57421875" style="0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5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7" width="4.57421875" style="0" customWidth="1"/>
    <col min="48" max="48" width="9.140625" style="0" bestFit="1" customWidth="1"/>
    <col min="49" max="49" width="9.140625" style="0" customWidth="1"/>
    <col min="50" max="50" width="8.140625" style="0" bestFit="1" customWidth="1"/>
    <col min="51" max="51" width="6.57421875" style="0" bestFit="1" customWidth="1"/>
    <col min="52" max="52" width="9.140625" style="0" bestFit="1" customWidth="1"/>
    <col min="53" max="57" width="4.57421875" style="0" customWidth="1"/>
    <col min="58" max="59" width="8.140625" style="0" bestFit="1" customWidth="1"/>
    <col min="60" max="60" width="6.57421875" style="0" customWidth="1"/>
    <col min="61" max="61" width="4.57421875" style="0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0" bestFit="1" customWidth="1"/>
  </cols>
  <sheetData>
    <row r="2" ht="15" customHeight="1" thickBot="1">
      <c r="B2" s="1"/>
    </row>
    <row r="3" spans="1:63" ht="15.75" customHeight="1" thickBot="1">
      <c r="A3" s="71" t="s">
        <v>0</v>
      </c>
      <c r="B3" s="73" t="s">
        <v>1</v>
      </c>
      <c r="C3" s="76" t="s">
        <v>284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8"/>
    </row>
    <row r="4" spans="1:63" ht="18.75" thickBot="1">
      <c r="A4" s="72"/>
      <c r="B4" s="74"/>
      <c r="C4" s="79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  <c r="W4" s="79" t="s">
        <v>3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1"/>
      <c r="AQ4" s="79" t="s">
        <v>4</v>
      </c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1"/>
      <c r="BK4" s="82" t="s">
        <v>183</v>
      </c>
    </row>
    <row r="5" spans="1:63" ht="18.75" thickBot="1">
      <c r="A5" s="72"/>
      <c r="B5" s="74"/>
      <c r="C5" s="68" t="s">
        <v>5</v>
      </c>
      <c r="D5" s="69"/>
      <c r="E5" s="69"/>
      <c r="F5" s="69"/>
      <c r="G5" s="69"/>
      <c r="H5" s="69"/>
      <c r="I5" s="69"/>
      <c r="J5" s="69"/>
      <c r="K5" s="69"/>
      <c r="L5" s="70"/>
      <c r="M5" s="68" t="s">
        <v>6</v>
      </c>
      <c r="N5" s="69"/>
      <c r="O5" s="69"/>
      <c r="P5" s="69"/>
      <c r="Q5" s="69"/>
      <c r="R5" s="69"/>
      <c r="S5" s="69"/>
      <c r="T5" s="69"/>
      <c r="U5" s="69"/>
      <c r="V5" s="70"/>
      <c r="W5" s="68" t="s">
        <v>5</v>
      </c>
      <c r="X5" s="69"/>
      <c r="Y5" s="69"/>
      <c r="Z5" s="69"/>
      <c r="AA5" s="69"/>
      <c r="AB5" s="69"/>
      <c r="AC5" s="69"/>
      <c r="AD5" s="69"/>
      <c r="AE5" s="69"/>
      <c r="AF5" s="70"/>
      <c r="AG5" s="68" t="s">
        <v>6</v>
      </c>
      <c r="AH5" s="69"/>
      <c r="AI5" s="69"/>
      <c r="AJ5" s="69"/>
      <c r="AK5" s="69"/>
      <c r="AL5" s="69"/>
      <c r="AM5" s="69"/>
      <c r="AN5" s="69"/>
      <c r="AO5" s="69"/>
      <c r="AP5" s="70"/>
      <c r="AQ5" s="68" t="s">
        <v>5</v>
      </c>
      <c r="AR5" s="69"/>
      <c r="AS5" s="69"/>
      <c r="AT5" s="69"/>
      <c r="AU5" s="69"/>
      <c r="AV5" s="69"/>
      <c r="AW5" s="69"/>
      <c r="AX5" s="69"/>
      <c r="AY5" s="69"/>
      <c r="AZ5" s="70"/>
      <c r="BA5" s="68" t="s">
        <v>6</v>
      </c>
      <c r="BB5" s="69"/>
      <c r="BC5" s="69"/>
      <c r="BD5" s="69"/>
      <c r="BE5" s="69"/>
      <c r="BF5" s="69"/>
      <c r="BG5" s="69"/>
      <c r="BH5" s="69"/>
      <c r="BI5" s="69"/>
      <c r="BJ5" s="70"/>
      <c r="BK5" s="83"/>
    </row>
    <row r="6" spans="1:63" ht="18" customHeight="1">
      <c r="A6" s="72"/>
      <c r="B6" s="74"/>
      <c r="C6" s="62" t="s">
        <v>7</v>
      </c>
      <c r="D6" s="63"/>
      <c r="E6" s="63"/>
      <c r="F6" s="63"/>
      <c r="G6" s="64"/>
      <c r="H6" s="65" t="s">
        <v>8</v>
      </c>
      <c r="I6" s="66"/>
      <c r="J6" s="66"/>
      <c r="K6" s="66"/>
      <c r="L6" s="67"/>
      <c r="M6" s="62" t="s">
        <v>7</v>
      </c>
      <c r="N6" s="63"/>
      <c r="O6" s="63"/>
      <c r="P6" s="63"/>
      <c r="Q6" s="64"/>
      <c r="R6" s="65" t="s">
        <v>8</v>
      </c>
      <c r="S6" s="66"/>
      <c r="T6" s="66"/>
      <c r="U6" s="66"/>
      <c r="V6" s="67"/>
      <c r="W6" s="62" t="s">
        <v>7</v>
      </c>
      <c r="X6" s="63"/>
      <c r="Y6" s="63"/>
      <c r="Z6" s="63"/>
      <c r="AA6" s="64"/>
      <c r="AB6" s="65" t="s">
        <v>8</v>
      </c>
      <c r="AC6" s="66"/>
      <c r="AD6" s="66"/>
      <c r="AE6" s="66"/>
      <c r="AF6" s="67"/>
      <c r="AG6" s="62" t="s">
        <v>7</v>
      </c>
      <c r="AH6" s="63"/>
      <c r="AI6" s="63"/>
      <c r="AJ6" s="63"/>
      <c r="AK6" s="64"/>
      <c r="AL6" s="65" t="s">
        <v>8</v>
      </c>
      <c r="AM6" s="66"/>
      <c r="AN6" s="66"/>
      <c r="AO6" s="66"/>
      <c r="AP6" s="67"/>
      <c r="AQ6" s="62" t="s">
        <v>7</v>
      </c>
      <c r="AR6" s="63"/>
      <c r="AS6" s="63"/>
      <c r="AT6" s="63"/>
      <c r="AU6" s="64"/>
      <c r="AV6" s="65" t="s">
        <v>8</v>
      </c>
      <c r="AW6" s="66"/>
      <c r="AX6" s="66"/>
      <c r="AY6" s="66"/>
      <c r="AZ6" s="67"/>
      <c r="BA6" s="62" t="s">
        <v>7</v>
      </c>
      <c r="BB6" s="63"/>
      <c r="BC6" s="63"/>
      <c r="BD6" s="63"/>
      <c r="BE6" s="64"/>
      <c r="BF6" s="65" t="s">
        <v>8</v>
      </c>
      <c r="BG6" s="66"/>
      <c r="BH6" s="66"/>
      <c r="BI6" s="66"/>
      <c r="BJ6" s="67"/>
      <c r="BK6" s="83"/>
    </row>
    <row r="7" spans="1:63" ht="15.75">
      <c r="A7" s="72"/>
      <c r="B7" s="75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4"/>
    </row>
    <row r="8" spans="1:63" ht="18">
      <c r="A8" s="61" t="s">
        <v>295</v>
      </c>
      <c r="B8" s="59" t="s">
        <v>296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60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32</v>
      </c>
      <c r="C10" s="11">
        <v>0</v>
      </c>
      <c r="D10" s="9">
        <v>241.7299172722258</v>
      </c>
      <c r="E10" s="9">
        <v>0</v>
      </c>
      <c r="F10" s="9">
        <v>0</v>
      </c>
      <c r="G10" s="10">
        <v>0</v>
      </c>
      <c r="H10" s="11">
        <v>5.112501042932798</v>
      </c>
      <c r="I10" s="9">
        <v>610.0019527804499</v>
      </c>
      <c r="J10" s="9">
        <v>343.2434668289673</v>
      </c>
      <c r="K10" s="9">
        <v>0</v>
      </c>
      <c r="L10" s="10">
        <v>7.588808783255398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5.135602870449399</v>
      </c>
      <c r="S10" s="9">
        <v>126.6991532452895</v>
      </c>
      <c r="T10" s="9">
        <v>34.671467253419</v>
      </c>
      <c r="U10" s="9">
        <v>0</v>
      </c>
      <c r="V10" s="10">
        <v>5.3859636529984005</v>
      </c>
      <c r="W10" s="11">
        <v>0</v>
      </c>
      <c r="X10" s="9">
        <v>0</v>
      </c>
      <c r="Y10" s="9">
        <v>0</v>
      </c>
      <c r="Z10" s="9">
        <v>0</v>
      </c>
      <c r="AA10" s="10">
        <v>0</v>
      </c>
      <c r="AB10" s="11">
        <v>0.32193434090309997</v>
      </c>
      <c r="AC10" s="9">
        <v>2.9469042476772</v>
      </c>
      <c r="AD10" s="9">
        <v>0</v>
      </c>
      <c r="AE10" s="9">
        <v>0</v>
      </c>
      <c r="AF10" s="10">
        <v>0.6291677631287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0.011048407161100001</v>
      </c>
      <c r="AM10" s="9">
        <v>0</v>
      </c>
      <c r="AN10" s="9">
        <v>0</v>
      </c>
      <c r="AO10" s="9">
        <v>0</v>
      </c>
      <c r="AP10" s="10">
        <v>0.0125204505161</v>
      </c>
      <c r="AQ10" s="11">
        <v>0</v>
      </c>
      <c r="AR10" s="9">
        <v>0</v>
      </c>
      <c r="AS10" s="9">
        <v>0</v>
      </c>
      <c r="AT10" s="9">
        <v>0</v>
      </c>
      <c r="AU10" s="10">
        <v>0</v>
      </c>
      <c r="AV10" s="11">
        <v>361.27880831013744</v>
      </c>
      <c r="AW10" s="9">
        <v>634.4757508500132</v>
      </c>
      <c r="AX10" s="9">
        <v>51.7966666146772</v>
      </c>
      <c r="AY10" s="9">
        <v>0</v>
      </c>
      <c r="AZ10" s="10">
        <v>252.8545946444482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138.81575415329053</v>
      </c>
      <c r="BG10" s="9">
        <v>127.51800752492595</v>
      </c>
      <c r="BH10" s="9">
        <v>37.9135111432253</v>
      </c>
      <c r="BI10" s="9">
        <v>0</v>
      </c>
      <c r="BJ10" s="10">
        <v>157.2746158527656</v>
      </c>
      <c r="BK10" s="17">
        <f>SUM(C10:BJ10)</f>
        <v>3145.4181180328574</v>
      </c>
      <c r="BL10" s="16"/>
      <c r="BM10" s="52"/>
    </row>
    <row r="11" spans="1:65" s="12" customFormat="1" ht="15">
      <c r="A11" s="5"/>
      <c r="B11" s="8" t="s">
        <v>33</v>
      </c>
      <c r="C11" s="11">
        <v>0</v>
      </c>
      <c r="D11" s="9">
        <v>1480.083691347742</v>
      </c>
      <c r="E11" s="9">
        <v>0</v>
      </c>
      <c r="F11" s="9">
        <v>0</v>
      </c>
      <c r="G11" s="10">
        <v>20.6255553488709</v>
      </c>
      <c r="H11" s="11">
        <v>126.3664886366382</v>
      </c>
      <c r="I11" s="9">
        <v>5856.121553393997</v>
      </c>
      <c r="J11" s="9">
        <v>1385.0286408045476</v>
      </c>
      <c r="K11" s="9">
        <v>12.0629404416451</v>
      </c>
      <c r="L11" s="10">
        <v>405.92090598608945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63.42597588450982</v>
      </c>
      <c r="S11" s="9">
        <v>305.2912754840618</v>
      </c>
      <c r="T11" s="9">
        <v>308.95665897761205</v>
      </c>
      <c r="U11" s="9">
        <v>0</v>
      </c>
      <c r="V11" s="10">
        <v>33.68778539486577</v>
      </c>
      <c r="W11" s="11">
        <v>0</v>
      </c>
      <c r="X11" s="9">
        <v>8.3463179389999</v>
      </c>
      <c r="Y11" s="9">
        <v>0</v>
      </c>
      <c r="Z11" s="9">
        <v>0</v>
      </c>
      <c r="AA11" s="10">
        <v>2.7900089053225</v>
      </c>
      <c r="AB11" s="11">
        <v>1.4979087908697002</v>
      </c>
      <c r="AC11" s="9">
        <v>7.6838459173222</v>
      </c>
      <c r="AD11" s="9">
        <v>0</v>
      </c>
      <c r="AE11" s="9">
        <v>0</v>
      </c>
      <c r="AF11" s="10">
        <v>5.554843889450799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0.12651849254699998</v>
      </c>
      <c r="AM11" s="9">
        <v>0.0005176207419</v>
      </c>
      <c r="AN11" s="9">
        <v>0</v>
      </c>
      <c r="AO11" s="9">
        <v>0</v>
      </c>
      <c r="AP11" s="10">
        <v>0.13832156703190002</v>
      </c>
      <c r="AQ11" s="11">
        <v>0</v>
      </c>
      <c r="AR11" s="9">
        <v>75.58751945193539</v>
      </c>
      <c r="AS11" s="9">
        <v>0</v>
      </c>
      <c r="AT11" s="9">
        <v>0</v>
      </c>
      <c r="AU11" s="10">
        <v>0</v>
      </c>
      <c r="AV11" s="11">
        <v>328.1334137023489</v>
      </c>
      <c r="AW11" s="9">
        <v>8119.01789241227</v>
      </c>
      <c r="AX11" s="9">
        <v>1482.828488737064</v>
      </c>
      <c r="AY11" s="9">
        <v>0</v>
      </c>
      <c r="AZ11" s="10">
        <v>626.5579844410686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77.87836829827295</v>
      </c>
      <c r="BG11" s="9">
        <v>576.1083592511491</v>
      </c>
      <c r="BH11" s="9">
        <v>76.97690945564378</v>
      </c>
      <c r="BI11" s="9">
        <v>0</v>
      </c>
      <c r="BJ11" s="10">
        <v>105.43619866395926</v>
      </c>
      <c r="BK11" s="17">
        <f>SUM(C11:BJ11)</f>
        <v>21492.234889236577</v>
      </c>
      <c r="BL11" s="16"/>
      <c r="BM11" s="52"/>
    </row>
    <row r="12" spans="1:65" s="12" customFormat="1" ht="15">
      <c r="A12" s="5"/>
      <c r="B12" s="8" t="s">
        <v>34</v>
      </c>
      <c r="C12" s="11">
        <v>0</v>
      </c>
      <c r="D12" s="9">
        <v>1309.1587689110968</v>
      </c>
      <c r="E12" s="9">
        <v>0</v>
      </c>
      <c r="F12" s="9">
        <v>0</v>
      </c>
      <c r="G12" s="10">
        <v>0.011193018386999999</v>
      </c>
      <c r="H12" s="11">
        <v>21.257300044514302</v>
      </c>
      <c r="I12" s="9">
        <v>2779.2143933081593</v>
      </c>
      <c r="J12" s="9">
        <v>807.3001946665481</v>
      </c>
      <c r="K12" s="9">
        <v>37.6377306860322</v>
      </c>
      <c r="L12" s="10">
        <v>40.8662191530306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13.6981178753215</v>
      </c>
      <c r="S12" s="9">
        <v>101.59405610148302</v>
      </c>
      <c r="T12" s="9">
        <v>10.1593146290321</v>
      </c>
      <c r="U12" s="9">
        <v>0</v>
      </c>
      <c r="V12" s="10">
        <v>5.0725985324504</v>
      </c>
      <c r="W12" s="11">
        <v>0</v>
      </c>
      <c r="X12" s="9">
        <v>1.1445933207419001</v>
      </c>
      <c r="Y12" s="9">
        <v>0</v>
      </c>
      <c r="Z12" s="9">
        <v>0</v>
      </c>
      <c r="AA12" s="10">
        <v>0</v>
      </c>
      <c r="AB12" s="11">
        <v>0.375825910161</v>
      </c>
      <c r="AC12" s="9">
        <v>3.6905979297741</v>
      </c>
      <c r="AD12" s="9">
        <v>0</v>
      </c>
      <c r="AE12" s="9">
        <v>0</v>
      </c>
      <c r="AF12" s="10">
        <v>0.011798738741900001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0.2960822407095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23.5173306520967</v>
      </c>
      <c r="AS12" s="9">
        <v>0</v>
      </c>
      <c r="AT12" s="9">
        <v>0</v>
      </c>
      <c r="AU12" s="10">
        <v>0</v>
      </c>
      <c r="AV12" s="11">
        <v>63.46456651601725</v>
      </c>
      <c r="AW12" s="9">
        <v>1391.57174535301</v>
      </c>
      <c r="AX12" s="9">
        <v>200.77065845461289</v>
      </c>
      <c r="AY12" s="9">
        <v>0</v>
      </c>
      <c r="AZ12" s="10">
        <v>70.69537160785966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17.421269715086275</v>
      </c>
      <c r="BG12" s="9">
        <v>115.9196095479659</v>
      </c>
      <c r="BH12" s="9">
        <v>6.4540218765161</v>
      </c>
      <c r="BI12" s="9">
        <v>0</v>
      </c>
      <c r="BJ12" s="10">
        <v>10.6405638945746</v>
      </c>
      <c r="BK12" s="17">
        <f>SUM(C12:BJ12)</f>
        <v>7031.943922683923</v>
      </c>
      <c r="BL12" s="16"/>
      <c r="BM12" s="52"/>
    </row>
    <row r="13" spans="1:64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3030.9723775310645</v>
      </c>
      <c r="E13" s="18">
        <f t="shared" si="0"/>
        <v>0</v>
      </c>
      <c r="F13" s="18">
        <f t="shared" si="0"/>
        <v>0</v>
      </c>
      <c r="G13" s="19">
        <f t="shared" si="0"/>
        <v>20.6367483672579</v>
      </c>
      <c r="H13" s="20">
        <f t="shared" si="0"/>
        <v>152.73628972408528</v>
      </c>
      <c r="I13" s="18">
        <f t="shared" si="0"/>
        <v>9245.337899482605</v>
      </c>
      <c r="J13" s="18">
        <f t="shared" si="0"/>
        <v>2535.572302300063</v>
      </c>
      <c r="K13" s="18">
        <f t="shared" si="0"/>
        <v>49.700671127677296</v>
      </c>
      <c r="L13" s="19">
        <f t="shared" si="0"/>
        <v>454.37593392237545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82.25969663028071</v>
      </c>
      <c r="S13" s="18">
        <f t="shared" si="0"/>
        <v>533.5844848308343</v>
      </c>
      <c r="T13" s="18">
        <f t="shared" si="0"/>
        <v>353.78744086006316</v>
      </c>
      <c r="U13" s="18">
        <f t="shared" si="0"/>
        <v>0</v>
      </c>
      <c r="V13" s="19">
        <f t="shared" si="0"/>
        <v>44.14634758031457</v>
      </c>
      <c r="W13" s="20">
        <f t="shared" si="0"/>
        <v>0</v>
      </c>
      <c r="X13" s="18">
        <f t="shared" si="0"/>
        <v>9.4909112597418</v>
      </c>
      <c r="Y13" s="18">
        <f t="shared" si="0"/>
        <v>0</v>
      </c>
      <c r="Z13" s="18">
        <f t="shared" si="0"/>
        <v>0</v>
      </c>
      <c r="AA13" s="19">
        <f t="shared" si="0"/>
        <v>2.7900089053225</v>
      </c>
      <c r="AB13" s="20">
        <f t="shared" si="0"/>
        <v>2.1956690419338</v>
      </c>
      <c r="AC13" s="18">
        <f t="shared" si="0"/>
        <v>14.3213480947735</v>
      </c>
      <c r="AD13" s="18">
        <f t="shared" si="0"/>
        <v>0</v>
      </c>
      <c r="AE13" s="18">
        <f t="shared" si="0"/>
        <v>0</v>
      </c>
      <c r="AF13" s="19">
        <f t="shared" si="0"/>
        <v>6.1958103913214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0.4336491404176</v>
      </c>
      <c r="AM13" s="18">
        <f t="shared" si="0"/>
        <v>0.0005176207419</v>
      </c>
      <c r="AN13" s="18">
        <f t="shared" si="0"/>
        <v>0</v>
      </c>
      <c r="AO13" s="18">
        <f t="shared" si="0"/>
        <v>0</v>
      </c>
      <c r="AP13" s="19">
        <f t="shared" si="0"/>
        <v>0.15084201754800003</v>
      </c>
      <c r="AQ13" s="20">
        <f t="shared" si="0"/>
        <v>0</v>
      </c>
      <c r="AR13" s="18">
        <f t="shared" si="0"/>
        <v>99.1048501040321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752.8767885285037</v>
      </c>
      <c r="AW13" s="18">
        <f t="shared" si="0"/>
        <v>10145.065388615294</v>
      </c>
      <c r="AX13" s="18">
        <f t="shared" si="0"/>
        <v>1735.395813806354</v>
      </c>
      <c r="AY13" s="18">
        <f t="shared" si="0"/>
        <v>0</v>
      </c>
      <c r="AZ13" s="19">
        <f t="shared" si="0"/>
        <v>950.1079506933764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234.11539216664977</v>
      </c>
      <c r="BG13" s="18">
        <f t="shared" si="0"/>
        <v>819.5459763240409</v>
      </c>
      <c r="BH13" s="18">
        <f t="shared" si="0"/>
        <v>121.34444247538516</v>
      </c>
      <c r="BI13" s="18">
        <f t="shared" si="0"/>
        <v>0</v>
      </c>
      <c r="BJ13" s="19">
        <f t="shared" si="0"/>
        <v>273.3513784112995</v>
      </c>
      <c r="BK13" s="32">
        <f t="shared" si="0"/>
        <v>31669.596929953357</v>
      </c>
      <c r="BL13" s="1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4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</row>
    <row r="16" spans="1:65" s="12" customFormat="1" ht="15">
      <c r="A16" s="5"/>
      <c r="B16" s="8" t="s">
        <v>35</v>
      </c>
      <c r="C16" s="11">
        <v>0</v>
      </c>
      <c r="D16" s="9">
        <v>5.939178648258</v>
      </c>
      <c r="E16" s="9">
        <v>0</v>
      </c>
      <c r="F16" s="9">
        <v>0</v>
      </c>
      <c r="G16" s="10">
        <v>0</v>
      </c>
      <c r="H16" s="11">
        <v>2.2088583932571</v>
      </c>
      <c r="I16" s="9">
        <v>33.7936128587738</v>
      </c>
      <c r="J16" s="9">
        <v>0</v>
      </c>
      <c r="K16" s="9">
        <v>0</v>
      </c>
      <c r="L16" s="10">
        <v>4.2179887702248005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0.36491357299890004</v>
      </c>
      <c r="S16" s="9">
        <v>1.139692481129</v>
      </c>
      <c r="T16" s="9">
        <v>1.0011967606451</v>
      </c>
      <c r="U16" s="9">
        <v>0</v>
      </c>
      <c r="V16" s="10">
        <v>1.3267830376120995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43.43390393547821</v>
      </c>
      <c r="AW16" s="9">
        <v>92.17893221070723</v>
      </c>
      <c r="AX16" s="9">
        <v>0.16284196841930001</v>
      </c>
      <c r="AY16" s="9">
        <v>0</v>
      </c>
      <c r="AZ16" s="10">
        <v>129.95846781469737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1.3758539128979004</v>
      </c>
      <c r="BG16" s="9">
        <v>13.542789061289303</v>
      </c>
      <c r="BH16" s="9">
        <v>0</v>
      </c>
      <c r="BI16" s="9">
        <v>0</v>
      </c>
      <c r="BJ16" s="10">
        <v>6.0083416962534</v>
      </c>
      <c r="BK16" s="17">
        <f>SUM(C16:BJ16)</f>
        <v>336.6533551226415</v>
      </c>
      <c r="BL16" s="16"/>
      <c r="BM16" s="52"/>
    </row>
    <row r="17" spans="1:64" s="21" customFormat="1" ht="15">
      <c r="A17" s="5"/>
      <c r="B17" s="15" t="s">
        <v>14</v>
      </c>
      <c r="C17" s="20">
        <f>SUM(C16)</f>
        <v>0</v>
      </c>
      <c r="D17" s="18">
        <f>SUM(D16)</f>
        <v>5.939178648258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2.2088583932571</v>
      </c>
      <c r="I17" s="18">
        <f t="shared" si="1"/>
        <v>33.7936128587738</v>
      </c>
      <c r="J17" s="18">
        <f t="shared" si="1"/>
        <v>0</v>
      </c>
      <c r="K17" s="18">
        <f t="shared" si="1"/>
        <v>0</v>
      </c>
      <c r="L17" s="19">
        <f t="shared" si="1"/>
        <v>4.2179887702248005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0.36491357299890004</v>
      </c>
      <c r="S17" s="18">
        <f t="shared" si="1"/>
        <v>1.139692481129</v>
      </c>
      <c r="T17" s="18">
        <f t="shared" si="1"/>
        <v>1.0011967606451</v>
      </c>
      <c r="U17" s="18">
        <f t="shared" si="1"/>
        <v>0</v>
      </c>
      <c r="V17" s="19">
        <f t="shared" si="1"/>
        <v>1.3267830376120995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43.43390393547821</v>
      </c>
      <c r="AW17" s="18">
        <f t="shared" si="1"/>
        <v>92.17893221070723</v>
      </c>
      <c r="AX17" s="18">
        <f t="shared" si="1"/>
        <v>0.16284196841930001</v>
      </c>
      <c r="AY17" s="18">
        <f t="shared" si="1"/>
        <v>0</v>
      </c>
      <c r="AZ17" s="19">
        <f t="shared" si="1"/>
        <v>129.95846781469737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1.3758539128979004</v>
      </c>
      <c r="BG17" s="18">
        <f t="shared" si="1"/>
        <v>13.542789061289303</v>
      </c>
      <c r="BH17" s="18">
        <f t="shared" si="1"/>
        <v>0</v>
      </c>
      <c r="BI17" s="18">
        <f t="shared" si="1"/>
        <v>0</v>
      </c>
      <c r="BJ17" s="19">
        <f t="shared" si="1"/>
        <v>6.0083416962534</v>
      </c>
      <c r="BK17" s="19">
        <f t="shared" si="1"/>
        <v>336.6533551226415</v>
      </c>
      <c r="BL17" s="1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4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</row>
    <row r="20" spans="1:65" s="12" customFormat="1" ht="15">
      <c r="A20" s="5"/>
      <c r="B20" s="8" t="s">
        <v>142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0.0052418636771999995</v>
      </c>
      <c r="I20" s="9">
        <v>45.0951903840965</v>
      </c>
      <c r="J20" s="9">
        <v>0</v>
      </c>
      <c r="K20" s="9">
        <v>0</v>
      </c>
      <c r="L20" s="10">
        <v>2.7021915299353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</v>
      </c>
      <c r="S20" s="9">
        <v>0</v>
      </c>
      <c r="T20" s="9">
        <v>0</v>
      </c>
      <c r="U20" s="9">
        <v>0</v>
      </c>
      <c r="V20" s="10">
        <v>0.019565296032200002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0.048466846451399995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0.7051447409984999</v>
      </c>
      <c r="AW20" s="9">
        <v>14.6707597790643</v>
      </c>
      <c r="AX20" s="9">
        <v>0</v>
      </c>
      <c r="AY20" s="9">
        <v>0</v>
      </c>
      <c r="AZ20" s="10">
        <v>17.731547467454682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0.1366281199656</v>
      </c>
      <c r="BG20" s="9">
        <v>67.9397428897417</v>
      </c>
      <c r="BH20" s="9">
        <v>0</v>
      </c>
      <c r="BI20" s="9">
        <v>0</v>
      </c>
      <c r="BJ20" s="10">
        <v>1.7852938623200998</v>
      </c>
      <c r="BK20" s="17">
        <f aca="true" t="shared" si="2" ref="BK20:BK95">SUM(C20:BJ20)</f>
        <v>150.83977277973744</v>
      </c>
      <c r="BL20" s="16"/>
      <c r="BM20" s="52"/>
    </row>
    <row r="21" spans="1:65" s="12" customFormat="1" ht="15">
      <c r="A21" s="5"/>
      <c r="B21" s="8" t="s">
        <v>83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0.0071003145160999995</v>
      </c>
      <c r="I21" s="9">
        <v>0</v>
      </c>
      <c r="J21" s="9">
        <v>0</v>
      </c>
      <c r="K21" s="9">
        <v>0</v>
      </c>
      <c r="L21" s="10">
        <v>0.19942131480629996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0.014704285580500001</v>
      </c>
      <c r="S21" s="9">
        <v>0</v>
      </c>
      <c r="T21" s="9">
        <v>0</v>
      </c>
      <c r="U21" s="9">
        <v>0</v>
      </c>
      <c r="V21" s="10">
        <v>0.28711837012860003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0.0177507862902</v>
      </c>
      <c r="AC21" s="9">
        <v>0</v>
      </c>
      <c r="AD21" s="9">
        <v>0</v>
      </c>
      <c r="AE21" s="9">
        <v>0</v>
      </c>
      <c r="AF21" s="10">
        <v>0.1850999905805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0.0422614937094</v>
      </c>
      <c r="AM21" s="9">
        <v>0</v>
      </c>
      <c r="AN21" s="9">
        <v>0</v>
      </c>
      <c r="AO21" s="9">
        <v>0</v>
      </c>
      <c r="AP21" s="10">
        <v>0.6080045754836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2.6931159010253993</v>
      </c>
      <c r="AW21" s="9">
        <v>19.627833971449505</v>
      </c>
      <c r="AX21" s="9">
        <v>0</v>
      </c>
      <c r="AY21" s="9">
        <v>0</v>
      </c>
      <c r="AZ21" s="10">
        <v>143.46983340340395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2.263912399280901</v>
      </c>
      <c r="BG21" s="9">
        <v>11.517364593740597</v>
      </c>
      <c r="BH21" s="9">
        <v>0</v>
      </c>
      <c r="BI21" s="9">
        <v>0</v>
      </c>
      <c r="BJ21" s="10">
        <v>33.41707746572133</v>
      </c>
      <c r="BK21" s="17">
        <f t="shared" si="2"/>
        <v>214.3505988657169</v>
      </c>
      <c r="BL21" s="16"/>
      <c r="BM21" s="52"/>
    </row>
    <row r="22" spans="1:65" s="12" customFormat="1" ht="15">
      <c r="A22" s="5"/>
      <c r="B22" s="8" t="s">
        <v>84</v>
      </c>
      <c r="C22" s="11">
        <v>0</v>
      </c>
      <c r="D22" s="9">
        <v>0</v>
      </c>
      <c r="E22" s="9">
        <v>0</v>
      </c>
      <c r="F22" s="9">
        <v>0</v>
      </c>
      <c r="G22" s="10">
        <v>0</v>
      </c>
      <c r="H22" s="11">
        <v>0.0160459525483</v>
      </c>
      <c r="I22" s="9">
        <v>2.1479438709677</v>
      </c>
      <c r="J22" s="9">
        <v>0</v>
      </c>
      <c r="K22" s="9">
        <v>0</v>
      </c>
      <c r="L22" s="10">
        <v>0.6426932509029001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0.0223290878383</v>
      </c>
      <c r="S22" s="9">
        <v>0.028808714387000004</v>
      </c>
      <c r="T22" s="9">
        <v>0</v>
      </c>
      <c r="U22" s="9">
        <v>0</v>
      </c>
      <c r="V22" s="10">
        <v>0.3955080647739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0.5340274486128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0.0007536590322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5.461898866410494</v>
      </c>
      <c r="AW22" s="9">
        <v>20.35016129022339</v>
      </c>
      <c r="AX22" s="9">
        <v>0</v>
      </c>
      <c r="AY22" s="9">
        <v>0</v>
      </c>
      <c r="AZ22" s="10">
        <v>397.12400659805195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2.073065213892</v>
      </c>
      <c r="BG22" s="9">
        <v>4.495658807579801</v>
      </c>
      <c r="BH22" s="9">
        <v>0.1431962580645</v>
      </c>
      <c r="BI22" s="9">
        <v>0</v>
      </c>
      <c r="BJ22" s="10">
        <v>45.4493878131703</v>
      </c>
      <c r="BK22" s="17">
        <f t="shared" si="2"/>
        <v>478.8854848964555</v>
      </c>
      <c r="BL22" s="16"/>
      <c r="BM22" s="52"/>
    </row>
    <row r="23" spans="1:65" s="12" customFormat="1" ht="15">
      <c r="A23" s="5"/>
      <c r="B23" s="8" t="s">
        <v>85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0.009038651387</v>
      </c>
      <c r="I23" s="9">
        <v>0</v>
      </c>
      <c r="J23" s="9">
        <v>0</v>
      </c>
      <c r="K23" s="9">
        <v>0</v>
      </c>
      <c r="L23" s="10">
        <v>0.17061328274169998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0.0064334452258</v>
      </c>
      <c r="S23" s="9">
        <v>0</v>
      </c>
      <c r="T23" s="9">
        <v>0</v>
      </c>
      <c r="U23" s="9">
        <v>0</v>
      </c>
      <c r="V23" s="10">
        <v>0.0331552120321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0.0814960370967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2.0846266143167</v>
      </c>
      <c r="AW23" s="9">
        <v>16.891012940965695</v>
      </c>
      <c r="AX23" s="9">
        <v>0</v>
      </c>
      <c r="AY23" s="9">
        <v>0</v>
      </c>
      <c r="AZ23" s="10">
        <v>149.97410805151668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1.0675418628960995</v>
      </c>
      <c r="BG23" s="9">
        <v>15.0665877412578</v>
      </c>
      <c r="BH23" s="9">
        <v>0</v>
      </c>
      <c r="BI23" s="9">
        <v>0</v>
      </c>
      <c r="BJ23" s="10">
        <v>30.31676785524486</v>
      </c>
      <c r="BK23" s="17">
        <f t="shared" si="2"/>
        <v>215.70138169468112</v>
      </c>
      <c r="BL23" s="16"/>
      <c r="BM23" s="52"/>
    </row>
    <row r="24" spans="1:65" s="12" customFormat="1" ht="15">
      <c r="A24" s="5"/>
      <c r="B24" s="8" t="s">
        <v>87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0.0075847535806</v>
      </c>
      <c r="I24" s="9">
        <v>0</v>
      </c>
      <c r="J24" s="9">
        <v>0</v>
      </c>
      <c r="K24" s="9">
        <v>0</v>
      </c>
      <c r="L24" s="10">
        <v>0.12314074599970001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0.0064126107741</v>
      </c>
      <c r="S24" s="9">
        <v>0</v>
      </c>
      <c r="T24" s="9">
        <v>0</v>
      </c>
      <c r="U24" s="9">
        <v>0</v>
      </c>
      <c r="V24" s="10">
        <v>0.14010586761240001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0.250856928258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2.3522715433169017</v>
      </c>
      <c r="AW24" s="9">
        <v>10.382766343031099</v>
      </c>
      <c r="AX24" s="9">
        <v>0</v>
      </c>
      <c r="AY24" s="9">
        <v>0</v>
      </c>
      <c r="AZ24" s="10">
        <v>191.1902630053845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2.0794243733162014</v>
      </c>
      <c r="BG24" s="9">
        <v>14.1848994203224</v>
      </c>
      <c r="BH24" s="9">
        <v>0</v>
      </c>
      <c r="BI24" s="9">
        <v>0</v>
      </c>
      <c r="BJ24" s="10">
        <v>23.3927359513102</v>
      </c>
      <c r="BK24" s="17">
        <f t="shared" si="2"/>
        <v>244.11046154290614</v>
      </c>
      <c r="BL24" s="16"/>
      <c r="BM24" s="52"/>
    </row>
    <row r="25" spans="1:65" s="12" customFormat="1" ht="15">
      <c r="A25" s="5"/>
      <c r="B25" s="8" t="s">
        <v>89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0.0064674825159</v>
      </c>
      <c r="I25" s="9">
        <v>0</v>
      </c>
      <c r="J25" s="9">
        <v>0</v>
      </c>
      <c r="K25" s="9">
        <v>0</v>
      </c>
      <c r="L25" s="10">
        <v>0.6392023632898001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0.0013572344516</v>
      </c>
      <c r="S25" s="9">
        <v>0</v>
      </c>
      <c r="T25" s="9">
        <v>0</v>
      </c>
      <c r="U25" s="9">
        <v>0</v>
      </c>
      <c r="V25" s="10">
        <v>0.0363174518063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0.6194297101288999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0.0041128316129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3.143406327834202</v>
      </c>
      <c r="AW25" s="9">
        <v>6.5121093397407</v>
      </c>
      <c r="AX25" s="9">
        <v>0</v>
      </c>
      <c r="AY25" s="9">
        <v>0</v>
      </c>
      <c r="AZ25" s="10">
        <v>117.88342326186445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0.9541380776401998</v>
      </c>
      <c r="BG25" s="9">
        <v>0.09102544964510001</v>
      </c>
      <c r="BH25" s="9">
        <v>0</v>
      </c>
      <c r="BI25" s="9">
        <v>0</v>
      </c>
      <c r="BJ25" s="10">
        <v>16.26104010298971</v>
      </c>
      <c r="BK25" s="17">
        <f t="shared" si="2"/>
        <v>146.15202963351976</v>
      </c>
      <c r="BL25" s="16"/>
      <c r="BM25" s="52"/>
    </row>
    <row r="26" spans="1:65" s="12" customFormat="1" ht="15">
      <c r="A26" s="5"/>
      <c r="B26" s="8" t="s">
        <v>86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0.013545215032000001</v>
      </c>
      <c r="I26" s="9">
        <v>0</v>
      </c>
      <c r="J26" s="9">
        <v>0</v>
      </c>
      <c r="K26" s="9">
        <v>0</v>
      </c>
      <c r="L26" s="10">
        <v>0.3695330794514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0.0084076878386</v>
      </c>
      <c r="S26" s="9">
        <v>0</v>
      </c>
      <c r="T26" s="9">
        <v>0</v>
      </c>
      <c r="U26" s="9">
        <v>0</v>
      </c>
      <c r="V26" s="10">
        <v>0.0223473689676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0.2615509700645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0.0032652838709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5.7355391273172005</v>
      </c>
      <c r="AW26" s="9">
        <v>4.528567687256799</v>
      </c>
      <c r="AX26" s="9">
        <v>0</v>
      </c>
      <c r="AY26" s="9">
        <v>0</v>
      </c>
      <c r="AZ26" s="10">
        <v>139.958568169731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1.5726812830258998</v>
      </c>
      <c r="BG26" s="9">
        <v>15.2587452134832</v>
      </c>
      <c r="BH26" s="9">
        <v>0.1567336258064</v>
      </c>
      <c r="BI26" s="9">
        <v>0</v>
      </c>
      <c r="BJ26" s="10">
        <v>20.218478542506286</v>
      </c>
      <c r="BK26" s="17">
        <f t="shared" si="2"/>
        <v>188.10796325435177</v>
      </c>
      <c r="BL26" s="16"/>
      <c r="BM26" s="52"/>
    </row>
    <row r="27" spans="1:65" s="12" customFormat="1" ht="15">
      <c r="A27" s="5"/>
      <c r="B27" s="8" t="s">
        <v>88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0.011148551709600002</v>
      </c>
      <c r="I27" s="9">
        <v>0</v>
      </c>
      <c r="J27" s="9">
        <v>0</v>
      </c>
      <c r="K27" s="9">
        <v>0</v>
      </c>
      <c r="L27" s="10">
        <v>0.039712669838700004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0.0017776602902999999</v>
      </c>
      <c r="S27" s="9">
        <v>0</v>
      </c>
      <c r="T27" s="9">
        <v>0</v>
      </c>
      <c r="U27" s="9">
        <v>0</v>
      </c>
      <c r="V27" s="10">
        <v>0.0750128208061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1.7996067182878</v>
      </c>
      <c r="AW27" s="9">
        <v>2.634891518645</v>
      </c>
      <c r="AX27" s="9">
        <v>0</v>
      </c>
      <c r="AY27" s="9">
        <v>0</v>
      </c>
      <c r="AZ27" s="10">
        <v>77.24269622842672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0.7478117890941003</v>
      </c>
      <c r="BG27" s="9">
        <v>6.5431351258062005</v>
      </c>
      <c r="BH27" s="9">
        <v>0</v>
      </c>
      <c r="BI27" s="9">
        <v>0</v>
      </c>
      <c r="BJ27" s="10">
        <v>8.961429236768996</v>
      </c>
      <c r="BK27" s="17">
        <f t="shared" si="2"/>
        <v>98.05722231967351</v>
      </c>
      <c r="BL27" s="16"/>
      <c r="BM27" s="52"/>
    </row>
    <row r="28" spans="1:65" s="12" customFormat="1" ht="15">
      <c r="A28" s="5"/>
      <c r="B28" s="8" t="s">
        <v>90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0.0097950241935</v>
      </c>
      <c r="I28" s="9">
        <v>0</v>
      </c>
      <c r="J28" s="9">
        <v>0</v>
      </c>
      <c r="K28" s="9">
        <v>0</v>
      </c>
      <c r="L28" s="10">
        <v>0.160474087032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0.0006530016129</v>
      </c>
      <c r="S28" s="9">
        <v>0</v>
      </c>
      <c r="T28" s="9">
        <v>0</v>
      </c>
      <c r="U28" s="9">
        <v>0</v>
      </c>
      <c r="V28" s="10">
        <v>0.2005115059031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0.0173553264516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2.600557294801601</v>
      </c>
      <c r="AW28" s="9">
        <v>5.8121966245798005</v>
      </c>
      <c r="AX28" s="9">
        <v>0</v>
      </c>
      <c r="AY28" s="9">
        <v>0</v>
      </c>
      <c r="AZ28" s="10">
        <v>96.9392792633017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0.4603232369322999</v>
      </c>
      <c r="BG28" s="9">
        <v>1.6418139751930998</v>
      </c>
      <c r="BH28" s="9">
        <v>0</v>
      </c>
      <c r="BI28" s="9">
        <v>0</v>
      </c>
      <c r="BJ28" s="10">
        <v>12.045099486797493</v>
      </c>
      <c r="BK28" s="17">
        <f t="shared" si="2"/>
        <v>119.8880588267991</v>
      </c>
      <c r="BL28" s="16"/>
      <c r="BM28" s="52"/>
    </row>
    <row r="29" spans="1:65" s="12" customFormat="1" ht="15">
      <c r="A29" s="5"/>
      <c r="B29" s="8" t="s">
        <v>91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0.0419020935805</v>
      </c>
      <c r="I29" s="9">
        <v>0</v>
      </c>
      <c r="J29" s="9">
        <v>0</v>
      </c>
      <c r="K29" s="9">
        <v>0</v>
      </c>
      <c r="L29" s="10">
        <v>0.007993618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0.0205848222902</v>
      </c>
      <c r="S29" s="9">
        <v>0</v>
      </c>
      <c r="T29" s="9">
        <v>0</v>
      </c>
      <c r="U29" s="9">
        <v>0</v>
      </c>
      <c r="V29" s="10">
        <v>0.0718151759031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0.059672046741799996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11.062927636345002</v>
      </c>
      <c r="AW29" s="9">
        <v>0.2748702104837</v>
      </c>
      <c r="AX29" s="9">
        <v>0</v>
      </c>
      <c r="AY29" s="9">
        <v>0</v>
      </c>
      <c r="AZ29" s="10">
        <v>49.68831300601585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3.8405860076370995</v>
      </c>
      <c r="BG29" s="9">
        <v>1.3921196247093</v>
      </c>
      <c r="BH29" s="9">
        <v>0.0610849838709</v>
      </c>
      <c r="BI29" s="9">
        <v>0</v>
      </c>
      <c r="BJ29" s="10">
        <v>6.4468298736713</v>
      </c>
      <c r="BK29" s="17">
        <f t="shared" si="2"/>
        <v>72.96869909924875</v>
      </c>
      <c r="BL29" s="16"/>
      <c r="BM29" s="52"/>
    </row>
    <row r="30" spans="1:65" s="12" customFormat="1" ht="15">
      <c r="A30" s="5"/>
      <c r="B30" s="8" t="s">
        <v>92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0.5344319557412001</v>
      </c>
      <c r="I30" s="9">
        <v>0</v>
      </c>
      <c r="J30" s="9">
        <v>0</v>
      </c>
      <c r="K30" s="9">
        <v>0</v>
      </c>
      <c r="L30" s="10">
        <v>0.1105013246126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0.11897428670909999</v>
      </c>
      <c r="S30" s="9">
        <v>0</v>
      </c>
      <c r="T30" s="9">
        <v>0</v>
      </c>
      <c r="U30" s="9">
        <v>0</v>
      </c>
      <c r="V30" s="10">
        <v>0.051935296773799995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0.10747048061250002</v>
      </c>
      <c r="AC30" s="9">
        <v>0</v>
      </c>
      <c r="AD30" s="9">
        <v>0</v>
      </c>
      <c r="AE30" s="9">
        <v>0</v>
      </c>
      <c r="AF30" s="10">
        <v>0.0389587484516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68.80589272377225</v>
      </c>
      <c r="AW30" s="9">
        <v>22.2409150445138</v>
      </c>
      <c r="AX30" s="9">
        <v>0</v>
      </c>
      <c r="AY30" s="9">
        <v>0</v>
      </c>
      <c r="AZ30" s="10">
        <v>137.40618787349766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12.617717285241294</v>
      </c>
      <c r="BG30" s="9">
        <v>3.0022270193861997</v>
      </c>
      <c r="BH30" s="9">
        <v>0.3905733604193</v>
      </c>
      <c r="BI30" s="9">
        <v>0</v>
      </c>
      <c r="BJ30" s="10">
        <v>13.021677158471995</v>
      </c>
      <c r="BK30" s="17">
        <f t="shared" si="2"/>
        <v>258.4474625582033</v>
      </c>
      <c r="BL30" s="16"/>
      <c r="BM30" s="52"/>
    </row>
    <row r="31" spans="1:65" s="12" customFormat="1" ht="15">
      <c r="A31" s="5"/>
      <c r="B31" s="8" t="s">
        <v>93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0.0812233325159</v>
      </c>
      <c r="I31" s="9">
        <v>0</v>
      </c>
      <c r="J31" s="9">
        <v>0</v>
      </c>
      <c r="K31" s="9">
        <v>0</v>
      </c>
      <c r="L31" s="10">
        <v>0.098615543516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0.13720573235439998</v>
      </c>
      <c r="S31" s="9">
        <v>0</v>
      </c>
      <c r="T31" s="9">
        <v>0</v>
      </c>
      <c r="U31" s="9">
        <v>0</v>
      </c>
      <c r="V31" s="10">
        <v>0.0325646071934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0.0493854299999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0.0012707677418999999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37.35195914898627</v>
      </c>
      <c r="AW31" s="9">
        <v>3.559395512806</v>
      </c>
      <c r="AX31" s="9">
        <v>0</v>
      </c>
      <c r="AY31" s="9">
        <v>0</v>
      </c>
      <c r="AZ31" s="10">
        <v>24.396989554284698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7.668073489542007</v>
      </c>
      <c r="BG31" s="9">
        <v>1.0674449032254</v>
      </c>
      <c r="BH31" s="9">
        <v>0</v>
      </c>
      <c r="BI31" s="9">
        <v>0</v>
      </c>
      <c r="BJ31" s="10">
        <v>2.7657434944161</v>
      </c>
      <c r="BK31" s="17">
        <f t="shared" si="2"/>
        <v>77.20987151658197</v>
      </c>
      <c r="BL31" s="16"/>
      <c r="BM31" s="52"/>
    </row>
    <row r="32" spans="1:65" s="12" customFormat="1" ht="15">
      <c r="A32" s="5"/>
      <c r="B32" s="8" t="s">
        <v>94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0.0274800716128</v>
      </c>
      <c r="I32" s="9">
        <v>0</v>
      </c>
      <c r="J32" s="9">
        <v>0</v>
      </c>
      <c r="K32" s="9">
        <v>0</v>
      </c>
      <c r="L32" s="10">
        <v>0.040827534967499995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0.0079995156773</v>
      </c>
      <c r="S32" s="9">
        <v>0</v>
      </c>
      <c r="T32" s="9">
        <v>0</v>
      </c>
      <c r="U32" s="9">
        <v>0</v>
      </c>
      <c r="V32" s="10">
        <v>0.0071971616128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0.10663055083859999</v>
      </c>
      <c r="AC32" s="9">
        <v>0</v>
      </c>
      <c r="AD32" s="9">
        <v>0</v>
      </c>
      <c r="AE32" s="9">
        <v>0</v>
      </c>
      <c r="AF32" s="10">
        <v>0.0054889191612000005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0.0128053012903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56.25202735563591</v>
      </c>
      <c r="AW32" s="9">
        <v>3.891811687740799</v>
      </c>
      <c r="AX32" s="9">
        <v>0</v>
      </c>
      <c r="AY32" s="9">
        <v>0</v>
      </c>
      <c r="AZ32" s="10">
        <v>34.71337234945605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7.237191814994003</v>
      </c>
      <c r="BG32" s="9">
        <v>1.6275110034836</v>
      </c>
      <c r="BH32" s="9">
        <v>0</v>
      </c>
      <c r="BI32" s="9">
        <v>0</v>
      </c>
      <c r="BJ32" s="10">
        <v>3.5259270332229</v>
      </c>
      <c r="BK32" s="17">
        <f t="shared" si="2"/>
        <v>107.45627029969377</v>
      </c>
      <c r="BL32" s="16"/>
      <c r="BM32" s="52"/>
    </row>
    <row r="33" spans="1:65" s="12" customFormat="1" ht="15">
      <c r="A33" s="5"/>
      <c r="B33" s="8" t="s">
        <v>95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0.038124348387</v>
      </c>
      <c r="I33" s="9">
        <v>0</v>
      </c>
      <c r="J33" s="9">
        <v>0</v>
      </c>
      <c r="K33" s="9">
        <v>0</v>
      </c>
      <c r="L33" s="10">
        <v>0.1677248148708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0.0213904306128</v>
      </c>
      <c r="S33" s="9">
        <v>0</v>
      </c>
      <c r="T33" s="9">
        <v>0</v>
      </c>
      <c r="U33" s="9">
        <v>0</v>
      </c>
      <c r="V33" s="10">
        <v>0.031134884516099998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30.72104217115451</v>
      </c>
      <c r="AW33" s="9">
        <v>2.2281553645158</v>
      </c>
      <c r="AX33" s="9">
        <v>0</v>
      </c>
      <c r="AY33" s="9">
        <v>0</v>
      </c>
      <c r="AZ33" s="10">
        <v>15.795639943664776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2.2685629912870007</v>
      </c>
      <c r="BG33" s="9">
        <v>0.0251768967741</v>
      </c>
      <c r="BH33" s="9">
        <v>0</v>
      </c>
      <c r="BI33" s="9">
        <v>0</v>
      </c>
      <c r="BJ33" s="10">
        <v>0.8550837188042001</v>
      </c>
      <c r="BK33" s="17">
        <f t="shared" si="2"/>
        <v>52.15203556458708</v>
      </c>
      <c r="BL33" s="16"/>
      <c r="BM33" s="52"/>
    </row>
    <row r="34" spans="1:65" s="12" customFormat="1" ht="15">
      <c r="A34" s="5"/>
      <c r="B34" s="8" t="s">
        <v>96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0.057279668838399994</v>
      </c>
      <c r="I34" s="9">
        <v>0</v>
      </c>
      <c r="J34" s="9">
        <v>0</v>
      </c>
      <c r="K34" s="9">
        <v>0</v>
      </c>
      <c r="L34" s="10">
        <v>0.0305375887418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0.0591704481934</v>
      </c>
      <c r="S34" s="9">
        <v>0</v>
      </c>
      <c r="T34" s="9">
        <v>0</v>
      </c>
      <c r="U34" s="9">
        <v>0</v>
      </c>
      <c r="V34" s="10">
        <v>0.0931012436128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0.0055664650322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38.86691642905781</v>
      </c>
      <c r="AW34" s="9">
        <v>4.341908994418799</v>
      </c>
      <c r="AX34" s="9">
        <v>0</v>
      </c>
      <c r="AY34" s="9">
        <v>0</v>
      </c>
      <c r="AZ34" s="10">
        <v>29.389536242346416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4.5897595248980005</v>
      </c>
      <c r="BG34" s="9">
        <v>0.1450058788709</v>
      </c>
      <c r="BH34" s="9">
        <v>0</v>
      </c>
      <c r="BI34" s="9">
        <v>0</v>
      </c>
      <c r="BJ34" s="10">
        <v>3.5174939468354016</v>
      </c>
      <c r="BK34" s="17">
        <f t="shared" si="2"/>
        <v>81.09627643084593</v>
      </c>
      <c r="BL34" s="16"/>
      <c r="BM34" s="52"/>
    </row>
    <row r="35" spans="1:65" s="12" customFormat="1" ht="15">
      <c r="A35" s="5"/>
      <c r="B35" s="8" t="s">
        <v>77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0.16855884103190003</v>
      </c>
      <c r="I35" s="9">
        <v>0</v>
      </c>
      <c r="J35" s="9">
        <v>0</v>
      </c>
      <c r="K35" s="9">
        <v>0</v>
      </c>
      <c r="L35" s="10">
        <v>0.0722878890322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0.014625383322500001</v>
      </c>
      <c r="S35" s="9">
        <v>0</v>
      </c>
      <c r="T35" s="9">
        <v>0</v>
      </c>
      <c r="U35" s="9">
        <v>0</v>
      </c>
      <c r="V35" s="10">
        <v>0.41363361938669996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0.0168096870967</v>
      </c>
      <c r="AC35" s="9">
        <v>0</v>
      </c>
      <c r="AD35" s="9">
        <v>0</v>
      </c>
      <c r="AE35" s="9">
        <v>0</v>
      </c>
      <c r="AF35" s="10">
        <v>0.0896516645161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24.778678608506976</v>
      </c>
      <c r="AW35" s="9">
        <v>6.9811465718703</v>
      </c>
      <c r="AX35" s="9">
        <v>0</v>
      </c>
      <c r="AY35" s="9">
        <v>0</v>
      </c>
      <c r="AZ35" s="10">
        <v>37.98757493769308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5.167273748638402</v>
      </c>
      <c r="BG35" s="9">
        <v>1.8970993535158</v>
      </c>
      <c r="BH35" s="9">
        <v>0</v>
      </c>
      <c r="BI35" s="9">
        <v>0</v>
      </c>
      <c r="BJ35" s="10">
        <v>5.312804734833901</v>
      </c>
      <c r="BK35" s="17">
        <f t="shared" si="2"/>
        <v>82.90014503944457</v>
      </c>
      <c r="BL35" s="16"/>
      <c r="BM35" s="52"/>
    </row>
    <row r="36" spans="1:65" s="12" customFormat="1" ht="15">
      <c r="A36" s="5"/>
      <c r="B36" s="8" t="s">
        <v>78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0.0278485704192</v>
      </c>
      <c r="I36" s="9">
        <v>0</v>
      </c>
      <c r="J36" s="9">
        <v>0</v>
      </c>
      <c r="K36" s="9">
        <v>0</v>
      </c>
      <c r="L36" s="10">
        <v>0.0618446192258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0.0143056948385</v>
      </c>
      <c r="S36" s="9">
        <v>0</v>
      </c>
      <c r="T36" s="9">
        <v>0</v>
      </c>
      <c r="U36" s="9">
        <v>0</v>
      </c>
      <c r="V36" s="10">
        <v>0.0455842810967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0.0016400516128999999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15.904223453670802</v>
      </c>
      <c r="AW36" s="9">
        <v>2.2701817265804003</v>
      </c>
      <c r="AX36" s="9">
        <v>0</v>
      </c>
      <c r="AY36" s="9">
        <v>0</v>
      </c>
      <c r="AZ36" s="10">
        <v>9.36812129526419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2.950297704286</v>
      </c>
      <c r="BG36" s="9">
        <v>0.9267534774191999</v>
      </c>
      <c r="BH36" s="9">
        <v>0</v>
      </c>
      <c r="BI36" s="9">
        <v>0</v>
      </c>
      <c r="BJ36" s="10">
        <v>1.5647906755465</v>
      </c>
      <c r="BK36" s="17">
        <f t="shared" si="2"/>
        <v>33.135591549960196</v>
      </c>
      <c r="BL36" s="16"/>
      <c r="BM36" s="52"/>
    </row>
    <row r="37" spans="1:65" s="12" customFormat="1" ht="15">
      <c r="A37" s="5"/>
      <c r="B37" s="8" t="s">
        <v>79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0.0257493062902</v>
      </c>
      <c r="I37" s="9">
        <v>0</v>
      </c>
      <c r="J37" s="9">
        <v>0</v>
      </c>
      <c r="K37" s="9">
        <v>0</v>
      </c>
      <c r="L37" s="10">
        <v>0.0032871454837999996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0.0219143032256</v>
      </c>
      <c r="S37" s="9">
        <v>0</v>
      </c>
      <c r="T37" s="9">
        <v>0</v>
      </c>
      <c r="U37" s="9">
        <v>0</v>
      </c>
      <c r="V37" s="10">
        <v>0.013367724967700001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0.008178987096699999</v>
      </c>
      <c r="AC37" s="9">
        <v>0</v>
      </c>
      <c r="AD37" s="9">
        <v>0</v>
      </c>
      <c r="AE37" s="9">
        <v>0</v>
      </c>
      <c r="AF37" s="10">
        <v>0.023334024032199998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23.105850769573706</v>
      </c>
      <c r="AW37" s="9">
        <v>4.597488845934899</v>
      </c>
      <c r="AX37" s="9">
        <v>0</v>
      </c>
      <c r="AY37" s="9">
        <v>0</v>
      </c>
      <c r="AZ37" s="10">
        <v>15.346485183263182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4.043664190543298</v>
      </c>
      <c r="BG37" s="9">
        <v>0.9186457422257001</v>
      </c>
      <c r="BH37" s="9">
        <v>0</v>
      </c>
      <c r="BI37" s="9">
        <v>0</v>
      </c>
      <c r="BJ37" s="10">
        <v>1.6958476012237997</v>
      </c>
      <c r="BK37" s="17">
        <f t="shared" si="2"/>
        <v>49.80381382386078</v>
      </c>
      <c r="BL37" s="16"/>
      <c r="BM37" s="52"/>
    </row>
    <row r="38" spans="1:65" s="12" customFormat="1" ht="15">
      <c r="A38" s="5"/>
      <c r="B38" s="8" t="s">
        <v>80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</v>
      </c>
      <c r="I38" s="9">
        <v>0</v>
      </c>
      <c r="J38" s="9">
        <v>0</v>
      </c>
      <c r="K38" s="9">
        <v>0</v>
      </c>
      <c r="L38" s="10">
        <v>0.1028272265483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0.0025071702258</v>
      </c>
      <c r="S38" s="9">
        <v>0</v>
      </c>
      <c r="T38" s="9">
        <v>0</v>
      </c>
      <c r="U38" s="9">
        <v>0</v>
      </c>
      <c r="V38" s="10">
        <v>0.04313404906439999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0.059022699774</v>
      </c>
      <c r="AC38" s="9">
        <v>0</v>
      </c>
      <c r="AD38" s="9">
        <v>0</v>
      </c>
      <c r="AE38" s="9">
        <v>0</v>
      </c>
      <c r="AF38" s="10">
        <v>0.0326231612903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0.0005437193548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2.9455470336418004</v>
      </c>
      <c r="AW38" s="9">
        <v>2.1803146129029</v>
      </c>
      <c r="AX38" s="9">
        <v>0</v>
      </c>
      <c r="AY38" s="9">
        <v>0</v>
      </c>
      <c r="AZ38" s="10">
        <v>10.786860726331529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2.3299638450613016</v>
      </c>
      <c r="BG38" s="9">
        <v>0.1992116969675</v>
      </c>
      <c r="BH38" s="9">
        <v>0.10873299661290001</v>
      </c>
      <c r="BI38" s="9">
        <v>0</v>
      </c>
      <c r="BJ38" s="10">
        <v>3.8997238001592005</v>
      </c>
      <c r="BK38" s="17">
        <f t="shared" si="2"/>
        <v>22.69101273793473</v>
      </c>
      <c r="BL38" s="16"/>
      <c r="BM38" s="52"/>
    </row>
    <row r="39" spans="1:65" s="12" customFormat="1" ht="15">
      <c r="A39" s="5"/>
      <c r="B39" s="8" t="s">
        <v>81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0.06021557358059999</v>
      </c>
      <c r="I39" s="9">
        <v>0</v>
      </c>
      <c r="J39" s="9">
        <v>0</v>
      </c>
      <c r="K39" s="9">
        <v>0</v>
      </c>
      <c r="L39" s="10">
        <v>0.023444129677300002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0.0010678896774</v>
      </c>
      <c r="S39" s="9">
        <v>0</v>
      </c>
      <c r="T39" s="9">
        <v>0</v>
      </c>
      <c r="U39" s="9">
        <v>0</v>
      </c>
      <c r="V39" s="10">
        <v>0.0008525138064000001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0.027688946838699997</v>
      </c>
      <c r="AC39" s="9">
        <v>0.10610916129030001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46.78820557302281</v>
      </c>
      <c r="AW39" s="9">
        <v>3.3457667245803</v>
      </c>
      <c r="AX39" s="9">
        <v>0.10623517632249999</v>
      </c>
      <c r="AY39" s="9">
        <v>0</v>
      </c>
      <c r="AZ39" s="10">
        <v>11.8608698197712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3.5899964880612982</v>
      </c>
      <c r="BG39" s="9">
        <v>0</v>
      </c>
      <c r="BH39" s="9">
        <v>0</v>
      </c>
      <c r="BI39" s="9">
        <v>0</v>
      </c>
      <c r="BJ39" s="10">
        <v>1.2731702081598</v>
      </c>
      <c r="BK39" s="17">
        <f t="shared" si="2"/>
        <v>67.1836222047886</v>
      </c>
      <c r="BL39" s="16"/>
      <c r="BM39" s="52"/>
    </row>
    <row r="40" spans="1:65" s="12" customFormat="1" ht="15">
      <c r="A40" s="5"/>
      <c r="B40" s="8" t="s">
        <v>82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0.04833153467739999</v>
      </c>
      <c r="I40" s="9">
        <v>0</v>
      </c>
      <c r="J40" s="9">
        <v>0</v>
      </c>
      <c r="K40" s="9">
        <v>0</v>
      </c>
      <c r="L40" s="10">
        <v>0.025308237225699998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0.0022744251612</v>
      </c>
      <c r="S40" s="9">
        <v>0</v>
      </c>
      <c r="T40" s="9">
        <v>0</v>
      </c>
      <c r="U40" s="9">
        <v>0</v>
      </c>
      <c r="V40" s="10">
        <v>0.0045488503225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0.048838357612800004</v>
      </c>
      <c r="AC40" s="9">
        <v>0</v>
      </c>
      <c r="AD40" s="9">
        <v>0</v>
      </c>
      <c r="AE40" s="9">
        <v>0</v>
      </c>
      <c r="AF40" s="10">
        <v>0.051042003806400005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34.813723093538</v>
      </c>
      <c r="AW40" s="9">
        <v>10.694113135482997</v>
      </c>
      <c r="AX40" s="9">
        <v>0.1703414222903</v>
      </c>
      <c r="AY40" s="9">
        <v>0</v>
      </c>
      <c r="AZ40" s="10">
        <v>11.532190528476976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9.680011468831806</v>
      </c>
      <c r="BG40" s="9">
        <v>1.1305642125804</v>
      </c>
      <c r="BH40" s="9">
        <v>0</v>
      </c>
      <c r="BI40" s="9">
        <v>0</v>
      </c>
      <c r="BJ40" s="10">
        <v>2.581821525223201</v>
      </c>
      <c r="BK40" s="17">
        <f t="shared" si="2"/>
        <v>70.78310879522968</v>
      </c>
      <c r="BL40" s="16"/>
      <c r="BM40" s="52"/>
    </row>
    <row r="41" spans="1:65" s="12" customFormat="1" ht="15">
      <c r="A41" s="5"/>
      <c r="B41" s="8" t="s">
        <v>245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0.0469692735805</v>
      </c>
      <c r="I41" s="9">
        <v>0</v>
      </c>
      <c r="J41" s="9">
        <v>0</v>
      </c>
      <c r="K41" s="9">
        <v>0</v>
      </c>
      <c r="L41" s="10">
        <v>0.0636220784191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0.006893210161100001</v>
      </c>
      <c r="S41" s="9">
        <v>0</v>
      </c>
      <c r="T41" s="9">
        <v>0</v>
      </c>
      <c r="U41" s="9">
        <v>0</v>
      </c>
      <c r="V41" s="10">
        <v>0.0042419754837999995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0.0223711149031</v>
      </c>
      <c r="AC41" s="9">
        <v>0</v>
      </c>
      <c r="AD41" s="9">
        <v>0</v>
      </c>
      <c r="AE41" s="9">
        <v>0</v>
      </c>
      <c r="AF41" s="10">
        <v>0.0055461068064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6.605721397349196</v>
      </c>
      <c r="AW41" s="9">
        <v>2.2507132520962</v>
      </c>
      <c r="AX41" s="9">
        <v>0</v>
      </c>
      <c r="AY41" s="9">
        <v>0</v>
      </c>
      <c r="AZ41" s="10">
        <v>11.333479604526072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4.81914858706</v>
      </c>
      <c r="BG41" s="9">
        <v>0.2056595072257</v>
      </c>
      <c r="BH41" s="9">
        <v>0</v>
      </c>
      <c r="BI41" s="9">
        <v>0</v>
      </c>
      <c r="BJ41" s="10">
        <v>1.9625678252241003</v>
      </c>
      <c r="BK41" s="17">
        <f t="shared" si="2"/>
        <v>27.326933932835267</v>
      </c>
      <c r="BL41" s="16"/>
      <c r="BM41" s="52"/>
    </row>
    <row r="42" spans="1:65" s="12" customFormat="1" ht="15">
      <c r="A42" s="5"/>
      <c r="B42" s="8" t="s">
        <v>246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0.1110441205159</v>
      </c>
      <c r="I42" s="9">
        <v>0</v>
      </c>
      <c r="J42" s="9">
        <v>0</v>
      </c>
      <c r="K42" s="9">
        <v>0</v>
      </c>
      <c r="L42" s="10">
        <v>0.1292493360967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0.011202798741900001</v>
      </c>
      <c r="S42" s="9">
        <v>0</v>
      </c>
      <c r="T42" s="9">
        <v>0</v>
      </c>
      <c r="U42" s="9">
        <v>0</v>
      </c>
      <c r="V42" s="10">
        <v>0.0233636123225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0.053765029709599996</v>
      </c>
      <c r="AC42" s="9">
        <v>0</v>
      </c>
      <c r="AD42" s="9">
        <v>0</v>
      </c>
      <c r="AE42" s="9">
        <v>0</v>
      </c>
      <c r="AF42" s="10">
        <v>0.026767675967599998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0.0010636435483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9.232626801638904</v>
      </c>
      <c r="AW42" s="9">
        <v>1.223190080645</v>
      </c>
      <c r="AX42" s="9">
        <v>0.10663277593539999</v>
      </c>
      <c r="AY42" s="9">
        <v>0</v>
      </c>
      <c r="AZ42" s="10">
        <v>9.64451975650656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2.5720432663511996</v>
      </c>
      <c r="BG42" s="9">
        <v>0.4785876099675</v>
      </c>
      <c r="BH42" s="9">
        <v>0</v>
      </c>
      <c r="BI42" s="9">
        <v>0</v>
      </c>
      <c r="BJ42" s="10">
        <v>1.3703494194496</v>
      </c>
      <c r="BK42" s="17">
        <f t="shared" si="2"/>
        <v>24.984405927396665</v>
      </c>
      <c r="BL42" s="16"/>
      <c r="BM42" s="52"/>
    </row>
    <row r="43" spans="1:65" s="12" customFormat="1" ht="15">
      <c r="A43" s="5"/>
      <c r="B43" s="8" t="s">
        <v>268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0.041809471677200005</v>
      </c>
      <c r="I43" s="9">
        <v>0</v>
      </c>
      <c r="J43" s="9">
        <v>0</v>
      </c>
      <c r="K43" s="9">
        <v>0</v>
      </c>
      <c r="L43" s="10">
        <v>0.0355797824192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0.0369660077418</v>
      </c>
      <c r="S43" s="9">
        <v>0</v>
      </c>
      <c r="T43" s="9">
        <v>0</v>
      </c>
      <c r="U43" s="9">
        <v>0</v>
      </c>
      <c r="V43" s="10">
        <v>0.035260827580500004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0.0195138516128</v>
      </c>
      <c r="AC43" s="9">
        <v>0.2527541728064</v>
      </c>
      <c r="AD43" s="9">
        <v>0</v>
      </c>
      <c r="AE43" s="9">
        <v>0</v>
      </c>
      <c r="AF43" s="10">
        <v>1.1426782564514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0.0005124117741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54.094641589314264</v>
      </c>
      <c r="AW43" s="9">
        <v>8.594103173515201</v>
      </c>
      <c r="AX43" s="9">
        <v>0.1595911677096</v>
      </c>
      <c r="AY43" s="9">
        <v>0</v>
      </c>
      <c r="AZ43" s="10">
        <v>41.07590938913307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4.407784278833599</v>
      </c>
      <c r="BG43" s="9">
        <v>0.6661353064515</v>
      </c>
      <c r="BH43" s="9">
        <v>0</v>
      </c>
      <c r="BI43" s="9">
        <v>0</v>
      </c>
      <c r="BJ43" s="10">
        <v>2.3705585380294996</v>
      </c>
      <c r="BK43" s="17">
        <f t="shared" si="2"/>
        <v>112.93379822505014</v>
      </c>
      <c r="BL43" s="16"/>
      <c r="BM43" s="52"/>
    </row>
    <row r="44" spans="1:65" s="12" customFormat="1" ht="15">
      <c r="A44" s="5"/>
      <c r="B44" s="8" t="s">
        <v>36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0.0085942023869</v>
      </c>
      <c r="I44" s="9">
        <v>8.0601237699031</v>
      </c>
      <c r="J44" s="9">
        <v>0</v>
      </c>
      <c r="K44" s="9">
        <v>0</v>
      </c>
      <c r="L44" s="10">
        <v>0.1783982232578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0.0064135838709</v>
      </c>
      <c r="S44" s="9">
        <v>0</v>
      </c>
      <c r="T44" s="9">
        <v>0</v>
      </c>
      <c r="U44" s="9">
        <v>0</v>
      </c>
      <c r="V44" s="10">
        <v>0.0797722701933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0.2902616775147001</v>
      </c>
      <c r="AW44" s="9">
        <v>11.571470675644399</v>
      </c>
      <c r="AX44" s="9">
        <v>0</v>
      </c>
      <c r="AY44" s="9">
        <v>0</v>
      </c>
      <c r="AZ44" s="10">
        <v>67.99498494244723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0.09670565377290002</v>
      </c>
      <c r="BG44" s="9">
        <v>1.9537964809353001</v>
      </c>
      <c r="BH44" s="9">
        <v>0</v>
      </c>
      <c r="BI44" s="9">
        <v>0</v>
      </c>
      <c r="BJ44" s="10">
        <v>12.062893034157497</v>
      </c>
      <c r="BK44" s="17">
        <f t="shared" si="2"/>
        <v>102.30341451408403</v>
      </c>
      <c r="BL44" s="16"/>
      <c r="BM44" s="52"/>
    </row>
    <row r="45" spans="1:65" s="12" customFormat="1" ht="15">
      <c r="A45" s="5"/>
      <c r="B45" s="8" t="s">
        <v>37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0.0118598459677</v>
      </c>
      <c r="I45" s="9">
        <v>0</v>
      </c>
      <c r="J45" s="9">
        <v>0</v>
      </c>
      <c r="K45" s="9">
        <v>0</v>
      </c>
      <c r="L45" s="10">
        <v>0.10374244209640002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0.0083541802902</v>
      </c>
      <c r="S45" s="9">
        <v>0</v>
      </c>
      <c r="T45" s="9">
        <v>0</v>
      </c>
      <c r="U45" s="9">
        <v>0</v>
      </c>
      <c r="V45" s="10">
        <v>0.051808800806299994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0.32769419332149996</v>
      </c>
      <c r="AW45" s="9">
        <v>29.648951587837203</v>
      </c>
      <c r="AX45" s="9">
        <v>0</v>
      </c>
      <c r="AY45" s="9">
        <v>0</v>
      </c>
      <c r="AZ45" s="10">
        <v>75.71510047137184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0.09652722603140004</v>
      </c>
      <c r="BG45" s="9">
        <v>0.9275335849352</v>
      </c>
      <c r="BH45" s="9">
        <v>0</v>
      </c>
      <c r="BI45" s="9">
        <v>0</v>
      </c>
      <c r="BJ45" s="10">
        <v>7.1407490793492</v>
      </c>
      <c r="BK45" s="17">
        <f t="shared" si="2"/>
        <v>114.03232141200695</v>
      </c>
      <c r="BL45" s="16"/>
      <c r="BM45" s="52"/>
    </row>
    <row r="46" spans="1:65" s="12" customFormat="1" ht="15">
      <c r="A46" s="5"/>
      <c r="B46" s="8" t="s">
        <v>38</v>
      </c>
      <c r="C46" s="11">
        <v>0</v>
      </c>
      <c r="D46" s="9">
        <v>5.887251119499629</v>
      </c>
      <c r="E46" s="9">
        <v>0</v>
      </c>
      <c r="F46" s="9">
        <v>0</v>
      </c>
      <c r="G46" s="10">
        <v>0</v>
      </c>
      <c r="H46" s="11">
        <v>0.0034362679297642936</v>
      </c>
      <c r="I46" s="9">
        <v>0</v>
      </c>
      <c r="J46" s="9">
        <v>0</v>
      </c>
      <c r="K46" s="9">
        <v>0</v>
      </c>
      <c r="L46" s="10">
        <v>0.07975096758928166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0.002463211850072395</v>
      </c>
      <c r="S46" s="9">
        <v>0</v>
      </c>
      <c r="T46" s="9">
        <v>0</v>
      </c>
      <c r="U46" s="9">
        <v>0</v>
      </c>
      <c r="V46" s="10">
        <v>0.0824813447778386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3.5490906594854543</v>
      </c>
      <c r="AW46" s="9">
        <v>87.09349553916324</v>
      </c>
      <c r="AX46" s="9">
        <v>0</v>
      </c>
      <c r="AY46" s="9">
        <v>0</v>
      </c>
      <c r="AZ46" s="10">
        <v>7.653682739152054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0</v>
      </c>
      <c r="BG46" s="9">
        <v>45.889653447335334</v>
      </c>
      <c r="BH46" s="9">
        <v>0</v>
      </c>
      <c r="BI46" s="9">
        <v>0</v>
      </c>
      <c r="BJ46" s="10">
        <v>0.4768741997354771</v>
      </c>
      <c r="BK46" s="17">
        <f t="shared" si="2"/>
        <v>150.71817949651816</v>
      </c>
      <c r="BL46" s="16"/>
      <c r="BM46" s="52"/>
    </row>
    <row r="47" spans="1:65" s="12" customFormat="1" ht="15">
      <c r="A47" s="5"/>
      <c r="B47" s="8" t="s">
        <v>39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0.00567014519068</v>
      </c>
      <c r="I47" s="9">
        <v>0</v>
      </c>
      <c r="J47" s="9">
        <v>0</v>
      </c>
      <c r="K47" s="9">
        <v>0</v>
      </c>
      <c r="L47" s="10">
        <v>0.1902435037026429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0.008410804071180212</v>
      </c>
      <c r="S47" s="9">
        <v>0</v>
      </c>
      <c r="T47" s="9">
        <v>0</v>
      </c>
      <c r="U47" s="9">
        <v>0</v>
      </c>
      <c r="V47" s="10">
        <v>0.07191441739031082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0.02119500284294285</v>
      </c>
      <c r="AW47" s="9">
        <v>6.841349091917391</v>
      </c>
      <c r="AX47" s="9">
        <v>0</v>
      </c>
      <c r="AY47" s="9">
        <v>0</v>
      </c>
      <c r="AZ47" s="10">
        <v>15.01024649826535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0.17587504259678516</v>
      </c>
      <c r="BG47" s="9">
        <v>6.38824594818603</v>
      </c>
      <c r="BH47" s="9">
        <v>0</v>
      </c>
      <c r="BI47" s="9">
        <v>0</v>
      </c>
      <c r="BJ47" s="10">
        <v>4.759226585792241</v>
      </c>
      <c r="BK47" s="17">
        <f t="shared" si="2"/>
        <v>33.47237703995555</v>
      </c>
      <c r="BL47" s="16"/>
      <c r="BM47" s="52"/>
    </row>
    <row r="48" spans="1:65" s="12" customFormat="1" ht="15">
      <c r="A48" s="5"/>
      <c r="B48" s="8" t="s">
        <v>40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0.0029578370967</v>
      </c>
      <c r="I48" s="9">
        <v>0</v>
      </c>
      <c r="J48" s="9">
        <v>0</v>
      </c>
      <c r="K48" s="9">
        <v>0</v>
      </c>
      <c r="L48" s="10">
        <v>0.3440109701935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0.0040215038709</v>
      </c>
      <c r="S48" s="9">
        <v>0.19083506241919998</v>
      </c>
      <c r="T48" s="9">
        <v>0</v>
      </c>
      <c r="U48" s="9">
        <v>0</v>
      </c>
      <c r="V48" s="10">
        <v>0.0095986228386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0.09675145048300002</v>
      </c>
      <c r="AW48" s="9">
        <v>17.3727996480963</v>
      </c>
      <c r="AX48" s="9">
        <v>0.5915674193548001</v>
      </c>
      <c r="AY48" s="9">
        <v>0</v>
      </c>
      <c r="AZ48" s="10">
        <v>22.64782507344462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0.17872192483760002</v>
      </c>
      <c r="BG48" s="9">
        <v>11.2775163293868</v>
      </c>
      <c r="BH48" s="9">
        <v>0</v>
      </c>
      <c r="BI48" s="9">
        <v>0</v>
      </c>
      <c r="BJ48" s="10">
        <v>7.545875139736302</v>
      </c>
      <c r="BK48" s="17">
        <f t="shared" si="2"/>
        <v>60.26248098175832</v>
      </c>
      <c r="BL48" s="16"/>
      <c r="BM48" s="52"/>
    </row>
    <row r="49" spans="1:65" s="12" customFormat="1" ht="15">
      <c r="A49" s="5"/>
      <c r="B49" s="8" t="s">
        <v>41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</v>
      </c>
      <c r="I49" s="9">
        <v>0</v>
      </c>
      <c r="J49" s="9">
        <v>0</v>
      </c>
      <c r="K49" s="9">
        <v>0</v>
      </c>
      <c r="L49" s="10">
        <v>0.12244983309660001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0.0035425277419</v>
      </c>
      <c r="S49" s="9">
        <v>0</v>
      </c>
      <c r="T49" s="9">
        <v>0</v>
      </c>
      <c r="U49" s="9">
        <v>0</v>
      </c>
      <c r="V49" s="10">
        <v>0.0498410039354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0.9604619291931</v>
      </c>
      <c r="AW49" s="9">
        <v>4.9766629809672</v>
      </c>
      <c r="AX49" s="9">
        <v>0</v>
      </c>
      <c r="AY49" s="9">
        <v>0</v>
      </c>
      <c r="AZ49" s="10">
        <v>49.67543439990756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0.012951821709599999</v>
      </c>
      <c r="BG49" s="9">
        <v>0.2952106451612</v>
      </c>
      <c r="BH49" s="9">
        <v>0</v>
      </c>
      <c r="BI49" s="9">
        <v>0</v>
      </c>
      <c r="BJ49" s="10">
        <v>6.2373923235472</v>
      </c>
      <c r="BK49" s="17">
        <f t="shared" si="2"/>
        <v>62.333947465259754</v>
      </c>
      <c r="BL49" s="16"/>
      <c r="BM49" s="52"/>
    </row>
    <row r="50" spans="1:65" s="12" customFormat="1" ht="15">
      <c r="A50" s="5"/>
      <c r="B50" s="8" t="s">
        <v>42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0.010733649563246201</v>
      </c>
      <c r="I50" s="9">
        <v>0</v>
      </c>
      <c r="J50" s="9">
        <v>0</v>
      </c>
      <c r="K50" s="9">
        <v>0</v>
      </c>
      <c r="L50" s="10">
        <v>0.05390584355444737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0.00832902601819696</v>
      </c>
      <c r="S50" s="9">
        <v>0.11330452765344735</v>
      </c>
      <c r="T50" s="9">
        <v>0</v>
      </c>
      <c r="U50" s="9">
        <v>0</v>
      </c>
      <c r="V50" s="10">
        <v>0.0009064362212275788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0.07931316935741313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1.711442229367795</v>
      </c>
      <c r="AW50" s="9">
        <v>57.78530910325814</v>
      </c>
      <c r="AX50" s="9">
        <v>0</v>
      </c>
      <c r="AY50" s="9">
        <v>0</v>
      </c>
      <c r="AZ50" s="10">
        <v>41.71671882344555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0.017740217951996127</v>
      </c>
      <c r="BG50" s="9">
        <v>56.657929053498265</v>
      </c>
      <c r="BH50" s="9">
        <v>0</v>
      </c>
      <c r="BI50" s="9">
        <v>0</v>
      </c>
      <c r="BJ50" s="10">
        <v>0.37608789110714885</v>
      </c>
      <c r="BK50" s="17">
        <f t="shared" si="2"/>
        <v>158.53171997099687</v>
      </c>
      <c r="BL50" s="16"/>
      <c r="BM50" s="52"/>
    </row>
    <row r="51" spans="1:65" s="12" customFormat="1" ht="15">
      <c r="A51" s="5"/>
      <c r="B51" s="8" t="s">
        <v>43</v>
      </c>
      <c r="C51" s="11">
        <v>0</v>
      </c>
      <c r="D51" s="9">
        <v>5.7894177419354</v>
      </c>
      <c r="E51" s="9">
        <v>0</v>
      </c>
      <c r="F51" s="9">
        <v>0</v>
      </c>
      <c r="G51" s="10">
        <v>0</v>
      </c>
      <c r="H51" s="11">
        <v>0.0017368253225</v>
      </c>
      <c r="I51" s="9">
        <v>0</v>
      </c>
      <c r="J51" s="9">
        <v>0</v>
      </c>
      <c r="K51" s="9">
        <v>0</v>
      </c>
      <c r="L51" s="10">
        <v>0.0943675091933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</v>
      </c>
      <c r="S51" s="9">
        <v>0</v>
      </c>
      <c r="T51" s="9">
        <v>0</v>
      </c>
      <c r="U51" s="9">
        <v>0</v>
      </c>
      <c r="V51" s="10">
        <v>0.0853360175161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0.0693244112253</v>
      </c>
      <c r="AW51" s="9">
        <v>5.708365893548</v>
      </c>
      <c r="AX51" s="9">
        <v>0</v>
      </c>
      <c r="AY51" s="9">
        <v>0</v>
      </c>
      <c r="AZ51" s="10">
        <v>11.585893682588955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0.016272990419100002</v>
      </c>
      <c r="BG51" s="9">
        <v>0</v>
      </c>
      <c r="BH51" s="9">
        <v>0</v>
      </c>
      <c r="BI51" s="9">
        <v>0</v>
      </c>
      <c r="BJ51" s="10">
        <v>0.9065858946441</v>
      </c>
      <c r="BK51" s="17">
        <f t="shared" si="2"/>
        <v>24.257300966392755</v>
      </c>
      <c r="BL51" s="16"/>
      <c r="BM51" s="52"/>
    </row>
    <row r="52" spans="1:65" s="12" customFormat="1" ht="15">
      <c r="A52" s="5"/>
      <c r="B52" s="8" t="s">
        <v>44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0.0098796679031</v>
      </c>
      <c r="I52" s="9">
        <v>0</v>
      </c>
      <c r="J52" s="9">
        <v>0</v>
      </c>
      <c r="K52" s="9">
        <v>0</v>
      </c>
      <c r="L52" s="10">
        <v>1.8999182534837002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0.0011623138709</v>
      </c>
      <c r="S52" s="9">
        <v>0</v>
      </c>
      <c r="T52" s="9">
        <v>0</v>
      </c>
      <c r="U52" s="9">
        <v>0</v>
      </c>
      <c r="V52" s="10">
        <v>0.0138315350644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0.0116231387096</v>
      </c>
      <c r="AW52" s="9">
        <v>12.7854525806451</v>
      </c>
      <c r="AX52" s="9">
        <v>0</v>
      </c>
      <c r="AY52" s="9">
        <v>0</v>
      </c>
      <c r="AZ52" s="10">
        <v>8.213199495420497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0.0155085866772</v>
      </c>
      <c r="BG52" s="9">
        <v>5.8260982782257</v>
      </c>
      <c r="BH52" s="9">
        <v>0</v>
      </c>
      <c r="BI52" s="9">
        <v>0</v>
      </c>
      <c r="BJ52" s="10">
        <v>0.24590470190279998</v>
      </c>
      <c r="BK52" s="17">
        <f t="shared" si="2"/>
        <v>29.022578551902996</v>
      </c>
      <c r="BL52" s="16"/>
      <c r="BM52" s="52"/>
    </row>
    <row r="53" spans="1:65" s="12" customFormat="1" ht="15">
      <c r="A53" s="5"/>
      <c r="B53" s="8" t="s">
        <v>45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0.0005749806451</v>
      </c>
      <c r="I53" s="9">
        <v>0</v>
      </c>
      <c r="J53" s="9">
        <v>0</v>
      </c>
      <c r="K53" s="9">
        <v>0</v>
      </c>
      <c r="L53" s="10">
        <v>0.2342683684515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0.0005749806451</v>
      </c>
      <c r="S53" s="9">
        <v>0</v>
      </c>
      <c r="T53" s="9">
        <v>0</v>
      </c>
      <c r="U53" s="9">
        <v>0</v>
      </c>
      <c r="V53" s="10">
        <v>0.0014949496773000001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0.0391488463542</v>
      </c>
      <c r="AW53" s="9">
        <v>5.5313138064514</v>
      </c>
      <c r="AX53" s="9">
        <v>0</v>
      </c>
      <c r="AY53" s="9">
        <v>0</v>
      </c>
      <c r="AZ53" s="10">
        <v>32.29583172711411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0.0182151774836</v>
      </c>
      <c r="BG53" s="9">
        <v>0.22999225806450002</v>
      </c>
      <c r="BH53" s="9">
        <v>0</v>
      </c>
      <c r="BI53" s="9">
        <v>0</v>
      </c>
      <c r="BJ53" s="10">
        <v>2.4533515315473</v>
      </c>
      <c r="BK53" s="17">
        <f t="shared" si="2"/>
        <v>40.80476662643411</v>
      </c>
      <c r="BL53" s="16"/>
      <c r="BM53" s="52"/>
    </row>
    <row r="54" spans="1:65" s="12" customFormat="1" ht="15">
      <c r="A54" s="5"/>
      <c r="B54" s="8" t="s">
        <v>46</v>
      </c>
      <c r="C54" s="11">
        <v>0</v>
      </c>
      <c r="D54" s="9">
        <v>5.6922306451612</v>
      </c>
      <c r="E54" s="9">
        <v>0</v>
      </c>
      <c r="F54" s="9">
        <v>0</v>
      </c>
      <c r="G54" s="10">
        <v>0</v>
      </c>
      <c r="H54" s="11">
        <v>0.0005692230645</v>
      </c>
      <c r="I54" s="9">
        <v>0</v>
      </c>
      <c r="J54" s="9">
        <v>0</v>
      </c>
      <c r="K54" s="9">
        <v>0</v>
      </c>
      <c r="L54" s="10">
        <v>0.658477241032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0.0005692230645</v>
      </c>
      <c r="S54" s="9">
        <v>0</v>
      </c>
      <c r="T54" s="9">
        <v>0</v>
      </c>
      <c r="U54" s="9">
        <v>0</v>
      </c>
      <c r="V54" s="10">
        <v>0.0028461153225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0.0187843611288</v>
      </c>
      <c r="AW54" s="9">
        <v>1.4230576612902002</v>
      </c>
      <c r="AX54" s="9">
        <v>0</v>
      </c>
      <c r="AY54" s="9">
        <v>0</v>
      </c>
      <c r="AZ54" s="10">
        <v>10.700594014822595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0.0163805810321</v>
      </c>
      <c r="BG54" s="9">
        <v>4.2691729838709</v>
      </c>
      <c r="BH54" s="9">
        <v>0</v>
      </c>
      <c r="BI54" s="9">
        <v>0</v>
      </c>
      <c r="BJ54" s="10">
        <v>0.9596562772249002</v>
      </c>
      <c r="BK54" s="17">
        <f t="shared" si="2"/>
        <v>23.742338327014195</v>
      </c>
      <c r="BL54" s="16"/>
      <c r="BM54" s="52"/>
    </row>
    <row r="55" spans="1:65" s="12" customFormat="1" ht="15">
      <c r="A55" s="5"/>
      <c r="B55" s="8" t="s">
        <v>47</v>
      </c>
      <c r="C55" s="11">
        <v>0</v>
      </c>
      <c r="D55" s="9">
        <v>7.1990967741935</v>
      </c>
      <c r="E55" s="9">
        <v>0</v>
      </c>
      <c r="F55" s="9">
        <v>0</v>
      </c>
      <c r="G55" s="10">
        <v>0</v>
      </c>
      <c r="H55" s="11">
        <v>0.017277832258</v>
      </c>
      <c r="I55" s="9">
        <v>6.3352051612902</v>
      </c>
      <c r="J55" s="9">
        <v>0</v>
      </c>
      <c r="K55" s="9">
        <v>0</v>
      </c>
      <c r="L55" s="10">
        <v>0.0926091809031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</v>
      </c>
      <c r="S55" s="9">
        <v>0</v>
      </c>
      <c r="T55" s="9">
        <v>0</v>
      </c>
      <c r="U55" s="9">
        <v>0</v>
      </c>
      <c r="V55" s="10">
        <v>0.0032251953547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0.0166788674838</v>
      </c>
      <c r="AW55" s="9">
        <v>13.5343019354837</v>
      </c>
      <c r="AX55" s="9">
        <v>0</v>
      </c>
      <c r="AY55" s="9">
        <v>0</v>
      </c>
      <c r="AZ55" s="10">
        <v>0.9761962554181574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0.0069111329031</v>
      </c>
      <c r="BG55" s="9">
        <v>1.1518439653224999</v>
      </c>
      <c r="BH55" s="9">
        <v>0</v>
      </c>
      <c r="BI55" s="9">
        <v>0</v>
      </c>
      <c r="BJ55" s="10">
        <v>0.12496480148370001</v>
      </c>
      <c r="BK55" s="17">
        <f t="shared" si="2"/>
        <v>29.458311102094452</v>
      </c>
      <c r="BL55" s="16"/>
      <c r="BM55" s="52"/>
    </row>
    <row r="56" spans="1:65" s="12" customFormat="1" ht="15">
      <c r="A56" s="5"/>
      <c r="B56" s="8" t="s">
        <v>49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0.0055656064515999994</v>
      </c>
      <c r="I56" s="9">
        <v>27.828032258064503</v>
      </c>
      <c r="J56" s="9">
        <v>0</v>
      </c>
      <c r="K56" s="9">
        <v>0</v>
      </c>
      <c r="L56" s="10">
        <v>7.668069944773899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</v>
      </c>
      <c r="S56" s="9">
        <v>0</v>
      </c>
      <c r="T56" s="9">
        <v>0</v>
      </c>
      <c r="U56" s="9">
        <v>0</v>
      </c>
      <c r="V56" s="10">
        <v>0.010797276516100001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0.0054507426129</v>
      </c>
      <c r="AW56" s="9">
        <v>35.2663019554835</v>
      </c>
      <c r="AX56" s="9">
        <v>0</v>
      </c>
      <c r="AY56" s="9">
        <v>0</v>
      </c>
      <c r="AZ56" s="10">
        <v>12.358168268462316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0.005561982258</v>
      </c>
      <c r="BG56" s="9">
        <v>27.8099112903225</v>
      </c>
      <c r="BH56" s="9">
        <v>0</v>
      </c>
      <c r="BI56" s="9">
        <v>0</v>
      </c>
      <c r="BJ56" s="10">
        <v>5.1226435884834</v>
      </c>
      <c r="BK56" s="17">
        <f t="shared" si="2"/>
        <v>116.08050291342873</v>
      </c>
      <c r="BL56" s="16"/>
      <c r="BM56" s="52"/>
    </row>
    <row r="57" spans="1:65" s="12" customFormat="1" ht="15">
      <c r="A57" s="5"/>
      <c r="B57" s="8" t="s">
        <v>50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0.053498550806399994</v>
      </c>
      <c r="I57" s="9">
        <v>16.545943548387</v>
      </c>
      <c r="J57" s="9">
        <v>0</v>
      </c>
      <c r="K57" s="9">
        <v>0</v>
      </c>
      <c r="L57" s="10">
        <v>5.595727801774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0.0200025026127</v>
      </c>
      <c r="S57" s="9">
        <v>0.0551531451612</v>
      </c>
      <c r="T57" s="9">
        <v>0</v>
      </c>
      <c r="U57" s="9">
        <v>0</v>
      </c>
      <c r="V57" s="10">
        <v>0.17152628145140003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0.7920103222888002</v>
      </c>
      <c r="AW57" s="9">
        <v>5.6791673147739</v>
      </c>
      <c r="AX57" s="9">
        <v>0</v>
      </c>
      <c r="AY57" s="9">
        <v>0</v>
      </c>
      <c r="AZ57" s="10">
        <v>34.82913231287848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0.1094123825803</v>
      </c>
      <c r="BG57" s="9">
        <v>0.0814353128063</v>
      </c>
      <c r="BH57" s="9">
        <v>0</v>
      </c>
      <c r="BI57" s="9">
        <v>0</v>
      </c>
      <c r="BJ57" s="10">
        <v>2.2758310026117003</v>
      </c>
      <c r="BK57" s="17">
        <f t="shared" si="2"/>
        <v>66.20884047813217</v>
      </c>
      <c r="BL57" s="16"/>
      <c r="BM57" s="52"/>
    </row>
    <row r="58" spans="1:65" s="12" customFormat="1" ht="15">
      <c r="A58" s="5"/>
      <c r="B58" s="8" t="s">
        <v>51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0.0487655546774</v>
      </c>
      <c r="I58" s="9">
        <v>13.1502619354838</v>
      </c>
      <c r="J58" s="9">
        <v>0</v>
      </c>
      <c r="K58" s="9">
        <v>0</v>
      </c>
      <c r="L58" s="10">
        <v>0.2837183884192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</v>
      </c>
      <c r="S58" s="9">
        <v>5.5899571777419</v>
      </c>
      <c r="T58" s="9">
        <v>0</v>
      </c>
      <c r="U58" s="9">
        <v>0</v>
      </c>
      <c r="V58" s="10">
        <v>0.0682717765483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5.0461042156432</v>
      </c>
      <c r="AW58" s="9">
        <v>6.559751612903099</v>
      </c>
      <c r="AX58" s="9">
        <v>0</v>
      </c>
      <c r="AY58" s="9">
        <v>0</v>
      </c>
      <c r="AZ58" s="10">
        <v>19.533855181706233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0.2382283127415</v>
      </c>
      <c r="BG58" s="9">
        <v>7.106397580645099</v>
      </c>
      <c r="BH58" s="9">
        <v>0</v>
      </c>
      <c r="BI58" s="9">
        <v>0</v>
      </c>
      <c r="BJ58" s="10">
        <v>0.857024269935</v>
      </c>
      <c r="BK58" s="17">
        <f t="shared" si="2"/>
        <v>58.48233600644474</v>
      </c>
      <c r="BL58" s="16"/>
      <c r="BM58" s="52"/>
    </row>
    <row r="59" spans="1:65" s="12" customFormat="1" ht="15">
      <c r="A59" s="5"/>
      <c r="B59" s="8" t="s">
        <v>48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</v>
      </c>
      <c r="I59" s="9">
        <v>5.6496580645161005</v>
      </c>
      <c r="J59" s="9">
        <v>0</v>
      </c>
      <c r="K59" s="9">
        <v>0</v>
      </c>
      <c r="L59" s="10">
        <v>27.3491147840965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0.0005649658064</v>
      </c>
      <c r="S59" s="9">
        <v>5.7149681117418005</v>
      </c>
      <c r="T59" s="9">
        <v>0</v>
      </c>
      <c r="U59" s="9">
        <v>0</v>
      </c>
      <c r="V59" s="10">
        <v>0.17984902845120002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0.05803839167659999</v>
      </c>
      <c r="AW59" s="9">
        <v>35.659519669773296</v>
      </c>
      <c r="AX59" s="9">
        <v>0</v>
      </c>
      <c r="AY59" s="9">
        <v>0</v>
      </c>
      <c r="AZ59" s="10">
        <v>89.59243712440146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0.05382128851530001</v>
      </c>
      <c r="BG59" s="9">
        <v>1.3997423155483</v>
      </c>
      <c r="BH59" s="9">
        <v>0</v>
      </c>
      <c r="BI59" s="9">
        <v>0</v>
      </c>
      <c r="BJ59" s="10">
        <v>7.224246958641697</v>
      </c>
      <c r="BK59" s="17">
        <f t="shared" si="2"/>
        <v>172.88196070316866</v>
      </c>
      <c r="BL59" s="16"/>
      <c r="BM59" s="52"/>
    </row>
    <row r="60" spans="1:65" s="12" customFormat="1" ht="15">
      <c r="A60" s="5"/>
      <c r="B60" s="8" t="s">
        <v>60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0.23525937541900002</v>
      </c>
      <c r="I60" s="9">
        <v>0</v>
      </c>
      <c r="J60" s="9">
        <v>0</v>
      </c>
      <c r="K60" s="9">
        <v>0</v>
      </c>
      <c r="L60" s="10">
        <v>0.8759100187741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0.062334316580499996</v>
      </c>
      <c r="S60" s="9">
        <v>0</v>
      </c>
      <c r="T60" s="9">
        <v>0</v>
      </c>
      <c r="U60" s="9">
        <v>0</v>
      </c>
      <c r="V60" s="10">
        <v>0.0758074090321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0.1109863870967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30.191092143639708</v>
      </c>
      <c r="AW60" s="9">
        <v>8.1974435816444</v>
      </c>
      <c r="AX60" s="9">
        <v>0</v>
      </c>
      <c r="AY60" s="9">
        <v>0</v>
      </c>
      <c r="AZ60" s="10">
        <v>19.934452472445365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1.0103480668695999</v>
      </c>
      <c r="BG60" s="9">
        <v>3.390702771903</v>
      </c>
      <c r="BH60" s="9">
        <v>0</v>
      </c>
      <c r="BI60" s="9">
        <v>0</v>
      </c>
      <c r="BJ60" s="10">
        <v>0.3383871178702</v>
      </c>
      <c r="BK60" s="17">
        <f t="shared" si="2"/>
        <v>64.42272366127466</v>
      </c>
      <c r="BL60" s="16"/>
      <c r="BM60" s="52"/>
    </row>
    <row r="61" spans="1:65" s="12" customFormat="1" ht="15">
      <c r="A61" s="5"/>
      <c r="B61" s="8" t="s">
        <v>61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77.33551078546981</v>
      </c>
      <c r="I61" s="9">
        <v>82.15229955470816</v>
      </c>
      <c r="J61" s="9">
        <v>0</v>
      </c>
      <c r="K61" s="9">
        <v>0</v>
      </c>
      <c r="L61" s="10">
        <v>32.17571954764733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1.0674306892495276</v>
      </c>
      <c r="S61" s="9">
        <v>108.81593246247215</v>
      </c>
      <c r="T61" s="9">
        <v>0</v>
      </c>
      <c r="U61" s="9">
        <v>0</v>
      </c>
      <c r="V61" s="10">
        <v>2.9254177157547585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0.07939410073032437</v>
      </c>
      <c r="AC61" s="9">
        <v>0</v>
      </c>
      <c r="AD61" s="9">
        <v>0</v>
      </c>
      <c r="AE61" s="9">
        <v>0</v>
      </c>
      <c r="AF61" s="10">
        <v>0.37050580340818035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0.03705058034081804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19.193872891869475</v>
      </c>
      <c r="AW61" s="9">
        <v>97.24953222473988</v>
      </c>
      <c r="AX61" s="9">
        <v>0</v>
      </c>
      <c r="AY61" s="9">
        <v>0</v>
      </c>
      <c r="AZ61" s="10">
        <v>43.208213478745286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1.0029815641270678</v>
      </c>
      <c r="BG61" s="9">
        <v>40.446467169651925</v>
      </c>
      <c r="BH61" s="9">
        <v>0</v>
      </c>
      <c r="BI61" s="9">
        <v>0</v>
      </c>
      <c r="BJ61" s="10">
        <v>13.806978044927078</v>
      </c>
      <c r="BK61" s="17">
        <f t="shared" si="2"/>
        <v>519.8673066138418</v>
      </c>
      <c r="BL61" s="16"/>
      <c r="BM61" s="52"/>
    </row>
    <row r="62" spans="1:65" s="12" customFormat="1" ht="15">
      <c r="A62" s="5"/>
      <c r="B62" s="8" t="s">
        <v>62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0.1624639019353</v>
      </c>
      <c r="I62" s="9">
        <v>0</v>
      </c>
      <c r="J62" s="9">
        <v>0</v>
      </c>
      <c r="K62" s="9">
        <v>0</v>
      </c>
      <c r="L62" s="10">
        <v>0.5951116797417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0.0334942701933</v>
      </c>
      <c r="S62" s="9">
        <v>0</v>
      </c>
      <c r="T62" s="9">
        <v>0</v>
      </c>
      <c r="U62" s="9">
        <v>0</v>
      </c>
      <c r="V62" s="10">
        <v>0.1198992542902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16.1879203855765</v>
      </c>
      <c r="AW62" s="9">
        <v>4.1937152171932</v>
      </c>
      <c r="AX62" s="9">
        <v>0</v>
      </c>
      <c r="AY62" s="9">
        <v>0</v>
      </c>
      <c r="AZ62" s="10">
        <v>17.915168285788873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1.6881072975133997</v>
      </c>
      <c r="BG62" s="9">
        <v>1.6193406646450001</v>
      </c>
      <c r="BH62" s="9">
        <v>0.2766697580645</v>
      </c>
      <c r="BI62" s="9">
        <v>0</v>
      </c>
      <c r="BJ62" s="10">
        <v>1.3417817094498001</v>
      </c>
      <c r="BK62" s="17">
        <f t="shared" si="2"/>
        <v>44.133672424391776</v>
      </c>
      <c r="BL62" s="16"/>
      <c r="BM62" s="52"/>
    </row>
    <row r="63" spans="1:65" s="12" customFormat="1" ht="15">
      <c r="A63" s="5"/>
      <c r="B63" s="8" t="s">
        <v>63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25.9291580102898</v>
      </c>
      <c r="I63" s="9">
        <v>52.8074933606447</v>
      </c>
      <c r="J63" s="9">
        <v>0</v>
      </c>
      <c r="K63" s="9">
        <v>0</v>
      </c>
      <c r="L63" s="10">
        <v>3.2445167082254995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0.6243682899347999</v>
      </c>
      <c r="S63" s="9">
        <v>1.6631464155806</v>
      </c>
      <c r="T63" s="9">
        <v>0</v>
      </c>
      <c r="U63" s="9">
        <v>0</v>
      </c>
      <c r="V63" s="10">
        <v>0.8147509289349001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16.231422326060798</v>
      </c>
      <c r="AW63" s="9">
        <v>41.752910558289294</v>
      </c>
      <c r="AX63" s="9">
        <v>0</v>
      </c>
      <c r="AY63" s="9">
        <v>0</v>
      </c>
      <c r="AZ63" s="10">
        <v>29.971793761139402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2.4243604363520013</v>
      </c>
      <c r="BG63" s="9">
        <v>16.1826653559994</v>
      </c>
      <c r="BH63" s="9">
        <v>1.1029151612903</v>
      </c>
      <c r="BI63" s="9">
        <v>0</v>
      </c>
      <c r="BJ63" s="10">
        <v>16.072579470481504</v>
      </c>
      <c r="BK63" s="17">
        <f t="shared" si="2"/>
        <v>208.822080783223</v>
      </c>
      <c r="BL63" s="16"/>
      <c r="BM63" s="52"/>
    </row>
    <row r="64" spans="1:65" s="12" customFormat="1" ht="15">
      <c r="A64" s="5"/>
      <c r="B64" s="8" t="s">
        <v>64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7.594933034128501</v>
      </c>
      <c r="I64" s="9">
        <v>1.0206232602257002</v>
      </c>
      <c r="J64" s="9">
        <v>0</v>
      </c>
      <c r="K64" s="9">
        <v>0</v>
      </c>
      <c r="L64" s="10">
        <v>0.4238384615482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0.42200511619309994</v>
      </c>
      <c r="S64" s="9">
        <v>47.356032453096596</v>
      </c>
      <c r="T64" s="9">
        <v>0</v>
      </c>
      <c r="U64" s="9">
        <v>0</v>
      </c>
      <c r="V64" s="10">
        <v>0.1700554733546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0.245509962258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0.0719594549354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6.411968006223099</v>
      </c>
      <c r="AW64" s="9">
        <v>20.094954325031498</v>
      </c>
      <c r="AX64" s="9">
        <v>0</v>
      </c>
      <c r="AY64" s="9">
        <v>0</v>
      </c>
      <c r="AZ64" s="10">
        <v>11.490770240469088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2.767553267126599</v>
      </c>
      <c r="BG64" s="9">
        <v>9.7974783870966</v>
      </c>
      <c r="BH64" s="9">
        <v>0</v>
      </c>
      <c r="BI64" s="9">
        <v>0</v>
      </c>
      <c r="BJ64" s="10">
        <v>2.4067159956431006</v>
      </c>
      <c r="BK64" s="17">
        <f t="shared" si="2"/>
        <v>110.2743974373301</v>
      </c>
      <c r="BL64" s="16"/>
      <c r="BM64" s="52"/>
    </row>
    <row r="65" spans="1:65" s="12" customFormat="1" ht="15">
      <c r="A65" s="5"/>
      <c r="B65" s="8" t="s">
        <v>65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0.5920428483221001</v>
      </c>
      <c r="I65" s="9">
        <v>0.274049516129</v>
      </c>
      <c r="J65" s="9">
        <v>0</v>
      </c>
      <c r="K65" s="9">
        <v>0</v>
      </c>
      <c r="L65" s="10">
        <v>0.47671354203179994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0.8428256480318</v>
      </c>
      <c r="S65" s="9">
        <v>22.334487465483598</v>
      </c>
      <c r="T65" s="9">
        <v>0</v>
      </c>
      <c r="U65" s="9">
        <v>0</v>
      </c>
      <c r="V65" s="10">
        <v>0.5759851588060001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0.0873729806451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0.12013784838699999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19.427692947895693</v>
      </c>
      <c r="AW65" s="9">
        <v>18.1618417659991</v>
      </c>
      <c r="AX65" s="9">
        <v>0</v>
      </c>
      <c r="AY65" s="9">
        <v>0</v>
      </c>
      <c r="AZ65" s="10">
        <v>12.543405673229913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4.598194665024502</v>
      </c>
      <c r="BG65" s="9">
        <v>2.5665813064511</v>
      </c>
      <c r="BH65" s="9">
        <v>0.5460811290322</v>
      </c>
      <c r="BI65" s="9">
        <v>0</v>
      </c>
      <c r="BJ65" s="10">
        <v>10.145997502285894</v>
      </c>
      <c r="BK65" s="17">
        <f t="shared" si="2"/>
        <v>93.29340999775481</v>
      </c>
      <c r="BL65" s="16"/>
      <c r="BM65" s="52"/>
    </row>
    <row r="66" spans="1:65" s="12" customFormat="1" ht="15">
      <c r="A66" s="5"/>
      <c r="B66" s="8" t="s">
        <v>66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0.138983657548</v>
      </c>
      <c r="I66" s="9">
        <v>88.77505543377399</v>
      </c>
      <c r="J66" s="9">
        <v>0</v>
      </c>
      <c r="K66" s="9">
        <v>0</v>
      </c>
      <c r="L66" s="10">
        <v>1.7572805132255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0.5977758855156</v>
      </c>
      <c r="S66" s="9">
        <v>1.5496760948386998</v>
      </c>
      <c r="T66" s="9">
        <v>0</v>
      </c>
      <c r="U66" s="9">
        <v>0</v>
      </c>
      <c r="V66" s="10">
        <v>0.3118824214513001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5.6128236214803</v>
      </c>
      <c r="AW66" s="9">
        <v>13.842864720934697</v>
      </c>
      <c r="AX66" s="9">
        <v>0</v>
      </c>
      <c r="AY66" s="9">
        <v>0</v>
      </c>
      <c r="AZ66" s="10">
        <v>10.473935599520768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1.5653150590940998</v>
      </c>
      <c r="BG66" s="9">
        <v>44.4069056517739</v>
      </c>
      <c r="BH66" s="9">
        <v>0.21896838709669997</v>
      </c>
      <c r="BI66" s="9">
        <v>0</v>
      </c>
      <c r="BJ66" s="10">
        <v>8.019906454772299</v>
      </c>
      <c r="BK66" s="17">
        <f t="shared" si="2"/>
        <v>177.27137350102586</v>
      </c>
      <c r="BL66" s="16"/>
      <c r="BM66" s="52"/>
    </row>
    <row r="67" spans="1:65" s="12" customFormat="1" ht="15">
      <c r="A67" s="5"/>
      <c r="B67" s="8" t="s">
        <v>52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1.2967975640641</v>
      </c>
      <c r="I67" s="9">
        <v>6.793925367741699</v>
      </c>
      <c r="J67" s="9">
        <v>0</v>
      </c>
      <c r="K67" s="9">
        <v>0</v>
      </c>
      <c r="L67" s="10">
        <v>1.7088830113865001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0.5742595015796997</v>
      </c>
      <c r="S67" s="9">
        <v>11.677059225806302</v>
      </c>
      <c r="T67" s="9">
        <v>0.1117421935483</v>
      </c>
      <c r="U67" s="9">
        <v>0</v>
      </c>
      <c r="V67" s="10">
        <v>3.2555326413862997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34.1389218857664</v>
      </c>
      <c r="AW67" s="9">
        <v>63.50093702912759</v>
      </c>
      <c r="AX67" s="9">
        <v>0</v>
      </c>
      <c r="AY67" s="9">
        <v>0</v>
      </c>
      <c r="AZ67" s="10">
        <v>40.761372708835275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7.020969088348997</v>
      </c>
      <c r="BG67" s="9">
        <v>4.9647753587414</v>
      </c>
      <c r="BH67" s="9">
        <v>0</v>
      </c>
      <c r="BI67" s="9">
        <v>0</v>
      </c>
      <c r="BJ67" s="10">
        <v>7.849936087899099</v>
      </c>
      <c r="BK67" s="17">
        <f t="shared" si="2"/>
        <v>183.65511166423167</v>
      </c>
      <c r="BL67" s="16"/>
      <c r="BM67" s="52"/>
    </row>
    <row r="68" spans="1:65" s="12" customFormat="1" ht="15">
      <c r="A68" s="5"/>
      <c r="B68" s="8" t="s">
        <v>67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1.8049872857093001</v>
      </c>
      <c r="I68" s="9">
        <v>0.10939648387090001</v>
      </c>
      <c r="J68" s="9">
        <v>0</v>
      </c>
      <c r="K68" s="9">
        <v>0</v>
      </c>
      <c r="L68" s="10">
        <v>6.754953589612801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0.0188501209354</v>
      </c>
      <c r="S68" s="9">
        <v>0</v>
      </c>
      <c r="T68" s="9">
        <v>0</v>
      </c>
      <c r="U68" s="9">
        <v>0</v>
      </c>
      <c r="V68" s="10">
        <v>0.0915716309996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14.985254192156194</v>
      </c>
      <c r="AW68" s="9">
        <v>3.5892741775157995</v>
      </c>
      <c r="AX68" s="9">
        <v>0</v>
      </c>
      <c r="AY68" s="9">
        <v>0</v>
      </c>
      <c r="AZ68" s="10">
        <v>16.350694522004027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3.4175728294808</v>
      </c>
      <c r="BG68" s="9">
        <v>0.11980933870959999</v>
      </c>
      <c r="BH68" s="9">
        <v>0</v>
      </c>
      <c r="BI68" s="9">
        <v>0</v>
      </c>
      <c r="BJ68" s="10">
        <v>1.1296197120957996</v>
      </c>
      <c r="BK68" s="17">
        <f t="shared" si="2"/>
        <v>48.37198388309022</v>
      </c>
      <c r="BL68" s="16"/>
      <c r="BM68" s="52"/>
    </row>
    <row r="69" spans="1:65" s="12" customFormat="1" ht="15">
      <c r="A69" s="5"/>
      <c r="B69" s="8" t="s">
        <v>68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0.6968718202899999</v>
      </c>
      <c r="I69" s="9">
        <v>5.970399032257899</v>
      </c>
      <c r="J69" s="9">
        <v>0</v>
      </c>
      <c r="K69" s="9">
        <v>0</v>
      </c>
      <c r="L69" s="10">
        <v>1.1689725362253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0.28496673145089996</v>
      </c>
      <c r="S69" s="9">
        <v>1.0855270967741</v>
      </c>
      <c r="T69" s="9">
        <v>0</v>
      </c>
      <c r="U69" s="9">
        <v>0</v>
      </c>
      <c r="V69" s="10">
        <v>0.07060085764490001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12.114955441671194</v>
      </c>
      <c r="AW69" s="9">
        <v>16.481585638031305</v>
      </c>
      <c r="AX69" s="9">
        <v>0</v>
      </c>
      <c r="AY69" s="9">
        <v>0</v>
      </c>
      <c r="AZ69" s="10">
        <v>13.224207296537449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2.9407628634461975</v>
      </c>
      <c r="BG69" s="9">
        <v>0.19555914</v>
      </c>
      <c r="BH69" s="9">
        <v>0</v>
      </c>
      <c r="BI69" s="9">
        <v>0</v>
      </c>
      <c r="BJ69" s="10">
        <v>2.0680246904494</v>
      </c>
      <c r="BK69" s="17">
        <f t="shared" si="2"/>
        <v>56.30243314477865</v>
      </c>
      <c r="BL69" s="16"/>
      <c r="BM69" s="52"/>
    </row>
    <row r="70" spans="1:65" s="12" customFormat="1" ht="15">
      <c r="A70" s="5"/>
      <c r="B70" s="8" t="s">
        <v>69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0.14295678822549998</v>
      </c>
      <c r="I70" s="9">
        <v>37.8937472049354</v>
      </c>
      <c r="J70" s="9">
        <v>0</v>
      </c>
      <c r="K70" s="9">
        <v>0</v>
      </c>
      <c r="L70" s="10">
        <v>0.29415666041919997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1.0858201955481999</v>
      </c>
      <c r="S70" s="9">
        <v>32.421406451612796</v>
      </c>
      <c r="T70" s="9">
        <v>0</v>
      </c>
      <c r="U70" s="9">
        <v>0</v>
      </c>
      <c r="V70" s="10">
        <v>0.3498750239675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0.10779974193539998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7.4885415121907</v>
      </c>
      <c r="AW70" s="9">
        <v>23.895060168418702</v>
      </c>
      <c r="AX70" s="9">
        <v>0</v>
      </c>
      <c r="AY70" s="9">
        <v>0</v>
      </c>
      <c r="AZ70" s="10">
        <v>6.734312849849188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1.2514416320950998</v>
      </c>
      <c r="BG70" s="9">
        <v>0.7545981935482999</v>
      </c>
      <c r="BH70" s="9">
        <v>0</v>
      </c>
      <c r="BI70" s="9">
        <v>0</v>
      </c>
      <c r="BJ70" s="10">
        <v>0.5442467925477</v>
      </c>
      <c r="BK70" s="17">
        <f t="shared" si="2"/>
        <v>112.96396321529366</v>
      </c>
      <c r="BL70" s="16"/>
      <c r="BM70" s="52"/>
    </row>
    <row r="71" spans="1:65" s="12" customFormat="1" ht="15">
      <c r="A71" s="5"/>
      <c r="B71" s="8" t="s">
        <v>70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0.4760534800966</v>
      </c>
      <c r="I71" s="9">
        <v>16.674367906451398</v>
      </c>
      <c r="J71" s="9">
        <v>0</v>
      </c>
      <c r="K71" s="9">
        <v>0</v>
      </c>
      <c r="L71" s="10">
        <v>1.8673875928708001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0.09722694754820001</v>
      </c>
      <c r="S71" s="9">
        <v>0.128635432258</v>
      </c>
      <c r="T71" s="9">
        <v>0</v>
      </c>
      <c r="U71" s="9">
        <v>0</v>
      </c>
      <c r="V71" s="10">
        <v>0.0248856928387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2.8658378481915996</v>
      </c>
      <c r="AW71" s="9">
        <v>2.0005131812577</v>
      </c>
      <c r="AX71" s="9">
        <v>0.053493870967699995</v>
      </c>
      <c r="AY71" s="9">
        <v>0</v>
      </c>
      <c r="AZ71" s="10">
        <v>6.335359781729412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0.44784417119259995</v>
      </c>
      <c r="BG71" s="9">
        <v>1.0698774193548</v>
      </c>
      <c r="BH71" s="9">
        <v>0</v>
      </c>
      <c r="BI71" s="9">
        <v>0</v>
      </c>
      <c r="BJ71" s="10">
        <v>0.43862986909620005</v>
      </c>
      <c r="BK71" s="17">
        <f t="shared" si="2"/>
        <v>32.48011319385371</v>
      </c>
      <c r="BL71" s="16"/>
      <c r="BM71" s="52"/>
    </row>
    <row r="72" spans="1:65" s="12" customFormat="1" ht="15">
      <c r="A72" s="5"/>
      <c r="B72" s="8" t="s">
        <v>71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4.0959373698386</v>
      </c>
      <c r="I72" s="9">
        <v>0</v>
      </c>
      <c r="J72" s="9">
        <v>0</v>
      </c>
      <c r="K72" s="9">
        <v>0</v>
      </c>
      <c r="L72" s="10">
        <v>0.046919984677399995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0.0793964734837</v>
      </c>
      <c r="S72" s="9">
        <v>0</v>
      </c>
      <c r="T72" s="9">
        <v>0</v>
      </c>
      <c r="U72" s="9">
        <v>0</v>
      </c>
      <c r="V72" s="10">
        <v>0.1490105384514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6.352454644869299</v>
      </c>
      <c r="AW72" s="9">
        <v>0.0525080243548</v>
      </c>
      <c r="AX72" s="9">
        <v>0</v>
      </c>
      <c r="AY72" s="9">
        <v>0</v>
      </c>
      <c r="AZ72" s="10">
        <v>9.207294920412286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1.6450806771283</v>
      </c>
      <c r="BG72" s="9">
        <v>0</v>
      </c>
      <c r="BH72" s="9">
        <v>0</v>
      </c>
      <c r="BI72" s="9">
        <v>0</v>
      </c>
      <c r="BJ72" s="10">
        <v>0.6133153772577</v>
      </c>
      <c r="BK72" s="17">
        <f t="shared" si="2"/>
        <v>22.241918010473483</v>
      </c>
      <c r="BL72" s="16"/>
      <c r="BM72" s="52"/>
    </row>
    <row r="73" spans="1:65" s="12" customFormat="1" ht="15">
      <c r="A73" s="5"/>
      <c r="B73" s="8" t="s">
        <v>72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0.030652760387000003</v>
      </c>
      <c r="I73" s="9">
        <v>69.0882592549031</v>
      </c>
      <c r="J73" s="9">
        <v>0</v>
      </c>
      <c r="K73" s="9">
        <v>0</v>
      </c>
      <c r="L73" s="10">
        <v>0.22545062609640001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0.1263878442901</v>
      </c>
      <c r="S73" s="9">
        <v>38.583894193548204</v>
      </c>
      <c r="T73" s="9">
        <v>0</v>
      </c>
      <c r="U73" s="9">
        <v>0</v>
      </c>
      <c r="V73" s="10">
        <v>0.0298233534515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5.940121629579799</v>
      </c>
      <c r="AW73" s="9">
        <v>0.9066939010966</v>
      </c>
      <c r="AX73" s="9">
        <v>0</v>
      </c>
      <c r="AY73" s="9">
        <v>0</v>
      </c>
      <c r="AZ73" s="10">
        <v>1.1654096631465467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1.5216692994511003</v>
      </c>
      <c r="BG73" s="9">
        <v>2.2143477774192997</v>
      </c>
      <c r="BH73" s="9">
        <v>0</v>
      </c>
      <c r="BI73" s="9">
        <v>0</v>
      </c>
      <c r="BJ73" s="10">
        <v>9.839923997193301</v>
      </c>
      <c r="BK73" s="17">
        <f t="shared" si="2"/>
        <v>129.67263430056295</v>
      </c>
      <c r="BL73" s="16"/>
      <c r="BM73" s="52"/>
    </row>
    <row r="74" spans="1:65" s="12" customFormat="1" ht="15">
      <c r="A74" s="5"/>
      <c r="B74" s="8" t="s">
        <v>53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1.6317659551771837</v>
      </c>
      <c r="I74" s="9">
        <v>25.020939029919607</v>
      </c>
      <c r="J74" s="9">
        <v>0</v>
      </c>
      <c r="K74" s="9">
        <v>0</v>
      </c>
      <c r="L74" s="10">
        <v>7.358889835401605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1.0330081568167682</v>
      </c>
      <c r="S74" s="9">
        <v>2.4325606001333386</v>
      </c>
      <c r="T74" s="9">
        <v>0.026583387096774193</v>
      </c>
      <c r="U74" s="9">
        <v>0</v>
      </c>
      <c r="V74" s="10">
        <v>2.86624547603369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0.01536699236613967</v>
      </c>
      <c r="AC74" s="9">
        <v>0.010628032258064517</v>
      </c>
      <c r="AD74" s="9">
        <v>0</v>
      </c>
      <c r="AE74" s="9">
        <v>0</v>
      </c>
      <c r="AF74" s="10">
        <v>0.026570080645161292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0.04401288966256374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15.073550205674964</v>
      </c>
      <c r="AW74" s="9">
        <v>58.43566581062046</v>
      </c>
      <c r="AX74" s="9">
        <v>0</v>
      </c>
      <c r="AY74" s="9">
        <v>0</v>
      </c>
      <c r="AZ74" s="10">
        <v>48.8079856782396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1.7199667162327774</v>
      </c>
      <c r="BG74" s="9">
        <v>54.47381225705564</v>
      </c>
      <c r="BH74" s="9">
        <v>0</v>
      </c>
      <c r="BI74" s="9">
        <v>0</v>
      </c>
      <c r="BJ74" s="10">
        <v>13.607475024833548</v>
      </c>
      <c r="BK74" s="17">
        <f t="shared" si="2"/>
        <v>232.5850261281679</v>
      </c>
      <c r="BL74" s="16"/>
      <c r="BM74" s="52"/>
    </row>
    <row r="75" spans="1:65" s="12" customFormat="1" ht="15">
      <c r="A75" s="5"/>
      <c r="B75" s="8" t="s">
        <v>54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0.708086759484928</v>
      </c>
      <c r="I75" s="9">
        <v>85.40392777727934</v>
      </c>
      <c r="J75" s="9">
        <v>0</v>
      </c>
      <c r="K75" s="9">
        <v>0</v>
      </c>
      <c r="L75" s="10">
        <v>5.750733027299359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2.7510193534737097</v>
      </c>
      <c r="S75" s="9">
        <v>12.517642489715662</v>
      </c>
      <c r="T75" s="9">
        <v>0</v>
      </c>
      <c r="U75" s="9">
        <v>0</v>
      </c>
      <c r="V75" s="10">
        <v>1.6242476899650315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3.8578989109798485</v>
      </c>
      <c r="AC75" s="9">
        <v>0</v>
      </c>
      <c r="AD75" s="9">
        <v>0</v>
      </c>
      <c r="AE75" s="9">
        <v>0</v>
      </c>
      <c r="AF75" s="10">
        <v>0.042849576136291756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12.711992405368985</v>
      </c>
      <c r="AW75" s="9">
        <v>37.60654251700865</v>
      </c>
      <c r="AX75" s="9">
        <v>0.006083255647202609</v>
      </c>
      <c r="AY75" s="9">
        <v>0</v>
      </c>
      <c r="AZ75" s="10">
        <v>44.69096015005087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2.294270280588395</v>
      </c>
      <c r="BG75" s="9">
        <v>18.573590183063008</v>
      </c>
      <c r="BH75" s="9">
        <v>0</v>
      </c>
      <c r="BI75" s="9">
        <v>0</v>
      </c>
      <c r="BJ75" s="10">
        <v>31.968043739891886</v>
      </c>
      <c r="BK75" s="17">
        <f t="shared" si="2"/>
        <v>260.50788811595316</v>
      </c>
      <c r="BL75" s="16"/>
      <c r="BM75" s="52"/>
    </row>
    <row r="76" spans="1:65" s="12" customFormat="1" ht="15">
      <c r="A76" s="5"/>
      <c r="B76" s="8" t="s">
        <v>55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0.22209516129020002</v>
      </c>
      <c r="I76" s="9">
        <v>11.1602818548386</v>
      </c>
      <c r="J76" s="9">
        <v>0</v>
      </c>
      <c r="K76" s="9">
        <v>0</v>
      </c>
      <c r="L76" s="10">
        <v>0.9323465220643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0.0381838194837</v>
      </c>
      <c r="S76" s="9">
        <v>0</v>
      </c>
      <c r="T76" s="9">
        <v>0</v>
      </c>
      <c r="U76" s="9">
        <v>0</v>
      </c>
      <c r="V76" s="10">
        <v>0.6250406288061001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34.00387150612259</v>
      </c>
      <c r="AW76" s="9">
        <v>9.315680840354</v>
      </c>
      <c r="AX76" s="9">
        <v>0</v>
      </c>
      <c r="AY76" s="9">
        <v>0</v>
      </c>
      <c r="AZ76" s="10">
        <v>35.488488984920735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6.0845825986089</v>
      </c>
      <c r="BG76" s="9">
        <v>1.0526514838709002</v>
      </c>
      <c r="BH76" s="9">
        <v>0</v>
      </c>
      <c r="BI76" s="9">
        <v>0</v>
      </c>
      <c r="BJ76" s="10">
        <v>4.2736276035461005</v>
      </c>
      <c r="BK76" s="17">
        <f t="shared" si="2"/>
        <v>103.19685100390613</v>
      </c>
      <c r="BL76" s="16"/>
      <c r="BM76" s="52"/>
    </row>
    <row r="77" spans="1:65" s="12" customFormat="1" ht="15">
      <c r="A77" s="5"/>
      <c r="B77" s="8" t="s">
        <v>56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0.2080132813546</v>
      </c>
      <c r="I77" s="9">
        <v>25.301926412902898</v>
      </c>
      <c r="J77" s="9">
        <v>0</v>
      </c>
      <c r="K77" s="9">
        <v>0</v>
      </c>
      <c r="L77" s="10">
        <v>0.40465756525790003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0.0111511354838</v>
      </c>
      <c r="S77" s="9">
        <v>0</v>
      </c>
      <c r="T77" s="9">
        <v>0</v>
      </c>
      <c r="U77" s="9">
        <v>0</v>
      </c>
      <c r="V77" s="10">
        <v>0.037223666677299996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12.534107608320303</v>
      </c>
      <c r="AW77" s="9">
        <v>3.5151258967740002</v>
      </c>
      <c r="AX77" s="9">
        <v>0</v>
      </c>
      <c r="AY77" s="9">
        <v>0</v>
      </c>
      <c r="AZ77" s="10">
        <v>4.077947490964656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2.664762129837999</v>
      </c>
      <c r="BG77" s="9">
        <v>0</v>
      </c>
      <c r="BH77" s="9">
        <v>0</v>
      </c>
      <c r="BI77" s="9">
        <v>0</v>
      </c>
      <c r="BJ77" s="10">
        <v>0.2822705094832</v>
      </c>
      <c r="BK77" s="17">
        <f t="shared" si="2"/>
        <v>49.03718569705665</v>
      </c>
      <c r="BL77" s="16"/>
      <c r="BM77" s="52"/>
    </row>
    <row r="78" spans="1:65" s="12" customFormat="1" ht="15">
      <c r="A78" s="5"/>
      <c r="B78" s="8" t="s">
        <v>57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0.3956525171935</v>
      </c>
      <c r="I78" s="9">
        <v>0</v>
      </c>
      <c r="J78" s="9">
        <v>0</v>
      </c>
      <c r="K78" s="9">
        <v>0</v>
      </c>
      <c r="L78" s="10">
        <v>0.384204274516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1.1252482219354</v>
      </c>
      <c r="S78" s="9">
        <v>0</v>
      </c>
      <c r="T78" s="9">
        <v>0</v>
      </c>
      <c r="U78" s="9">
        <v>0</v>
      </c>
      <c r="V78" s="10">
        <v>0.1124258854515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14.0691196246416</v>
      </c>
      <c r="AW78" s="9">
        <v>19.4156107408379</v>
      </c>
      <c r="AX78" s="9">
        <v>0</v>
      </c>
      <c r="AY78" s="9">
        <v>0</v>
      </c>
      <c r="AZ78" s="10">
        <v>10.40575575167531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2.831142843546699</v>
      </c>
      <c r="BG78" s="9">
        <v>0.055815032258000004</v>
      </c>
      <c r="BH78" s="9">
        <v>0</v>
      </c>
      <c r="BI78" s="9">
        <v>0</v>
      </c>
      <c r="BJ78" s="10">
        <v>1.7037222609023</v>
      </c>
      <c r="BK78" s="17">
        <f t="shared" si="2"/>
        <v>50.498697152958215</v>
      </c>
      <c r="BL78" s="16"/>
      <c r="BM78" s="52"/>
    </row>
    <row r="79" spans="1:65" s="12" customFormat="1" ht="15">
      <c r="A79" s="5"/>
      <c r="B79" s="8" t="s">
        <v>58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35.5640796699997</v>
      </c>
      <c r="I79" s="9">
        <v>11.2786741935483</v>
      </c>
      <c r="J79" s="9">
        <v>0</v>
      </c>
      <c r="K79" s="9">
        <v>0</v>
      </c>
      <c r="L79" s="10">
        <v>0.0936129958063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</v>
      </c>
      <c r="S79" s="9">
        <v>0</v>
      </c>
      <c r="T79" s="9">
        <v>0</v>
      </c>
      <c r="U79" s="9">
        <v>0</v>
      </c>
      <c r="V79" s="10">
        <v>0.017481945000000002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0.45316420551590003</v>
      </c>
      <c r="AW79" s="9">
        <v>0</v>
      </c>
      <c r="AX79" s="9">
        <v>0</v>
      </c>
      <c r="AY79" s="9">
        <v>0</v>
      </c>
      <c r="AZ79" s="10">
        <v>0.2949070309203763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0.0191014210321</v>
      </c>
      <c r="BG79" s="9">
        <v>0</v>
      </c>
      <c r="BH79" s="9">
        <v>0</v>
      </c>
      <c r="BI79" s="9">
        <v>0</v>
      </c>
      <c r="BJ79" s="10">
        <v>0.0191351890322</v>
      </c>
      <c r="BK79" s="17">
        <f t="shared" si="2"/>
        <v>47.74015665085487</v>
      </c>
      <c r="BL79" s="16"/>
      <c r="BM79" s="52"/>
    </row>
    <row r="80" spans="1:65" s="12" customFormat="1" ht="15">
      <c r="A80" s="5"/>
      <c r="B80" s="8" t="s">
        <v>59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0.2427189743527595</v>
      </c>
      <c r="I80" s="9">
        <v>7.827755573677417</v>
      </c>
      <c r="J80" s="9">
        <v>0</v>
      </c>
      <c r="K80" s="9">
        <v>0</v>
      </c>
      <c r="L80" s="10">
        <v>11.164585540508394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0.3534902113480027</v>
      </c>
      <c r="S80" s="9">
        <v>0</v>
      </c>
      <c r="T80" s="9">
        <v>0</v>
      </c>
      <c r="U80" s="9">
        <v>0</v>
      </c>
      <c r="V80" s="10">
        <v>2.5236948213776245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0.10186283785516385</v>
      </c>
      <c r="AC80" s="9">
        <v>0.8518322580645161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64.04950512276102</v>
      </c>
      <c r="AW80" s="9">
        <v>51.2620652400709</v>
      </c>
      <c r="AX80" s="9">
        <v>0</v>
      </c>
      <c r="AY80" s="9">
        <v>0</v>
      </c>
      <c r="AZ80" s="10">
        <v>47.17777418981685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7.683945893810433</v>
      </c>
      <c r="BG80" s="9">
        <v>7.486833488422836</v>
      </c>
      <c r="BH80" s="9">
        <v>0</v>
      </c>
      <c r="BI80" s="9">
        <v>0</v>
      </c>
      <c r="BJ80" s="10">
        <v>11.186191024784598</v>
      </c>
      <c r="BK80" s="17">
        <f t="shared" si="2"/>
        <v>211.91225517685052</v>
      </c>
      <c r="BL80" s="16"/>
      <c r="BM80" s="52"/>
    </row>
    <row r="81" spans="1:65" s="12" customFormat="1" ht="15">
      <c r="A81" s="5"/>
      <c r="B81" s="8" t="s">
        <v>73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0.9898314661287999</v>
      </c>
      <c r="I81" s="9">
        <v>31.1842612903224</v>
      </c>
      <c r="J81" s="9">
        <v>0</v>
      </c>
      <c r="K81" s="9">
        <v>0</v>
      </c>
      <c r="L81" s="10">
        <v>0.9484642467416999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0.43546323464469994</v>
      </c>
      <c r="S81" s="9">
        <v>21.7752169354837</v>
      </c>
      <c r="T81" s="9">
        <v>0</v>
      </c>
      <c r="U81" s="9">
        <v>0</v>
      </c>
      <c r="V81" s="10">
        <v>0.2228979842578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5.833015749739802</v>
      </c>
      <c r="AW81" s="9">
        <v>11.902960976160402</v>
      </c>
      <c r="AX81" s="9">
        <v>0</v>
      </c>
      <c r="AY81" s="9">
        <v>0</v>
      </c>
      <c r="AZ81" s="10">
        <v>10.086514408273597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1.3663542369343002</v>
      </c>
      <c r="BG81" s="9">
        <v>1.409733335387</v>
      </c>
      <c r="BH81" s="9">
        <v>0</v>
      </c>
      <c r="BI81" s="9">
        <v>0</v>
      </c>
      <c r="BJ81" s="10">
        <v>10.053093354998401</v>
      </c>
      <c r="BK81" s="17">
        <f t="shared" si="2"/>
        <v>96.2078072190726</v>
      </c>
      <c r="BL81" s="16"/>
      <c r="BM81" s="52"/>
    </row>
    <row r="82" spans="1:65" s="12" customFormat="1" ht="15">
      <c r="A82" s="5"/>
      <c r="B82" s="8" t="s">
        <v>105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0.39313379999990006</v>
      </c>
      <c r="I82" s="9">
        <v>10.8323157258064</v>
      </c>
      <c r="J82" s="9">
        <v>0</v>
      </c>
      <c r="K82" s="9">
        <v>0</v>
      </c>
      <c r="L82" s="10">
        <v>0.25595969451600004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0.048613319354600004</v>
      </c>
      <c r="S82" s="9">
        <v>2.906231048387</v>
      </c>
      <c r="T82" s="9">
        <v>0</v>
      </c>
      <c r="U82" s="9">
        <v>0</v>
      </c>
      <c r="V82" s="10">
        <v>0.6388263974191001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0.0105615774193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10.875790353772198</v>
      </c>
      <c r="AW82" s="9">
        <v>15.065447516548101</v>
      </c>
      <c r="AX82" s="9">
        <v>0</v>
      </c>
      <c r="AY82" s="9">
        <v>0</v>
      </c>
      <c r="AZ82" s="10">
        <v>5.466620860194834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0.6447213333862999</v>
      </c>
      <c r="BG82" s="9">
        <v>0</v>
      </c>
      <c r="BH82" s="9">
        <v>0</v>
      </c>
      <c r="BI82" s="9">
        <v>0</v>
      </c>
      <c r="BJ82" s="10">
        <v>2.2810043319994997</v>
      </c>
      <c r="BK82" s="17">
        <f t="shared" si="2"/>
        <v>49.41922595880324</v>
      </c>
      <c r="BL82" s="16"/>
      <c r="BM82" s="52"/>
    </row>
    <row r="83" spans="1:65" s="12" customFormat="1" ht="15">
      <c r="A83" s="5"/>
      <c r="B83" s="8" t="s">
        <v>106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0.1453263591934</v>
      </c>
      <c r="I83" s="9">
        <v>28.9348872493869</v>
      </c>
      <c r="J83" s="9">
        <v>0</v>
      </c>
      <c r="K83" s="9">
        <v>0</v>
      </c>
      <c r="L83" s="10">
        <v>0.2282809998063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0.10035613680600002</v>
      </c>
      <c r="S83" s="9">
        <v>16.007457854516</v>
      </c>
      <c r="T83" s="9">
        <v>0</v>
      </c>
      <c r="U83" s="9">
        <v>0</v>
      </c>
      <c r="V83" s="10">
        <v>0.26941784387059997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4.590900959418</v>
      </c>
      <c r="AW83" s="9">
        <v>9.5535099927416</v>
      </c>
      <c r="AX83" s="9">
        <v>0</v>
      </c>
      <c r="AY83" s="9">
        <v>0</v>
      </c>
      <c r="AZ83" s="10">
        <v>3.5582359185212673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0.3661215677413</v>
      </c>
      <c r="BG83" s="9">
        <v>0.7959164516129</v>
      </c>
      <c r="BH83" s="9">
        <v>0</v>
      </c>
      <c r="BI83" s="9">
        <v>0</v>
      </c>
      <c r="BJ83" s="10">
        <v>1.9306129565477999</v>
      </c>
      <c r="BK83" s="17">
        <f t="shared" si="2"/>
        <v>66.48102429016208</v>
      </c>
      <c r="BL83" s="16"/>
      <c r="BM83" s="52"/>
    </row>
    <row r="84" spans="1:65" s="12" customFormat="1" ht="15">
      <c r="A84" s="5"/>
      <c r="B84" s="8" t="s">
        <v>107</v>
      </c>
      <c r="C84" s="11">
        <v>0</v>
      </c>
      <c r="D84" s="9">
        <v>5.2999403225806</v>
      </c>
      <c r="E84" s="9">
        <v>0</v>
      </c>
      <c r="F84" s="9">
        <v>0</v>
      </c>
      <c r="G84" s="10">
        <v>0</v>
      </c>
      <c r="H84" s="11">
        <v>0.6402327909677</v>
      </c>
      <c r="I84" s="9">
        <v>4.7699462903224</v>
      </c>
      <c r="J84" s="9">
        <v>0</v>
      </c>
      <c r="K84" s="9">
        <v>0</v>
      </c>
      <c r="L84" s="10">
        <v>1.0846608937418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0.0205107692902</v>
      </c>
      <c r="S84" s="9">
        <v>0</v>
      </c>
      <c r="T84" s="9">
        <v>0</v>
      </c>
      <c r="U84" s="9">
        <v>0</v>
      </c>
      <c r="V84" s="10">
        <v>0.0012038210322000001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0.0052906612903000005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1.1665855241608</v>
      </c>
      <c r="AW84" s="9">
        <v>0.4232529032258</v>
      </c>
      <c r="AX84" s="9">
        <v>0</v>
      </c>
      <c r="AY84" s="9">
        <v>0</v>
      </c>
      <c r="AZ84" s="10">
        <v>3.4192209339231296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0.35234746061259997</v>
      </c>
      <c r="BG84" s="9">
        <v>4.4970620967740995</v>
      </c>
      <c r="BH84" s="9">
        <v>0</v>
      </c>
      <c r="BI84" s="9">
        <v>0</v>
      </c>
      <c r="BJ84" s="10">
        <v>0.3493840854835</v>
      </c>
      <c r="BK84" s="17">
        <f t="shared" si="2"/>
        <v>22.029638553405128</v>
      </c>
      <c r="BL84" s="16"/>
      <c r="BM84" s="52"/>
    </row>
    <row r="85" spans="1:65" s="12" customFormat="1" ht="15">
      <c r="A85" s="5"/>
      <c r="B85" s="8" t="s">
        <v>108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1.4683497397417</v>
      </c>
      <c r="I85" s="9">
        <v>18.2332844245159</v>
      </c>
      <c r="J85" s="9">
        <v>0</v>
      </c>
      <c r="K85" s="9">
        <v>0</v>
      </c>
      <c r="L85" s="10">
        <v>1.0119448414837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0.4264148142576001</v>
      </c>
      <c r="S85" s="9">
        <v>21.1965062951612</v>
      </c>
      <c r="T85" s="9">
        <v>0</v>
      </c>
      <c r="U85" s="9">
        <v>0</v>
      </c>
      <c r="V85" s="10">
        <v>5.2849821862252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0.0052752064516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14.328357932287002</v>
      </c>
      <c r="AW85" s="9">
        <v>14.333570204902498</v>
      </c>
      <c r="AX85" s="9">
        <v>0</v>
      </c>
      <c r="AY85" s="9">
        <v>0</v>
      </c>
      <c r="AZ85" s="10">
        <v>9.659741540459764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0.4530264275797001</v>
      </c>
      <c r="BG85" s="9">
        <v>3.7085766872579</v>
      </c>
      <c r="BH85" s="9">
        <v>0</v>
      </c>
      <c r="BI85" s="9">
        <v>0</v>
      </c>
      <c r="BJ85" s="10">
        <v>2.0230464239022994</v>
      </c>
      <c r="BK85" s="17">
        <f t="shared" si="2"/>
        <v>92.13307672422607</v>
      </c>
      <c r="BL85" s="16"/>
      <c r="BM85" s="52"/>
    </row>
    <row r="86" spans="1:65" s="12" customFormat="1" ht="15">
      <c r="A86" s="5"/>
      <c r="B86" s="8" t="s">
        <v>109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1.2284347232900001</v>
      </c>
      <c r="I86" s="9">
        <v>124.70186197593532</v>
      </c>
      <c r="J86" s="9">
        <v>0</v>
      </c>
      <c r="K86" s="9">
        <v>0</v>
      </c>
      <c r="L86" s="10">
        <v>10.9595657730966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0.1844835887093</v>
      </c>
      <c r="S86" s="9">
        <v>52.7095967741935</v>
      </c>
      <c r="T86" s="9">
        <v>0</v>
      </c>
      <c r="U86" s="9">
        <v>0</v>
      </c>
      <c r="V86" s="10">
        <v>1.2110372426771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5.867271709869399</v>
      </c>
      <c r="AW86" s="9">
        <v>14.6944137827414</v>
      </c>
      <c r="AX86" s="9">
        <v>0</v>
      </c>
      <c r="AY86" s="9">
        <v>0</v>
      </c>
      <c r="AZ86" s="10">
        <v>3.2913312194620925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0.8937242172891999</v>
      </c>
      <c r="BG86" s="9">
        <v>0.4741141935483</v>
      </c>
      <c r="BH86" s="9">
        <v>0</v>
      </c>
      <c r="BI86" s="9">
        <v>0</v>
      </c>
      <c r="BJ86" s="10">
        <v>0.1272784500964</v>
      </c>
      <c r="BK86" s="17">
        <f t="shared" si="2"/>
        <v>216.34311365090858</v>
      </c>
      <c r="BL86" s="16"/>
      <c r="BM86" s="52"/>
    </row>
    <row r="87" spans="1:65" s="12" customFormat="1" ht="15">
      <c r="A87" s="5"/>
      <c r="B87" s="8" t="s">
        <v>110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11.568428944999098</v>
      </c>
      <c r="I87" s="9">
        <v>60.9612417603544</v>
      </c>
      <c r="J87" s="9">
        <v>0</v>
      </c>
      <c r="K87" s="9">
        <v>0</v>
      </c>
      <c r="L87" s="10">
        <v>5.855638108580102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4.3300567607407</v>
      </c>
      <c r="S87" s="9">
        <v>7.033176914064</v>
      </c>
      <c r="T87" s="9">
        <v>5.3272016129032</v>
      </c>
      <c r="U87" s="9">
        <v>0</v>
      </c>
      <c r="V87" s="10">
        <v>5.396548152031301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0.0924403064514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146.13703215306663</v>
      </c>
      <c r="AW87" s="9">
        <v>56.65636639928574</v>
      </c>
      <c r="AX87" s="9">
        <v>0</v>
      </c>
      <c r="AY87" s="9">
        <v>0</v>
      </c>
      <c r="AZ87" s="10">
        <v>97.179256415869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31.288279192423023</v>
      </c>
      <c r="BG87" s="9">
        <v>8.2915869697407</v>
      </c>
      <c r="BH87" s="9">
        <v>1.5656848174838</v>
      </c>
      <c r="BI87" s="9">
        <v>0</v>
      </c>
      <c r="BJ87" s="10">
        <v>28.04746202456821</v>
      </c>
      <c r="BK87" s="17">
        <f t="shared" si="2"/>
        <v>469.73040053256136</v>
      </c>
      <c r="BL87" s="16"/>
      <c r="BM87" s="52"/>
    </row>
    <row r="88" spans="1:65" s="12" customFormat="1" ht="15">
      <c r="A88" s="5"/>
      <c r="B88" s="8" t="s">
        <v>111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3.1041405727095</v>
      </c>
      <c r="I88" s="9">
        <v>37.1618121774193</v>
      </c>
      <c r="J88" s="9">
        <v>0</v>
      </c>
      <c r="K88" s="9">
        <v>0</v>
      </c>
      <c r="L88" s="10">
        <v>9.984983200515899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0.1301981220966</v>
      </c>
      <c r="S88" s="9">
        <v>26.3558951612903</v>
      </c>
      <c r="T88" s="9">
        <v>0</v>
      </c>
      <c r="U88" s="9">
        <v>0</v>
      </c>
      <c r="V88" s="10">
        <v>0.0329191464515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0.0105221580645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19.72553315909341</v>
      </c>
      <c r="AW88" s="9">
        <v>16.7556625157734</v>
      </c>
      <c r="AX88" s="9">
        <v>0</v>
      </c>
      <c r="AY88" s="9">
        <v>0</v>
      </c>
      <c r="AZ88" s="10">
        <v>8.275741315024296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0.6215091811607</v>
      </c>
      <c r="BG88" s="9">
        <v>13.2053083709676</v>
      </c>
      <c r="BH88" s="9">
        <v>1.0522158064516</v>
      </c>
      <c r="BI88" s="9">
        <v>0</v>
      </c>
      <c r="BJ88" s="10">
        <v>1.1824162791285</v>
      </c>
      <c r="BK88" s="17">
        <f t="shared" si="2"/>
        <v>137.5988571661471</v>
      </c>
      <c r="BL88" s="16"/>
      <c r="BM88" s="52"/>
    </row>
    <row r="89" spans="1:65" s="12" customFormat="1" ht="15">
      <c r="A89" s="5"/>
      <c r="B89" s="8" t="s">
        <v>112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1.214004299161</v>
      </c>
      <c r="I89" s="9">
        <v>213.31225887096747</v>
      </c>
      <c r="J89" s="9">
        <v>0</v>
      </c>
      <c r="K89" s="9">
        <v>0</v>
      </c>
      <c r="L89" s="10">
        <v>0.6669160825157999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0.296272388032</v>
      </c>
      <c r="S89" s="9">
        <v>80.0962031007096</v>
      </c>
      <c r="T89" s="9">
        <v>0.1053393870967</v>
      </c>
      <c r="U89" s="9">
        <v>0</v>
      </c>
      <c r="V89" s="10">
        <v>2.2265010225479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8.7215064738353</v>
      </c>
      <c r="AW89" s="9">
        <v>13.492581951999401</v>
      </c>
      <c r="AX89" s="9">
        <v>0</v>
      </c>
      <c r="AY89" s="9">
        <v>0</v>
      </c>
      <c r="AZ89" s="10">
        <v>7.377967191677623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0.8520875248369999</v>
      </c>
      <c r="BG89" s="9">
        <v>2.2802177999997997</v>
      </c>
      <c r="BH89" s="9">
        <v>0</v>
      </c>
      <c r="BI89" s="9">
        <v>0</v>
      </c>
      <c r="BJ89" s="10">
        <v>0.6745213558054002</v>
      </c>
      <c r="BK89" s="17">
        <f t="shared" si="2"/>
        <v>331.31637744918487</v>
      </c>
      <c r="BL89" s="16"/>
      <c r="BM89" s="52"/>
    </row>
    <row r="90" spans="1:65" s="12" customFormat="1" ht="15">
      <c r="A90" s="5"/>
      <c r="B90" s="8" t="s">
        <v>114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0.741151418387</v>
      </c>
      <c r="I90" s="9">
        <v>172.81276870967721</v>
      </c>
      <c r="J90" s="9">
        <v>0</v>
      </c>
      <c r="K90" s="9">
        <v>0</v>
      </c>
      <c r="L90" s="10">
        <v>16.683818491064198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0.12716708590300002</v>
      </c>
      <c r="S90" s="9">
        <v>10.5053354838709</v>
      </c>
      <c r="T90" s="9">
        <v>0</v>
      </c>
      <c r="U90" s="9">
        <v>0</v>
      </c>
      <c r="V90" s="10">
        <v>4.483151917741501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7.1612066080631</v>
      </c>
      <c r="AW90" s="9">
        <v>44.76007671728969</v>
      </c>
      <c r="AX90" s="9">
        <v>0</v>
      </c>
      <c r="AY90" s="9">
        <v>0</v>
      </c>
      <c r="AZ90" s="10">
        <v>13.880342767103551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0.5757425853538999</v>
      </c>
      <c r="BG90" s="9">
        <v>1.5753919354838</v>
      </c>
      <c r="BH90" s="9">
        <v>0</v>
      </c>
      <c r="BI90" s="9">
        <v>0</v>
      </c>
      <c r="BJ90" s="10">
        <v>3.2708733473544003</v>
      </c>
      <c r="BK90" s="17">
        <f t="shared" si="2"/>
        <v>276.5770270672923</v>
      </c>
      <c r="BL90" s="16"/>
      <c r="BM90" s="52"/>
    </row>
    <row r="91" spans="1:65" s="12" customFormat="1" ht="15">
      <c r="A91" s="5"/>
      <c r="B91" s="8" t="s">
        <v>115</v>
      </c>
      <c r="C91" s="11">
        <v>0</v>
      </c>
      <c r="D91" s="9">
        <v>10.5130870967741</v>
      </c>
      <c r="E91" s="9">
        <v>0</v>
      </c>
      <c r="F91" s="9">
        <v>0</v>
      </c>
      <c r="G91" s="10">
        <v>0</v>
      </c>
      <c r="H91" s="11">
        <v>0.3069821432257</v>
      </c>
      <c r="I91" s="9">
        <v>101.7771431391288</v>
      </c>
      <c r="J91" s="9">
        <v>0</v>
      </c>
      <c r="K91" s="9">
        <v>0</v>
      </c>
      <c r="L91" s="10">
        <v>0.19647050932239998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0.1734096089996</v>
      </c>
      <c r="S91" s="9">
        <v>0</v>
      </c>
      <c r="T91" s="9">
        <v>0</v>
      </c>
      <c r="U91" s="9">
        <v>0</v>
      </c>
      <c r="V91" s="10">
        <v>2.4242394676127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9.250727672933401</v>
      </c>
      <c r="AW91" s="9">
        <v>78.2464839759992</v>
      </c>
      <c r="AX91" s="9">
        <v>0</v>
      </c>
      <c r="AY91" s="9">
        <v>0</v>
      </c>
      <c r="AZ91" s="10">
        <v>8.763817784806937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1.8229154379991999</v>
      </c>
      <c r="BG91" s="9">
        <v>0.0416001065806</v>
      </c>
      <c r="BH91" s="9">
        <v>0</v>
      </c>
      <c r="BI91" s="9">
        <v>0</v>
      </c>
      <c r="BJ91" s="10">
        <v>1.1038649462575</v>
      </c>
      <c r="BK91" s="17">
        <f t="shared" si="2"/>
        <v>214.6207418896401</v>
      </c>
      <c r="BL91" s="16"/>
      <c r="BM91" s="52"/>
    </row>
    <row r="92" spans="1:65" s="12" customFormat="1" ht="15">
      <c r="A92" s="5"/>
      <c r="B92" s="8" t="s">
        <v>74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4.793729291677099</v>
      </c>
      <c r="I92" s="9">
        <v>88.3361827263222</v>
      </c>
      <c r="J92" s="9">
        <v>0</v>
      </c>
      <c r="K92" s="9">
        <v>0</v>
      </c>
      <c r="L92" s="10">
        <v>2.1399939674833997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4.197024202741701</v>
      </c>
      <c r="S92" s="9">
        <v>42.7503483870967</v>
      </c>
      <c r="T92" s="9">
        <v>0</v>
      </c>
      <c r="U92" s="9">
        <v>0</v>
      </c>
      <c r="V92" s="10">
        <v>1.6917874343866999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0.5869571612903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8.425432044544904</v>
      </c>
      <c r="AW92" s="9">
        <v>6.7233274838706</v>
      </c>
      <c r="AX92" s="9">
        <v>0</v>
      </c>
      <c r="AY92" s="9">
        <v>0</v>
      </c>
      <c r="AZ92" s="10">
        <v>10.705040142930008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12.621805985385498</v>
      </c>
      <c r="BG92" s="9">
        <v>4.7436810580642</v>
      </c>
      <c r="BH92" s="9">
        <v>0</v>
      </c>
      <c r="BI92" s="9">
        <v>0</v>
      </c>
      <c r="BJ92" s="10">
        <v>1.9767855846119002</v>
      </c>
      <c r="BK92" s="17">
        <f t="shared" si="2"/>
        <v>189.69209547040518</v>
      </c>
      <c r="BL92" s="16"/>
      <c r="BM92" s="52"/>
    </row>
    <row r="93" spans="1:65" s="12" customFormat="1" ht="15">
      <c r="A93" s="5"/>
      <c r="B93" s="8" t="s">
        <v>113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2.5164752274506004</v>
      </c>
      <c r="I93" s="9">
        <v>22.963253836741796</v>
      </c>
      <c r="J93" s="9">
        <v>0</v>
      </c>
      <c r="K93" s="9">
        <v>0</v>
      </c>
      <c r="L93" s="10">
        <v>5.327265942418699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3.9849300923536</v>
      </c>
      <c r="S93" s="9">
        <v>6.008559809483599</v>
      </c>
      <c r="T93" s="9">
        <v>0</v>
      </c>
      <c r="U93" s="9">
        <v>0</v>
      </c>
      <c r="V93" s="10">
        <v>3.2698953277408997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0.027883475612799996</v>
      </c>
      <c r="AC93" s="9">
        <v>4.008034366258</v>
      </c>
      <c r="AD93" s="9">
        <v>0</v>
      </c>
      <c r="AE93" s="9">
        <v>0</v>
      </c>
      <c r="AF93" s="10">
        <v>0.6708020028707999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112.10971816325923</v>
      </c>
      <c r="AW93" s="9">
        <v>50.838189950383764</v>
      </c>
      <c r="AX93" s="9">
        <v>0</v>
      </c>
      <c r="AY93" s="9">
        <v>0</v>
      </c>
      <c r="AZ93" s="10">
        <v>57.22550176061709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26.194835969938698</v>
      </c>
      <c r="BG93" s="9">
        <v>21.518639412127495</v>
      </c>
      <c r="BH93" s="9">
        <v>1.4786691612903</v>
      </c>
      <c r="BI93" s="9">
        <v>0</v>
      </c>
      <c r="BJ93" s="10">
        <v>19.717509419568795</v>
      </c>
      <c r="BK93" s="17">
        <f t="shared" si="2"/>
        <v>337.8601639181162</v>
      </c>
      <c r="BL93" s="16"/>
      <c r="BM93" s="52"/>
    </row>
    <row r="94" spans="1:65" s="12" customFormat="1" ht="15">
      <c r="A94" s="5"/>
      <c r="B94" s="8" t="s">
        <v>116</v>
      </c>
      <c r="C94" s="11">
        <v>0</v>
      </c>
      <c r="D94" s="9">
        <v>3.1466138709677</v>
      </c>
      <c r="E94" s="9">
        <v>0</v>
      </c>
      <c r="F94" s="9">
        <v>0</v>
      </c>
      <c r="G94" s="10">
        <v>0</v>
      </c>
      <c r="H94" s="11">
        <v>0.6934786648707999</v>
      </c>
      <c r="I94" s="9">
        <v>63.928705145161096</v>
      </c>
      <c r="J94" s="9">
        <v>0</v>
      </c>
      <c r="K94" s="9">
        <v>0</v>
      </c>
      <c r="L94" s="10">
        <v>0.34173032896750005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0.3439144084834</v>
      </c>
      <c r="S94" s="9">
        <v>36.798600349677294</v>
      </c>
      <c r="T94" s="9">
        <v>0.10488712903219999</v>
      </c>
      <c r="U94" s="9">
        <v>0</v>
      </c>
      <c r="V94" s="10">
        <v>0.4125596202578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10.162755056155603</v>
      </c>
      <c r="AW94" s="9">
        <v>13.778306676740998</v>
      </c>
      <c r="AX94" s="9">
        <v>0</v>
      </c>
      <c r="AY94" s="9">
        <v>0</v>
      </c>
      <c r="AZ94" s="10">
        <v>13.391662077676022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3.908198883287001</v>
      </c>
      <c r="BG94" s="9">
        <v>1.7982564100962999</v>
      </c>
      <c r="BH94" s="9">
        <v>0</v>
      </c>
      <c r="BI94" s="9">
        <v>0</v>
      </c>
      <c r="BJ94" s="10">
        <v>1.0028109510949</v>
      </c>
      <c r="BK94" s="17">
        <f t="shared" si="2"/>
        <v>149.8124795724686</v>
      </c>
      <c r="BL94" s="16"/>
      <c r="BM94" s="52"/>
    </row>
    <row r="95" spans="1:65" s="12" customFormat="1" ht="15">
      <c r="A95" s="5"/>
      <c r="B95" s="8" t="s">
        <v>117</v>
      </c>
      <c r="C95" s="11">
        <v>0</v>
      </c>
      <c r="D95" s="9">
        <v>5.7776772580645</v>
      </c>
      <c r="E95" s="9">
        <v>0</v>
      </c>
      <c r="F95" s="9">
        <v>0</v>
      </c>
      <c r="G95" s="10">
        <v>0</v>
      </c>
      <c r="H95" s="11">
        <v>5.34322508229</v>
      </c>
      <c r="I95" s="9">
        <v>96.68987845054811</v>
      </c>
      <c r="J95" s="9">
        <v>0</v>
      </c>
      <c r="K95" s="9">
        <v>0</v>
      </c>
      <c r="L95" s="10">
        <v>9.401614447903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0.0153508997093</v>
      </c>
      <c r="S95" s="9">
        <v>11.345257161290101</v>
      </c>
      <c r="T95" s="9">
        <v>0</v>
      </c>
      <c r="U95" s="9">
        <v>0</v>
      </c>
      <c r="V95" s="10">
        <v>0.1916551940319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9.04815126903</v>
      </c>
      <c r="AW95" s="9">
        <v>20.770693306160798</v>
      </c>
      <c r="AX95" s="9">
        <v>0</v>
      </c>
      <c r="AY95" s="9">
        <v>0</v>
      </c>
      <c r="AZ95" s="10">
        <v>6.663696508370362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2.2475585869656</v>
      </c>
      <c r="BG95" s="9">
        <v>0.052371580645099995</v>
      </c>
      <c r="BH95" s="9">
        <v>0</v>
      </c>
      <c r="BI95" s="9">
        <v>0</v>
      </c>
      <c r="BJ95" s="10">
        <v>0.7739275827088999</v>
      </c>
      <c r="BK95" s="17">
        <f t="shared" si="2"/>
        <v>168.32105732771765</v>
      </c>
      <c r="BL95" s="16"/>
      <c r="BM95" s="52"/>
    </row>
    <row r="96" spans="1:65" s="12" customFormat="1" ht="15">
      <c r="A96" s="5"/>
      <c r="B96" s="8" t="s">
        <v>118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0.2394985640966</v>
      </c>
      <c r="I96" s="9">
        <v>8.866599516129</v>
      </c>
      <c r="J96" s="9">
        <v>0</v>
      </c>
      <c r="K96" s="9">
        <v>0</v>
      </c>
      <c r="L96" s="10">
        <v>0.2994111234192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0.12246513970919999</v>
      </c>
      <c r="S96" s="9">
        <v>0</v>
      </c>
      <c r="T96" s="9">
        <v>0</v>
      </c>
      <c r="U96" s="9">
        <v>0</v>
      </c>
      <c r="V96" s="10">
        <v>2.0302941045158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10.757277834061098</v>
      </c>
      <c r="AW96" s="9">
        <v>6.8358865177093</v>
      </c>
      <c r="AX96" s="9">
        <v>0</v>
      </c>
      <c r="AY96" s="9">
        <v>0</v>
      </c>
      <c r="AZ96" s="10">
        <v>15.532511517059659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2.691540252704899</v>
      </c>
      <c r="BG96" s="9">
        <v>0.0420679225806</v>
      </c>
      <c r="BH96" s="9">
        <v>0</v>
      </c>
      <c r="BI96" s="9">
        <v>0</v>
      </c>
      <c r="BJ96" s="10">
        <v>0.7094039292566998</v>
      </c>
      <c r="BK96" s="17">
        <f aca="true" t="shared" si="3" ref="BK96:BK162">SUM(C96:BJ96)</f>
        <v>48.126956421242056</v>
      </c>
      <c r="BL96" s="16"/>
      <c r="BM96" s="52"/>
    </row>
    <row r="97" spans="1:65" s="12" customFormat="1" ht="15">
      <c r="A97" s="5"/>
      <c r="B97" s="8" t="s">
        <v>119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3.0395551470966</v>
      </c>
      <c r="I97" s="9">
        <v>172.1381375461933</v>
      </c>
      <c r="J97" s="9">
        <v>0</v>
      </c>
      <c r="K97" s="9">
        <v>0</v>
      </c>
      <c r="L97" s="10">
        <v>0.27087084729019995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0.8356885155482</v>
      </c>
      <c r="S97" s="9">
        <v>3.7901131573548</v>
      </c>
      <c r="T97" s="9">
        <v>0</v>
      </c>
      <c r="U97" s="9">
        <v>0</v>
      </c>
      <c r="V97" s="10">
        <v>5.5315813756128005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0.0031457912903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39.28596569583709</v>
      </c>
      <c r="AW97" s="9">
        <v>46.4894398213859</v>
      </c>
      <c r="AX97" s="9">
        <v>0</v>
      </c>
      <c r="AY97" s="9">
        <v>0</v>
      </c>
      <c r="AZ97" s="10">
        <v>8.324720467921548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1.9303036491591</v>
      </c>
      <c r="BG97" s="9">
        <v>13.839258695838401</v>
      </c>
      <c r="BH97" s="9">
        <v>0</v>
      </c>
      <c r="BI97" s="9">
        <v>0</v>
      </c>
      <c r="BJ97" s="10">
        <v>0.9185686644829999</v>
      </c>
      <c r="BK97" s="17">
        <f t="shared" si="3"/>
        <v>296.3973493750113</v>
      </c>
      <c r="BL97" s="16"/>
      <c r="BM97" s="52"/>
    </row>
    <row r="98" spans="1:65" s="12" customFormat="1" ht="15">
      <c r="A98" s="5"/>
      <c r="B98" s="8" t="s">
        <v>120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0.1969242106449</v>
      </c>
      <c r="I98" s="9">
        <v>0</v>
      </c>
      <c r="J98" s="9">
        <v>0</v>
      </c>
      <c r="K98" s="9">
        <v>0</v>
      </c>
      <c r="L98" s="10">
        <v>0.4475153245159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0.0529294929996</v>
      </c>
      <c r="S98" s="9">
        <v>0</v>
      </c>
      <c r="T98" s="9">
        <v>0</v>
      </c>
      <c r="U98" s="9">
        <v>0</v>
      </c>
      <c r="V98" s="10">
        <v>0.05428418370949999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21.546325188476693</v>
      </c>
      <c r="AW98" s="9">
        <v>7.085018353902701</v>
      </c>
      <c r="AX98" s="9">
        <v>0</v>
      </c>
      <c r="AY98" s="9">
        <v>0</v>
      </c>
      <c r="AZ98" s="10">
        <v>18.126064978396016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4.031772516702303</v>
      </c>
      <c r="BG98" s="9">
        <v>1.4389872592256</v>
      </c>
      <c r="BH98" s="9">
        <v>0.251683932387</v>
      </c>
      <c r="BI98" s="9">
        <v>0</v>
      </c>
      <c r="BJ98" s="10">
        <v>6.546591022771601</v>
      </c>
      <c r="BK98" s="17">
        <f t="shared" si="3"/>
        <v>59.77809646373181</v>
      </c>
      <c r="BL98" s="16"/>
      <c r="BM98" s="52"/>
    </row>
    <row r="99" spans="1:65" s="12" customFormat="1" ht="15">
      <c r="A99" s="5"/>
      <c r="B99" s="8" t="s">
        <v>121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3.2430603096127</v>
      </c>
      <c r="I99" s="9">
        <v>68.88511955309662</v>
      </c>
      <c r="J99" s="9">
        <v>0</v>
      </c>
      <c r="K99" s="9">
        <v>0</v>
      </c>
      <c r="L99" s="10">
        <v>9.4247341996448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0.08635605309659998</v>
      </c>
      <c r="S99" s="9">
        <v>5.2312403225806</v>
      </c>
      <c r="T99" s="9">
        <v>0</v>
      </c>
      <c r="U99" s="9">
        <v>0</v>
      </c>
      <c r="V99" s="10">
        <v>0.553678725645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17.490113807804907</v>
      </c>
      <c r="AW99" s="9">
        <v>48.3081531405477</v>
      </c>
      <c r="AX99" s="9">
        <v>0</v>
      </c>
      <c r="AY99" s="9">
        <v>0</v>
      </c>
      <c r="AZ99" s="10">
        <v>53.490908628339106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0.3899840484183001</v>
      </c>
      <c r="BG99" s="9">
        <v>1.212835380645</v>
      </c>
      <c r="BH99" s="9">
        <v>0</v>
      </c>
      <c r="BI99" s="9">
        <v>0</v>
      </c>
      <c r="BJ99" s="10">
        <v>3.5174233582249004</v>
      </c>
      <c r="BK99" s="17">
        <f t="shared" si="3"/>
        <v>211.83360752765623</v>
      </c>
      <c r="BL99" s="16"/>
      <c r="BM99" s="52"/>
    </row>
    <row r="100" spans="1:65" s="12" customFormat="1" ht="15">
      <c r="A100" s="5"/>
      <c r="B100" s="8" t="s">
        <v>122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2.2278925968384002</v>
      </c>
      <c r="I100" s="9">
        <v>376.66874951612874</v>
      </c>
      <c r="J100" s="9">
        <v>1.0475241935483</v>
      </c>
      <c r="K100" s="9">
        <v>0</v>
      </c>
      <c r="L100" s="10">
        <v>8.3260640460318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0.1725907081608</v>
      </c>
      <c r="S100" s="9">
        <v>85.1113407258062</v>
      </c>
      <c r="T100" s="9">
        <v>0</v>
      </c>
      <c r="U100" s="9">
        <v>0</v>
      </c>
      <c r="V100" s="10">
        <v>1.1033118522254999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0.1096936354838</v>
      </c>
      <c r="AC100" s="9">
        <v>0</v>
      </c>
      <c r="AD100" s="9">
        <v>0</v>
      </c>
      <c r="AE100" s="9">
        <v>0</v>
      </c>
      <c r="AF100" s="10">
        <v>0.1044701290322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30.321654731349085</v>
      </c>
      <c r="AW100" s="9">
        <v>39.15040948674091</v>
      </c>
      <c r="AX100" s="9">
        <v>0</v>
      </c>
      <c r="AY100" s="9">
        <v>0</v>
      </c>
      <c r="AZ100" s="10">
        <v>12.412345744028418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11.880927179930703</v>
      </c>
      <c r="BG100" s="9">
        <v>1.9039681016127</v>
      </c>
      <c r="BH100" s="9">
        <v>0</v>
      </c>
      <c r="BI100" s="9">
        <v>0</v>
      </c>
      <c r="BJ100" s="10">
        <v>3.5745523588366</v>
      </c>
      <c r="BK100" s="17">
        <f t="shared" si="3"/>
        <v>574.1154950057543</v>
      </c>
      <c r="BL100" s="16"/>
      <c r="BM100" s="52"/>
    </row>
    <row r="101" spans="1:65" s="12" customFormat="1" ht="15">
      <c r="A101" s="5"/>
      <c r="B101" s="8" t="s">
        <v>123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1.7922791544835002</v>
      </c>
      <c r="I101" s="9">
        <v>52.4033709677419</v>
      </c>
      <c r="J101" s="9">
        <v>0</v>
      </c>
      <c r="K101" s="9">
        <v>0</v>
      </c>
      <c r="L101" s="10">
        <v>0.6376848358063999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0.060263876612699996</v>
      </c>
      <c r="S101" s="9">
        <v>32.2280731451612</v>
      </c>
      <c r="T101" s="9">
        <v>0</v>
      </c>
      <c r="U101" s="9">
        <v>0</v>
      </c>
      <c r="V101" s="10">
        <v>0.06030171393520001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4.613284093160399</v>
      </c>
      <c r="AW101" s="9">
        <v>36.730822968386505</v>
      </c>
      <c r="AX101" s="9">
        <v>0</v>
      </c>
      <c r="AY101" s="9">
        <v>0</v>
      </c>
      <c r="AZ101" s="10">
        <v>6.788810412571726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1.1935430930634003</v>
      </c>
      <c r="BG101" s="9">
        <v>0.0026179830645</v>
      </c>
      <c r="BH101" s="9">
        <v>0</v>
      </c>
      <c r="BI101" s="9">
        <v>0</v>
      </c>
      <c r="BJ101" s="10">
        <v>7.000782198644498</v>
      </c>
      <c r="BK101" s="17">
        <f t="shared" si="3"/>
        <v>143.51183444263194</v>
      </c>
      <c r="BL101" s="16"/>
      <c r="BM101" s="52"/>
    </row>
    <row r="102" spans="1:65" s="12" customFormat="1" ht="15">
      <c r="A102" s="5"/>
      <c r="B102" s="8" t="s">
        <v>75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1.7523276198386</v>
      </c>
      <c r="I102" s="9">
        <v>1.0701954838709</v>
      </c>
      <c r="J102" s="9">
        <v>0</v>
      </c>
      <c r="K102" s="9">
        <v>0</v>
      </c>
      <c r="L102" s="10">
        <v>0.1406716570322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0.21254898209650003</v>
      </c>
      <c r="S102" s="9">
        <v>0</v>
      </c>
      <c r="T102" s="9">
        <v>0</v>
      </c>
      <c r="U102" s="9">
        <v>0</v>
      </c>
      <c r="V102" s="10">
        <v>1.0846431229031002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4.642181003449802</v>
      </c>
      <c r="AW102" s="9">
        <v>12.6443319065799</v>
      </c>
      <c r="AX102" s="9">
        <v>0</v>
      </c>
      <c r="AY102" s="9">
        <v>0</v>
      </c>
      <c r="AZ102" s="10">
        <v>4.776638183299891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1.3262099909668998</v>
      </c>
      <c r="BG102" s="9">
        <v>1.2921593903225002</v>
      </c>
      <c r="BH102" s="9">
        <v>0</v>
      </c>
      <c r="BI102" s="9">
        <v>0</v>
      </c>
      <c r="BJ102" s="10">
        <v>2.3174631683864004</v>
      </c>
      <c r="BK102" s="17">
        <f t="shared" si="3"/>
        <v>31.25937050874669</v>
      </c>
      <c r="BL102" s="16"/>
      <c r="BM102" s="52"/>
    </row>
    <row r="103" spans="1:65" s="12" customFormat="1" ht="15">
      <c r="A103" s="5"/>
      <c r="B103" s="8" t="s">
        <v>124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1.0573943978064002</v>
      </c>
      <c r="I103" s="9">
        <v>209.81792639999998</v>
      </c>
      <c r="J103" s="9">
        <v>0</v>
      </c>
      <c r="K103" s="9">
        <v>0</v>
      </c>
      <c r="L103" s="10">
        <v>1.3572627568062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0.3540451846126</v>
      </c>
      <c r="S103" s="9">
        <v>93.8736</v>
      </c>
      <c r="T103" s="9">
        <v>0</v>
      </c>
      <c r="U103" s="9">
        <v>0</v>
      </c>
      <c r="V103" s="10">
        <v>1.2465187673546998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0.0083227870967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15.014710318253004</v>
      </c>
      <c r="AW103" s="9">
        <v>25.4299963140957</v>
      </c>
      <c r="AX103" s="9">
        <v>0</v>
      </c>
      <c r="AY103" s="9">
        <v>0</v>
      </c>
      <c r="AZ103" s="10">
        <v>16.972018372643255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1.7015347163522998</v>
      </c>
      <c r="BG103" s="9">
        <v>0.151890864516</v>
      </c>
      <c r="BH103" s="9">
        <v>0</v>
      </c>
      <c r="BI103" s="9">
        <v>0</v>
      </c>
      <c r="BJ103" s="10">
        <v>1.0398330265473</v>
      </c>
      <c r="BK103" s="17">
        <f t="shared" si="3"/>
        <v>368.0250539060841</v>
      </c>
      <c r="BL103" s="16"/>
      <c r="BM103" s="52"/>
    </row>
    <row r="104" spans="1:65" s="12" customFormat="1" ht="15">
      <c r="A104" s="5"/>
      <c r="B104" s="8" t="s">
        <v>125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0.38247163770939996</v>
      </c>
      <c r="I104" s="9">
        <v>147.1138338279352</v>
      </c>
      <c r="J104" s="9">
        <v>0</v>
      </c>
      <c r="K104" s="9">
        <v>0</v>
      </c>
      <c r="L104" s="10">
        <v>31.8298409320644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1.8372050722576998</v>
      </c>
      <c r="S104" s="9">
        <v>118.31965399838691</v>
      </c>
      <c r="T104" s="9">
        <v>0</v>
      </c>
      <c r="U104" s="9">
        <v>0</v>
      </c>
      <c r="V104" s="10">
        <v>0.25368769222570003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59.14688799373982</v>
      </c>
      <c r="AW104" s="9">
        <v>28.8554508850319</v>
      </c>
      <c r="AX104" s="9">
        <v>0</v>
      </c>
      <c r="AY104" s="9">
        <v>0</v>
      </c>
      <c r="AZ104" s="10">
        <v>14.00928669941877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0.16822916554800002</v>
      </c>
      <c r="BG104" s="9">
        <v>2.5219396541612</v>
      </c>
      <c r="BH104" s="9">
        <v>0</v>
      </c>
      <c r="BI104" s="9">
        <v>0</v>
      </c>
      <c r="BJ104" s="10">
        <v>0.5252849432578001</v>
      </c>
      <c r="BK104" s="17">
        <f t="shared" si="3"/>
        <v>404.96377250173674</v>
      </c>
      <c r="BL104" s="16"/>
      <c r="BM104" s="52"/>
    </row>
    <row r="105" spans="1:65" s="12" customFormat="1" ht="15">
      <c r="A105" s="5"/>
      <c r="B105" s="8" t="s">
        <v>97</v>
      </c>
      <c r="C105" s="11">
        <v>0</v>
      </c>
      <c r="D105" s="9">
        <v>10.3950903225806</v>
      </c>
      <c r="E105" s="9">
        <v>0</v>
      </c>
      <c r="F105" s="9">
        <v>0</v>
      </c>
      <c r="G105" s="10">
        <v>0</v>
      </c>
      <c r="H105" s="11">
        <v>0.0519754516129</v>
      </c>
      <c r="I105" s="9">
        <v>371.9883071935481</v>
      </c>
      <c r="J105" s="9">
        <v>0</v>
      </c>
      <c r="K105" s="9">
        <v>0</v>
      </c>
      <c r="L105" s="10">
        <v>0.2312794019353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0.0321012321934</v>
      </c>
      <c r="S105" s="9">
        <v>5.2023041916773</v>
      </c>
      <c r="T105" s="9">
        <v>0</v>
      </c>
      <c r="U105" s="9">
        <v>0</v>
      </c>
      <c r="V105" s="10">
        <v>0.0020790180644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12.2954824180636</v>
      </c>
      <c r="AW105" s="9">
        <v>10.754853897903201</v>
      </c>
      <c r="AX105" s="9">
        <v>0</v>
      </c>
      <c r="AY105" s="9">
        <v>0</v>
      </c>
      <c r="AZ105" s="10">
        <v>19.62848915913594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0.16154577454740002</v>
      </c>
      <c r="BG105" s="9">
        <v>0</v>
      </c>
      <c r="BH105" s="9">
        <v>0</v>
      </c>
      <c r="BI105" s="9">
        <v>0</v>
      </c>
      <c r="BJ105" s="10">
        <v>0.055752127419099996</v>
      </c>
      <c r="BK105" s="17">
        <f t="shared" si="3"/>
        <v>430.7992601886813</v>
      </c>
      <c r="BL105" s="16"/>
      <c r="BM105" s="52"/>
    </row>
    <row r="106" spans="1:65" s="12" customFormat="1" ht="15">
      <c r="A106" s="5"/>
      <c r="B106" s="8" t="s">
        <v>98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5.3326859048383</v>
      </c>
      <c r="I106" s="9">
        <v>80.3856407415482</v>
      </c>
      <c r="J106" s="9">
        <v>0</v>
      </c>
      <c r="K106" s="9">
        <v>0</v>
      </c>
      <c r="L106" s="10">
        <v>2.7936010534835996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0.12439595125769999</v>
      </c>
      <c r="S106" s="9">
        <v>20.769954838709598</v>
      </c>
      <c r="T106" s="9">
        <v>0</v>
      </c>
      <c r="U106" s="9">
        <v>0</v>
      </c>
      <c r="V106" s="10">
        <v>5.481710330806099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12.82460656644661</v>
      </c>
      <c r="AW106" s="9">
        <v>18.252744410451097</v>
      </c>
      <c r="AX106" s="9">
        <v>0</v>
      </c>
      <c r="AY106" s="9">
        <v>0</v>
      </c>
      <c r="AZ106" s="10">
        <v>14.33476991530967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2.2077237546103006</v>
      </c>
      <c r="BG106" s="9">
        <v>1.7071220295159</v>
      </c>
      <c r="BH106" s="9">
        <v>0</v>
      </c>
      <c r="BI106" s="9">
        <v>0</v>
      </c>
      <c r="BJ106" s="10">
        <v>0.8268194065792999</v>
      </c>
      <c r="BK106" s="17">
        <f t="shared" si="3"/>
        <v>165.04177490355633</v>
      </c>
      <c r="BL106" s="16"/>
      <c r="BM106" s="52"/>
    </row>
    <row r="107" spans="1:65" s="12" customFormat="1" ht="15">
      <c r="A107" s="5"/>
      <c r="B107" s="8" t="s">
        <v>99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5.442890445483699</v>
      </c>
      <c r="I107" s="9">
        <v>57.0286055815482</v>
      </c>
      <c r="J107" s="9">
        <v>0</v>
      </c>
      <c r="K107" s="9">
        <v>0</v>
      </c>
      <c r="L107" s="10">
        <v>1.1564485064515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</v>
      </c>
      <c r="S107" s="9">
        <v>20.7434709677418</v>
      </c>
      <c r="T107" s="9">
        <v>0</v>
      </c>
      <c r="U107" s="9">
        <v>0</v>
      </c>
      <c r="V107" s="10">
        <v>0.051858677419299996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4.0848394838708</v>
      </c>
      <c r="AW107" s="9">
        <v>2.1774757726450003</v>
      </c>
      <c r="AX107" s="9">
        <v>0</v>
      </c>
      <c r="AY107" s="9">
        <v>0</v>
      </c>
      <c r="AZ107" s="10">
        <v>1.5483944022684784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0.1957457685803</v>
      </c>
      <c r="BG107" s="9">
        <v>0</v>
      </c>
      <c r="BH107" s="9">
        <v>0</v>
      </c>
      <c r="BI107" s="9">
        <v>0</v>
      </c>
      <c r="BJ107" s="10">
        <v>0.045761811903100004</v>
      </c>
      <c r="BK107" s="17">
        <f t="shared" si="3"/>
        <v>92.47549141791217</v>
      </c>
      <c r="BL107" s="16"/>
      <c r="BM107" s="52"/>
    </row>
    <row r="108" spans="1:65" s="12" customFormat="1" ht="15">
      <c r="A108" s="5"/>
      <c r="B108" s="8" t="s">
        <v>100</v>
      </c>
      <c r="C108" s="11">
        <v>0</v>
      </c>
      <c r="D108" s="9">
        <v>1.2538885161289999</v>
      </c>
      <c r="E108" s="9">
        <v>0</v>
      </c>
      <c r="F108" s="9">
        <v>0</v>
      </c>
      <c r="G108" s="10">
        <v>0</v>
      </c>
      <c r="H108" s="11">
        <v>0.2936188941934</v>
      </c>
      <c r="I108" s="9">
        <v>1.0449070967740999</v>
      </c>
      <c r="J108" s="9">
        <v>0</v>
      </c>
      <c r="K108" s="9">
        <v>0</v>
      </c>
      <c r="L108" s="10">
        <v>8.5904947147095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0.0026122677419</v>
      </c>
      <c r="S108" s="9">
        <v>0</v>
      </c>
      <c r="T108" s="9">
        <v>0</v>
      </c>
      <c r="U108" s="9">
        <v>0</v>
      </c>
      <c r="V108" s="10">
        <v>0.08213074599980001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7.353586127287901</v>
      </c>
      <c r="AW108" s="9">
        <v>7.947927929032</v>
      </c>
      <c r="AX108" s="9">
        <v>0</v>
      </c>
      <c r="AY108" s="9">
        <v>0</v>
      </c>
      <c r="AZ108" s="10">
        <v>5.128872063839184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0.6281199432572999</v>
      </c>
      <c r="BG108" s="9">
        <v>0.2607587903225</v>
      </c>
      <c r="BH108" s="9">
        <v>0</v>
      </c>
      <c r="BI108" s="9">
        <v>0</v>
      </c>
      <c r="BJ108" s="10">
        <v>0.9395097131932</v>
      </c>
      <c r="BK108" s="17">
        <f t="shared" si="3"/>
        <v>33.52642680247979</v>
      </c>
      <c r="BL108" s="16"/>
      <c r="BM108" s="52"/>
    </row>
    <row r="109" spans="1:65" s="12" customFormat="1" ht="15">
      <c r="A109" s="5"/>
      <c r="B109" s="8" t="s">
        <v>76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1.7187069825802999</v>
      </c>
      <c r="I109" s="9">
        <v>36.5534648550643</v>
      </c>
      <c r="J109" s="9">
        <v>0</v>
      </c>
      <c r="K109" s="9">
        <v>0</v>
      </c>
      <c r="L109" s="10">
        <v>1.0182123977094002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0.13822045935459998</v>
      </c>
      <c r="S109" s="9">
        <v>31.8056712234837</v>
      </c>
      <c r="T109" s="9">
        <v>0</v>
      </c>
      <c r="U109" s="9">
        <v>0</v>
      </c>
      <c r="V109" s="10">
        <v>0.024167245193399998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8.554945492191901</v>
      </c>
      <c r="AW109" s="9">
        <v>23.2610503215803</v>
      </c>
      <c r="AX109" s="9">
        <v>0</v>
      </c>
      <c r="AY109" s="9">
        <v>0</v>
      </c>
      <c r="AZ109" s="10">
        <v>2.3731633517080803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0.43404712806379997</v>
      </c>
      <c r="BG109" s="9">
        <v>1.1712072580644</v>
      </c>
      <c r="BH109" s="9">
        <v>0</v>
      </c>
      <c r="BI109" s="9">
        <v>0</v>
      </c>
      <c r="BJ109" s="10">
        <v>0.8397358049668999</v>
      </c>
      <c r="BK109" s="17">
        <f t="shared" si="3"/>
        <v>107.89259251996108</v>
      </c>
      <c r="BL109" s="16"/>
      <c r="BM109" s="52"/>
    </row>
    <row r="110" spans="1:65" s="12" customFormat="1" ht="15">
      <c r="A110" s="5"/>
      <c r="B110" s="8" t="s">
        <v>101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0.0106895677418</v>
      </c>
      <c r="I110" s="9">
        <v>10.6895677419354</v>
      </c>
      <c r="J110" s="9">
        <v>0</v>
      </c>
      <c r="K110" s="9">
        <v>0</v>
      </c>
      <c r="L110" s="10">
        <v>18.1801804974837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0.09620610967740001</v>
      </c>
      <c r="S110" s="9">
        <v>16.046110137419298</v>
      </c>
      <c r="T110" s="9">
        <v>0</v>
      </c>
      <c r="U110" s="9">
        <v>0</v>
      </c>
      <c r="V110" s="10">
        <v>0.4444722267095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3.1989042886119</v>
      </c>
      <c r="AW110" s="9">
        <v>9.8834999999674</v>
      </c>
      <c r="AX110" s="9">
        <v>0</v>
      </c>
      <c r="AY110" s="9">
        <v>0</v>
      </c>
      <c r="AZ110" s="10">
        <v>2.31524769600998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0.4665233444189</v>
      </c>
      <c r="BG110" s="9">
        <v>6.668358282161201</v>
      </c>
      <c r="BH110" s="9">
        <v>0</v>
      </c>
      <c r="BI110" s="9">
        <v>0</v>
      </c>
      <c r="BJ110" s="10">
        <v>0.47755035125749995</v>
      </c>
      <c r="BK110" s="17">
        <f t="shared" si="3"/>
        <v>68.477310243394</v>
      </c>
      <c r="BL110" s="16"/>
      <c r="BM110" s="52"/>
    </row>
    <row r="111" spans="1:65" s="12" customFormat="1" ht="15">
      <c r="A111" s="5"/>
      <c r="B111" s="8" t="s">
        <v>102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0.0453111044193</v>
      </c>
      <c r="I111" s="9">
        <v>2.5198253040645</v>
      </c>
      <c r="J111" s="9">
        <v>0</v>
      </c>
      <c r="K111" s="9">
        <v>0</v>
      </c>
      <c r="L111" s="10">
        <v>0.40355188596760005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0.49007854161270004</v>
      </c>
      <c r="S111" s="9">
        <v>1.0630770967741</v>
      </c>
      <c r="T111" s="9">
        <v>0</v>
      </c>
      <c r="U111" s="9">
        <v>0</v>
      </c>
      <c r="V111" s="10">
        <v>0.6649779136124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3.8356968299017</v>
      </c>
      <c r="AW111" s="9">
        <v>7.893830077677001</v>
      </c>
      <c r="AX111" s="9">
        <v>0</v>
      </c>
      <c r="AY111" s="9">
        <v>0</v>
      </c>
      <c r="AZ111" s="10">
        <v>11.20539758357816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0.5317290404185999</v>
      </c>
      <c r="BG111" s="9">
        <v>0.1326606451612</v>
      </c>
      <c r="BH111" s="9">
        <v>0</v>
      </c>
      <c r="BI111" s="9">
        <v>0</v>
      </c>
      <c r="BJ111" s="10">
        <v>1.1597495851929</v>
      </c>
      <c r="BK111" s="17">
        <f t="shared" si="3"/>
        <v>29.94588560838016</v>
      </c>
      <c r="BL111" s="16"/>
      <c r="BM111" s="52"/>
    </row>
    <row r="112" spans="1:65" s="12" customFormat="1" ht="15">
      <c r="A112" s="5"/>
      <c r="B112" s="8" t="s">
        <v>103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0.005307609677399999</v>
      </c>
      <c r="I112" s="9">
        <v>5.4138606233869995</v>
      </c>
      <c r="J112" s="9">
        <v>0</v>
      </c>
      <c r="K112" s="9">
        <v>0</v>
      </c>
      <c r="L112" s="10">
        <v>0.5538474829997999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0.0005307609677</v>
      </c>
      <c r="S112" s="9">
        <v>5.371301368257999</v>
      </c>
      <c r="T112" s="9">
        <v>0</v>
      </c>
      <c r="U112" s="9">
        <v>0</v>
      </c>
      <c r="V112" s="10">
        <v>0.8346692449352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5.0553301762577</v>
      </c>
      <c r="AW112" s="9">
        <v>2.0686002580642002</v>
      </c>
      <c r="AX112" s="9">
        <v>0</v>
      </c>
      <c r="AY112" s="9">
        <v>0</v>
      </c>
      <c r="AZ112" s="10">
        <v>1.537249235957709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0.12330196912880001</v>
      </c>
      <c r="BG112" s="9">
        <v>0</v>
      </c>
      <c r="BH112" s="9">
        <v>0</v>
      </c>
      <c r="BI112" s="9">
        <v>0</v>
      </c>
      <c r="BJ112" s="10">
        <v>0.7109380046127001</v>
      </c>
      <c r="BK112" s="17">
        <f t="shared" si="3"/>
        <v>21.674936734246206</v>
      </c>
      <c r="BL112" s="16"/>
      <c r="BM112" s="52"/>
    </row>
    <row r="113" spans="1:65" s="12" customFormat="1" ht="15">
      <c r="A113" s="5"/>
      <c r="B113" s="8" t="s">
        <v>104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0.5182031574515</v>
      </c>
      <c r="I113" s="9">
        <v>10.8767379032258</v>
      </c>
      <c r="J113" s="9">
        <v>0</v>
      </c>
      <c r="K113" s="9">
        <v>0</v>
      </c>
      <c r="L113" s="10">
        <v>1.0356897136772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0.04149077580629999</v>
      </c>
      <c r="S113" s="9">
        <v>6.3395330298387</v>
      </c>
      <c r="T113" s="9">
        <v>0</v>
      </c>
      <c r="U113" s="9">
        <v>0</v>
      </c>
      <c r="V113" s="10">
        <v>0.0018039467741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1.5886626580955</v>
      </c>
      <c r="AW113" s="9">
        <v>9.452617385483599</v>
      </c>
      <c r="AX113" s="9">
        <v>0</v>
      </c>
      <c r="AY113" s="9">
        <v>0</v>
      </c>
      <c r="AZ113" s="10">
        <v>2.636655024260977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0.21211637077320003</v>
      </c>
      <c r="BG113" s="9">
        <v>0</v>
      </c>
      <c r="BH113" s="9">
        <v>0</v>
      </c>
      <c r="BI113" s="9">
        <v>0</v>
      </c>
      <c r="BJ113" s="10">
        <v>1.1142239565799</v>
      </c>
      <c r="BK113" s="17">
        <f t="shared" si="3"/>
        <v>33.81773392196678</v>
      </c>
      <c r="BL113" s="16"/>
      <c r="BM113" s="52"/>
    </row>
    <row r="114" spans="1:65" s="12" customFormat="1" ht="15">
      <c r="A114" s="5"/>
      <c r="B114" s="8" t="s">
        <v>126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7.5750258000961</v>
      </c>
      <c r="I114" s="9">
        <v>0.4432155108386</v>
      </c>
      <c r="J114" s="9">
        <v>0</v>
      </c>
      <c r="K114" s="9">
        <v>0</v>
      </c>
      <c r="L114" s="10">
        <v>8.1315426934512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2.5871344131923997</v>
      </c>
      <c r="S114" s="9">
        <v>12.7399940499675</v>
      </c>
      <c r="T114" s="9">
        <v>0</v>
      </c>
      <c r="U114" s="9">
        <v>0</v>
      </c>
      <c r="V114" s="10">
        <v>4.0156226481282005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0.191605840645</v>
      </c>
      <c r="AC114" s="9">
        <v>0</v>
      </c>
      <c r="AD114" s="9">
        <v>0</v>
      </c>
      <c r="AE114" s="9">
        <v>0</v>
      </c>
      <c r="AF114" s="10">
        <v>1.4375695388064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86.57541050352116</v>
      </c>
      <c r="AW114" s="9">
        <v>47.79525876808116</v>
      </c>
      <c r="AX114" s="9">
        <v>2.0940529032258</v>
      </c>
      <c r="AY114" s="9">
        <v>0</v>
      </c>
      <c r="AZ114" s="10">
        <v>82.18038967727612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27.182855288138644</v>
      </c>
      <c r="BG114" s="9">
        <v>5.879672028547899</v>
      </c>
      <c r="BH114" s="9">
        <v>0.2618081999999</v>
      </c>
      <c r="BI114" s="9">
        <v>0</v>
      </c>
      <c r="BJ114" s="10">
        <v>15.4591756697648</v>
      </c>
      <c r="BK114" s="17">
        <f t="shared" si="3"/>
        <v>304.5503335336809</v>
      </c>
      <c r="BL114" s="16"/>
      <c r="BM114" s="52"/>
    </row>
    <row r="115" spans="1:65" s="12" customFormat="1" ht="15">
      <c r="A115" s="5"/>
      <c r="B115" s="8" t="s">
        <v>249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1.3319158033868002</v>
      </c>
      <c r="I115" s="9">
        <v>138.0282990135804</v>
      </c>
      <c r="J115" s="9">
        <v>0</v>
      </c>
      <c r="K115" s="9">
        <v>0</v>
      </c>
      <c r="L115" s="10">
        <v>2.8519385745157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0.10407336064500002</v>
      </c>
      <c r="S115" s="9">
        <v>77.4296612903224</v>
      </c>
      <c r="T115" s="9">
        <v>0</v>
      </c>
      <c r="U115" s="9">
        <v>0</v>
      </c>
      <c r="V115" s="10">
        <v>1.0834129150642002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1.5474140322580001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5.883172159255799</v>
      </c>
      <c r="AW115" s="9">
        <v>9.4080558388705</v>
      </c>
      <c r="AX115" s="9">
        <v>0</v>
      </c>
      <c r="AY115" s="9">
        <v>0</v>
      </c>
      <c r="AZ115" s="10">
        <v>15.589734751231651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0.3571898944828</v>
      </c>
      <c r="BG115" s="9">
        <v>0.8768679516128001</v>
      </c>
      <c r="BH115" s="9">
        <v>0</v>
      </c>
      <c r="BI115" s="9">
        <v>0</v>
      </c>
      <c r="BJ115" s="10">
        <v>2.2457410048056996</v>
      </c>
      <c r="BK115" s="17">
        <f t="shared" si="3"/>
        <v>256.73747659003175</v>
      </c>
      <c r="BL115" s="16"/>
      <c r="BM115" s="52"/>
    </row>
    <row r="116" spans="1:65" s="12" customFormat="1" ht="15">
      <c r="A116" s="5"/>
      <c r="B116" s="8" t="s">
        <v>250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3.7108628103867</v>
      </c>
      <c r="I116" s="9">
        <v>208.15922972896738</v>
      </c>
      <c r="J116" s="9">
        <v>0</v>
      </c>
      <c r="K116" s="9">
        <v>0</v>
      </c>
      <c r="L116" s="10">
        <v>1.0336169718708001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0.026895316322399998</v>
      </c>
      <c r="S116" s="9">
        <v>92.7355064516129</v>
      </c>
      <c r="T116" s="9">
        <v>0</v>
      </c>
      <c r="U116" s="9">
        <v>0</v>
      </c>
      <c r="V116" s="10">
        <v>2.1443524612901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0.16475473548379999</v>
      </c>
      <c r="AC116" s="9">
        <v>0</v>
      </c>
      <c r="AD116" s="9">
        <v>0</v>
      </c>
      <c r="AE116" s="9">
        <v>0</v>
      </c>
      <c r="AF116" s="10">
        <v>1.8130445164192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15.807062180126195</v>
      </c>
      <c r="AW116" s="9">
        <v>51.44232353090229</v>
      </c>
      <c r="AX116" s="9">
        <v>0</v>
      </c>
      <c r="AY116" s="9">
        <v>0</v>
      </c>
      <c r="AZ116" s="10">
        <v>12.023685807306663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0.5791506555475999</v>
      </c>
      <c r="BG116" s="9">
        <v>3.5527185962579</v>
      </c>
      <c r="BH116" s="9">
        <v>0</v>
      </c>
      <c r="BI116" s="9">
        <v>0</v>
      </c>
      <c r="BJ116" s="10">
        <v>3.0621293742247</v>
      </c>
      <c r="BK116" s="17">
        <f t="shared" si="3"/>
        <v>396.25533313671866</v>
      </c>
      <c r="BL116" s="16"/>
      <c r="BM116" s="52"/>
    </row>
    <row r="117" spans="1:65" s="12" customFormat="1" ht="15">
      <c r="A117" s="5"/>
      <c r="B117" s="8" t="s">
        <v>256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4.754937521483599</v>
      </c>
      <c r="I117" s="9">
        <v>37.624872599999996</v>
      </c>
      <c r="J117" s="9">
        <v>0</v>
      </c>
      <c r="K117" s="9">
        <v>0</v>
      </c>
      <c r="L117" s="10">
        <v>4.48635458929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1.1906718952254</v>
      </c>
      <c r="S117" s="9">
        <v>0.6165225864193</v>
      </c>
      <c r="T117" s="9">
        <v>0.2574225</v>
      </c>
      <c r="U117" s="9">
        <v>0</v>
      </c>
      <c r="V117" s="10">
        <v>3.3223708120963993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0.10283132258059999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75.24492517026839</v>
      </c>
      <c r="AW117" s="9">
        <v>37.93793456177189</v>
      </c>
      <c r="AX117" s="9">
        <v>0</v>
      </c>
      <c r="AY117" s="9">
        <v>0</v>
      </c>
      <c r="AZ117" s="10">
        <v>44.0335484072528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25.13432086504871</v>
      </c>
      <c r="BG117" s="9">
        <v>4.343254456676799</v>
      </c>
      <c r="BH117" s="9">
        <v>0</v>
      </c>
      <c r="BI117" s="9">
        <v>0</v>
      </c>
      <c r="BJ117" s="10">
        <v>13.15778992267019</v>
      </c>
      <c r="BK117" s="17">
        <f t="shared" si="3"/>
        <v>252.20775721078408</v>
      </c>
      <c r="BL117" s="16"/>
      <c r="BM117" s="52"/>
    </row>
    <row r="118" spans="1:65" s="12" customFormat="1" ht="15">
      <c r="A118" s="5"/>
      <c r="B118" s="8" t="s">
        <v>251</v>
      </c>
      <c r="C118" s="11">
        <v>0</v>
      </c>
      <c r="D118" s="9">
        <v>2.5770741935483</v>
      </c>
      <c r="E118" s="9">
        <v>0</v>
      </c>
      <c r="F118" s="9">
        <v>0</v>
      </c>
      <c r="G118" s="10">
        <v>0</v>
      </c>
      <c r="H118" s="11">
        <v>0.13455011480639997</v>
      </c>
      <c r="I118" s="9">
        <v>0</v>
      </c>
      <c r="J118" s="9">
        <v>0</v>
      </c>
      <c r="K118" s="9">
        <v>0</v>
      </c>
      <c r="L118" s="10">
        <v>0.5108821659676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0.053500060257899995</v>
      </c>
      <c r="S118" s="9">
        <v>0</v>
      </c>
      <c r="T118" s="9">
        <v>0</v>
      </c>
      <c r="U118" s="9">
        <v>0</v>
      </c>
      <c r="V118" s="10">
        <v>0.033914296387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1.6996568279020996</v>
      </c>
      <c r="AW118" s="9">
        <v>5.3258854567741</v>
      </c>
      <c r="AX118" s="9">
        <v>0</v>
      </c>
      <c r="AY118" s="9">
        <v>0</v>
      </c>
      <c r="AZ118" s="10">
        <v>4.820067307734727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5.6395546619028</v>
      </c>
      <c r="BG118" s="9">
        <v>0</v>
      </c>
      <c r="BH118" s="9">
        <v>0</v>
      </c>
      <c r="BI118" s="9">
        <v>0</v>
      </c>
      <c r="BJ118" s="10">
        <v>0.14502767038689998</v>
      </c>
      <c r="BK118" s="17">
        <f t="shared" si="3"/>
        <v>20.940112755667826</v>
      </c>
      <c r="BL118" s="16"/>
      <c r="BM118" s="52"/>
    </row>
    <row r="119" spans="1:65" s="12" customFormat="1" ht="15">
      <c r="A119" s="5"/>
      <c r="B119" s="8" t="s">
        <v>252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1.1408270846766</v>
      </c>
      <c r="I119" s="9">
        <v>0.0412001677419</v>
      </c>
      <c r="J119" s="9">
        <v>0</v>
      </c>
      <c r="K119" s="9">
        <v>0</v>
      </c>
      <c r="L119" s="10">
        <v>0.9727359603869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0.2698610987094</v>
      </c>
      <c r="S119" s="9">
        <v>0</v>
      </c>
      <c r="T119" s="9">
        <v>0</v>
      </c>
      <c r="U119" s="9">
        <v>0</v>
      </c>
      <c r="V119" s="10">
        <v>0.12749391896759998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0.0005141624193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27.436868011571796</v>
      </c>
      <c r="AW119" s="9">
        <v>4.4423633032253</v>
      </c>
      <c r="AX119" s="9">
        <v>0</v>
      </c>
      <c r="AY119" s="9">
        <v>0</v>
      </c>
      <c r="AZ119" s="10">
        <v>19.438559542013465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4.253461732640901</v>
      </c>
      <c r="BG119" s="9">
        <v>0</v>
      </c>
      <c r="BH119" s="9">
        <v>0.8239210012257</v>
      </c>
      <c r="BI119" s="9">
        <v>0</v>
      </c>
      <c r="BJ119" s="10">
        <v>3.157081669804599</v>
      </c>
      <c r="BK119" s="17">
        <f t="shared" si="3"/>
        <v>62.10488765338346</v>
      </c>
      <c r="BL119" s="16"/>
      <c r="BM119" s="52"/>
    </row>
    <row r="120" spans="1:65" s="12" customFormat="1" ht="15">
      <c r="A120" s="5"/>
      <c r="B120" s="8" t="s">
        <v>255</v>
      </c>
      <c r="C120" s="11">
        <v>0</v>
      </c>
      <c r="D120" s="9">
        <v>25.671225806451602</v>
      </c>
      <c r="E120" s="9">
        <v>0</v>
      </c>
      <c r="F120" s="9">
        <v>0</v>
      </c>
      <c r="G120" s="10">
        <v>0</v>
      </c>
      <c r="H120" s="11">
        <v>1.4175916350643</v>
      </c>
      <c r="I120" s="9">
        <v>164.8606121290321</v>
      </c>
      <c r="J120" s="9">
        <v>0</v>
      </c>
      <c r="K120" s="9">
        <v>0</v>
      </c>
      <c r="L120" s="10">
        <v>0.36812537806420004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0.0051342451611999995</v>
      </c>
      <c r="S120" s="9">
        <v>5.6476696774193</v>
      </c>
      <c r="T120" s="9">
        <v>0</v>
      </c>
      <c r="U120" s="9">
        <v>0</v>
      </c>
      <c r="V120" s="10">
        <v>0.0187399949999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7.953087205288599</v>
      </c>
      <c r="AW120" s="9">
        <v>12.316765161290201</v>
      </c>
      <c r="AX120" s="9">
        <v>0</v>
      </c>
      <c r="AY120" s="9">
        <v>0</v>
      </c>
      <c r="AZ120" s="10">
        <v>7.052141036704255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0.3122104307093</v>
      </c>
      <c r="BG120" s="9">
        <v>71.9094698841612</v>
      </c>
      <c r="BH120" s="9">
        <v>0</v>
      </c>
      <c r="BI120" s="9">
        <v>0</v>
      </c>
      <c r="BJ120" s="10">
        <v>0.3363245487094</v>
      </c>
      <c r="BK120" s="17">
        <f t="shared" si="3"/>
        <v>297.86909713305556</v>
      </c>
      <c r="BL120" s="16"/>
      <c r="BM120" s="52"/>
    </row>
    <row r="121" spans="1:65" s="12" customFormat="1" ht="15">
      <c r="A121" s="5"/>
      <c r="B121" s="8" t="s">
        <v>257</v>
      </c>
      <c r="C121" s="11">
        <v>0</v>
      </c>
      <c r="D121" s="9">
        <v>2.0536387096774003</v>
      </c>
      <c r="E121" s="9">
        <v>0</v>
      </c>
      <c r="F121" s="9">
        <v>0</v>
      </c>
      <c r="G121" s="10">
        <v>0</v>
      </c>
      <c r="H121" s="11">
        <v>1.4520971269995997</v>
      </c>
      <c r="I121" s="9">
        <v>10.5659711612902</v>
      </c>
      <c r="J121" s="9">
        <v>0</v>
      </c>
      <c r="K121" s="9">
        <v>0</v>
      </c>
      <c r="L121" s="10">
        <v>0.8110575014192001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0.0406293488384</v>
      </c>
      <c r="S121" s="9">
        <v>0</v>
      </c>
      <c r="T121" s="9">
        <v>0</v>
      </c>
      <c r="U121" s="9">
        <v>0</v>
      </c>
      <c r="V121" s="10">
        <v>0.11226074103209999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0.5131096774193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11.587514572028802</v>
      </c>
      <c r="AW121" s="9">
        <v>9.4474450249671</v>
      </c>
      <c r="AX121" s="9">
        <v>0</v>
      </c>
      <c r="AY121" s="9">
        <v>0</v>
      </c>
      <c r="AZ121" s="10">
        <v>5.855759127529425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3.8263550099332995</v>
      </c>
      <c r="BG121" s="9">
        <v>3.1914783997095997</v>
      </c>
      <c r="BH121" s="9">
        <v>0</v>
      </c>
      <c r="BI121" s="9">
        <v>0</v>
      </c>
      <c r="BJ121" s="10">
        <v>0.6742581950636999</v>
      </c>
      <c r="BK121" s="17">
        <f t="shared" si="3"/>
        <v>50.131574595908134</v>
      </c>
      <c r="BL121" s="16"/>
      <c r="BM121" s="52"/>
    </row>
    <row r="122" spans="1:65" s="12" customFormat="1" ht="15">
      <c r="A122" s="5"/>
      <c r="B122" s="8" t="s">
        <v>258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3.2672396812578</v>
      </c>
      <c r="I122" s="9">
        <v>102.4597096774192</v>
      </c>
      <c r="J122" s="9">
        <v>0</v>
      </c>
      <c r="K122" s="9">
        <v>0</v>
      </c>
      <c r="L122" s="10">
        <v>0.6888485369353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3.4331268825802996</v>
      </c>
      <c r="S122" s="9">
        <v>0</v>
      </c>
      <c r="T122" s="9">
        <v>0</v>
      </c>
      <c r="U122" s="9">
        <v>0</v>
      </c>
      <c r="V122" s="10">
        <v>0.027928505580599998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5.2731757960625005</v>
      </c>
      <c r="AW122" s="9">
        <v>12.3162617802254</v>
      </c>
      <c r="AX122" s="9">
        <v>0</v>
      </c>
      <c r="AY122" s="9">
        <v>0</v>
      </c>
      <c r="AZ122" s="10">
        <v>0.791854167494164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1.4121361890638</v>
      </c>
      <c r="BG122" s="9">
        <v>41.228555403225705</v>
      </c>
      <c r="BH122" s="9">
        <v>0</v>
      </c>
      <c r="BI122" s="9">
        <v>0</v>
      </c>
      <c r="BJ122" s="10">
        <v>0.0369423481289</v>
      </c>
      <c r="BK122" s="17">
        <f t="shared" si="3"/>
        <v>170.93577896797365</v>
      </c>
      <c r="BL122" s="16"/>
      <c r="BM122" s="52"/>
    </row>
    <row r="123" spans="1:65" s="12" customFormat="1" ht="15">
      <c r="A123" s="5"/>
      <c r="B123" s="8" t="s">
        <v>127</v>
      </c>
      <c r="C123" s="11">
        <v>0</v>
      </c>
      <c r="D123" s="9">
        <v>163.4321887096774</v>
      </c>
      <c r="E123" s="9">
        <v>0</v>
      </c>
      <c r="F123" s="9">
        <v>0</v>
      </c>
      <c r="G123" s="10">
        <v>0</v>
      </c>
      <c r="H123" s="11">
        <v>1.6757017751933</v>
      </c>
      <c r="I123" s="9">
        <v>270.1215803594191</v>
      </c>
      <c r="J123" s="9">
        <v>0</v>
      </c>
      <c r="K123" s="9">
        <v>0</v>
      </c>
      <c r="L123" s="10">
        <v>4.7037419026448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0.8399655390319001</v>
      </c>
      <c r="S123" s="9">
        <v>40.5978048387096</v>
      </c>
      <c r="T123" s="9">
        <v>0</v>
      </c>
      <c r="U123" s="9">
        <v>0</v>
      </c>
      <c r="V123" s="10">
        <v>6.2799411966771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0.11445808709670001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0.0010405280645000002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34.2984482214812</v>
      </c>
      <c r="AW123" s="9">
        <v>27.910465428999</v>
      </c>
      <c r="AX123" s="9">
        <v>0</v>
      </c>
      <c r="AY123" s="9">
        <v>0</v>
      </c>
      <c r="AZ123" s="10">
        <v>12.159333392499692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0.46734274025690004</v>
      </c>
      <c r="BG123" s="9">
        <v>2.133082532258</v>
      </c>
      <c r="BH123" s="9">
        <v>0</v>
      </c>
      <c r="BI123" s="9">
        <v>0</v>
      </c>
      <c r="BJ123" s="10">
        <v>10.973413248192601</v>
      </c>
      <c r="BK123" s="17">
        <f t="shared" si="3"/>
        <v>575.7085085002018</v>
      </c>
      <c r="BL123" s="16"/>
      <c r="BM123" s="52"/>
    </row>
    <row r="124" spans="1:65" s="12" customFormat="1" ht="15">
      <c r="A124" s="5"/>
      <c r="B124" s="8" t="s">
        <v>259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0.1887783045158</v>
      </c>
      <c r="I124" s="9">
        <v>65.3813058064515</v>
      </c>
      <c r="J124" s="9">
        <v>0</v>
      </c>
      <c r="K124" s="9">
        <v>0</v>
      </c>
      <c r="L124" s="10">
        <v>0.39836940277410005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0.09735477867720001</v>
      </c>
      <c r="S124" s="9">
        <v>0.3064748709677</v>
      </c>
      <c r="T124" s="9">
        <v>0</v>
      </c>
      <c r="U124" s="9">
        <v>0</v>
      </c>
      <c r="V124" s="10">
        <v>0.0259559677095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0.2144790290322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5.8685803799978995</v>
      </c>
      <c r="AW124" s="9">
        <v>3.6004706346449002</v>
      </c>
      <c r="AX124" s="9">
        <v>0</v>
      </c>
      <c r="AY124" s="9">
        <v>0</v>
      </c>
      <c r="AZ124" s="10">
        <v>3.6865159532812557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0.19915468445040002</v>
      </c>
      <c r="BG124" s="9">
        <v>27.5758751612902</v>
      </c>
      <c r="BH124" s="9">
        <v>0</v>
      </c>
      <c r="BI124" s="9">
        <v>0</v>
      </c>
      <c r="BJ124" s="10">
        <v>0.5512385795158</v>
      </c>
      <c r="BK124" s="17">
        <f t="shared" si="3"/>
        <v>108.09455355330846</v>
      </c>
      <c r="BL124" s="16"/>
      <c r="BM124" s="52"/>
    </row>
    <row r="125" spans="1:65" s="12" customFormat="1" ht="15">
      <c r="A125" s="5"/>
      <c r="B125" s="8" t="s">
        <v>260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0.0710519259353</v>
      </c>
      <c r="I125" s="9">
        <v>0</v>
      </c>
      <c r="J125" s="9">
        <v>0</v>
      </c>
      <c r="K125" s="9">
        <v>0</v>
      </c>
      <c r="L125" s="10">
        <v>0.1642560639353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0.014888048064399998</v>
      </c>
      <c r="S125" s="9">
        <v>0</v>
      </c>
      <c r="T125" s="9">
        <v>0</v>
      </c>
      <c r="U125" s="9">
        <v>0</v>
      </c>
      <c r="V125" s="10">
        <v>0.004107047741900001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0.0005131959677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31.6011487439341</v>
      </c>
      <c r="AW125" s="9">
        <v>29.343496877515598</v>
      </c>
      <c r="AX125" s="9">
        <v>0</v>
      </c>
      <c r="AY125" s="9">
        <v>0</v>
      </c>
      <c r="AZ125" s="10">
        <v>42.17152676107415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2.1097172418376005</v>
      </c>
      <c r="BG125" s="9">
        <v>10.520517338709599</v>
      </c>
      <c r="BH125" s="9">
        <v>0</v>
      </c>
      <c r="BI125" s="9">
        <v>0</v>
      </c>
      <c r="BJ125" s="10">
        <v>0.3584241086124001</v>
      </c>
      <c r="BK125" s="17">
        <f t="shared" si="3"/>
        <v>116.35964735332804</v>
      </c>
      <c r="BL125" s="16"/>
      <c r="BM125" s="52"/>
    </row>
    <row r="126" spans="1:65" s="12" customFormat="1" ht="15">
      <c r="A126" s="5"/>
      <c r="B126" s="8" t="s">
        <v>264</v>
      </c>
      <c r="C126" s="11">
        <v>0</v>
      </c>
      <c r="D126" s="9">
        <v>7.661789516129001</v>
      </c>
      <c r="E126" s="9">
        <v>0</v>
      </c>
      <c r="F126" s="9">
        <v>0</v>
      </c>
      <c r="G126" s="10">
        <v>0</v>
      </c>
      <c r="H126" s="11">
        <v>0.035857174935299996</v>
      </c>
      <c r="I126" s="9">
        <v>14.812793064516</v>
      </c>
      <c r="J126" s="9">
        <v>0</v>
      </c>
      <c r="K126" s="9">
        <v>0</v>
      </c>
      <c r="L126" s="10">
        <v>0.9100162801289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0.012769649193499998</v>
      </c>
      <c r="S126" s="9">
        <v>0</v>
      </c>
      <c r="T126" s="9">
        <v>0.2043143870967</v>
      </c>
      <c r="U126" s="9">
        <v>0</v>
      </c>
      <c r="V126" s="10">
        <v>0.0209422246773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0.44574561677360003</v>
      </c>
      <c r="AW126" s="9">
        <v>8.113926017677299</v>
      </c>
      <c r="AX126" s="9">
        <v>0</v>
      </c>
      <c r="AY126" s="9">
        <v>0</v>
      </c>
      <c r="AZ126" s="10">
        <v>1.7878130501509988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0.08797116687050001</v>
      </c>
      <c r="BG126" s="9">
        <v>0</v>
      </c>
      <c r="BH126" s="9">
        <v>0</v>
      </c>
      <c r="BI126" s="9">
        <v>0</v>
      </c>
      <c r="BJ126" s="10">
        <v>1.0402121201609997</v>
      </c>
      <c r="BK126" s="17">
        <f t="shared" si="3"/>
        <v>35.13415026831011</v>
      </c>
      <c r="BL126" s="16"/>
      <c r="BM126" s="52"/>
    </row>
    <row r="127" spans="1:65" s="12" customFormat="1" ht="15">
      <c r="A127" s="5"/>
      <c r="B127" s="8" t="s">
        <v>263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5.4129949772896016</v>
      </c>
      <c r="I127" s="9">
        <v>4.892353029032101</v>
      </c>
      <c r="J127" s="9">
        <v>0</v>
      </c>
      <c r="K127" s="9">
        <v>0</v>
      </c>
      <c r="L127" s="10">
        <v>3.4696368126448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1.7045697896123</v>
      </c>
      <c r="S127" s="9">
        <v>0.38622464870960005</v>
      </c>
      <c r="T127" s="9">
        <v>0</v>
      </c>
      <c r="U127" s="9">
        <v>0</v>
      </c>
      <c r="V127" s="10">
        <v>0.9296111397089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0.0918344903225</v>
      </c>
      <c r="AC127" s="9">
        <v>0</v>
      </c>
      <c r="AD127" s="9">
        <v>0</v>
      </c>
      <c r="AE127" s="9">
        <v>0</v>
      </c>
      <c r="AF127" s="10">
        <v>0.5101916129032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55.36950653317668</v>
      </c>
      <c r="AW127" s="9">
        <v>18.3184740610949</v>
      </c>
      <c r="AX127" s="9">
        <v>0.5101916129032</v>
      </c>
      <c r="AY127" s="9">
        <v>0</v>
      </c>
      <c r="AZ127" s="10">
        <v>26.989027615103346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15.7129844704071</v>
      </c>
      <c r="BG127" s="9">
        <v>1.5754420799352</v>
      </c>
      <c r="BH127" s="9">
        <v>0</v>
      </c>
      <c r="BI127" s="9">
        <v>0</v>
      </c>
      <c r="BJ127" s="10">
        <v>10.5261123873822</v>
      </c>
      <c r="BK127" s="17">
        <f t="shared" si="3"/>
        <v>146.3991552602256</v>
      </c>
      <c r="BL127" s="16"/>
      <c r="BM127" s="52"/>
    </row>
    <row r="128" spans="1:65" s="12" customFormat="1" ht="15">
      <c r="A128" s="5"/>
      <c r="B128" s="8" t="s">
        <v>265</v>
      </c>
      <c r="C128" s="11">
        <v>0</v>
      </c>
      <c r="D128" s="9">
        <v>5.0969419354838</v>
      </c>
      <c r="E128" s="9">
        <v>0</v>
      </c>
      <c r="F128" s="9">
        <v>0</v>
      </c>
      <c r="G128" s="10">
        <v>0</v>
      </c>
      <c r="H128" s="11">
        <v>0.17500757880620002</v>
      </c>
      <c r="I128" s="9">
        <v>7.5434740645159994</v>
      </c>
      <c r="J128" s="9">
        <v>1.0193883870967</v>
      </c>
      <c r="K128" s="9">
        <v>0</v>
      </c>
      <c r="L128" s="10">
        <v>0.33498062770940007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0.018092367935300002</v>
      </c>
      <c r="S128" s="9">
        <v>0</v>
      </c>
      <c r="T128" s="9">
        <v>0</v>
      </c>
      <c r="U128" s="9">
        <v>0</v>
      </c>
      <c r="V128" s="10">
        <v>0.0009659725806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0.040766012903200005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2.4762931237408</v>
      </c>
      <c r="AW128" s="9">
        <v>5.911985532999901</v>
      </c>
      <c r="AX128" s="9">
        <v>0</v>
      </c>
      <c r="AY128" s="9">
        <v>0</v>
      </c>
      <c r="AZ128" s="10">
        <v>1.6032496288729523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0.5180466263866</v>
      </c>
      <c r="BG128" s="9">
        <v>0.07134052258059999</v>
      </c>
      <c r="BH128" s="9">
        <v>0</v>
      </c>
      <c r="BI128" s="9">
        <v>0</v>
      </c>
      <c r="BJ128" s="10">
        <v>0.6863773594189</v>
      </c>
      <c r="BK128" s="17">
        <f t="shared" si="3"/>
        <v>25.496909741030947</v>
      </c>
      <c r="BL128" s="16"/>
      <c r="BM128" s="52"/>
    </row>
    <row r="129" spans="1:65" s="12" customFormat="1" ht="15">
      <c r="A129" s="5"/>
      <c r="B129" s="8" t="s">
        <v>261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0.07081317290309999</v>
      </c>
      <c r="I129" s="9">
        <v>8.1394451612901</v>
      </c>
      <c r="J129" s="9">
        <v>0</v>
      </c>
      <c r="K129" s="9">
        <v>0</v>
      </c>
      <c r="L129" s="10">
        <v>0.3388044048386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0.0152614596774</v>
      </c>
      <c r="S129" s="9">
        <v>0</v>
      </c>
      <c r="T129" s="9">
        <v>0</v>
      </c>
      <c r="U129" s="9">
        <v>0</v>
      </c>
      <c r="V129" s="10">
        <v>0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0.8844547644504002</v>
      </c>
      <c r="AW129" s="9">
        <v>5.120228419516001</v>
      </c>
      <c r="AX129" s="9">
        <v>0</v>
      </c>
      <c r="AY129" s="9">
        <v>0</v>
      </c>
      <c r="AZ129" s="10">
        <v>2.6040861383178524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3.4552527307411998</v>
      </c>
      <c r="BG129" s="9">
        <v>0.010172109677400001</v>
      </c>
      <c r="BH129" s="9">
        <v>0</v>
      </c>
      <c r="BI129" s="9">
        <v>0</v>
      </c>
      <c r="BJ129" s="10">
        <v>0.042449642870800004</v>
      </c>
      <c r="BK129" s="17">
        <f t="shared" si="3"/>
        <v>20.680968004282853</v>
      </c>
      <c r="BL129" s="16"/>
      <c r="BM129" s="52"/>
    </row>
    <row r="130" spans="1:65" s="12" customFormat="1" ht="15">
      <c r="A130" s="5"/>
      <c r="B130" s="8" t="s">
        <v>262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0.41243410764470007</v>
      </c>
      <c r="I130" s="9">
        <v>0</v>
      </c>
      <c r="J130" s="9">
        <v>0</v>
      </c>
      <c r="K130" s="9">
        <v>0</v>
      </c>
      <c r="L130" s="10">
        <v>0.34502052309660003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0.0880718512579</v>
      </c>
      <c r="S130" s="9">
        <v>0</v>
      </c>
      <c r="T130" s="9">
        <v>0</v>
      </c>
      <c r="U130" s="9">
        <v>0</v>
      </c>
      <c r="V130" s="10">
        <v>0.11001097648359999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0.0048882209032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17.61529151141262</v>
      </c>
      <c r="AW130" s="9">
        <v>6.298509957451201</v>
      </c>
      <c r="AX130" s="9">
        <v>0</v>
      </c>
      <c r="AY130" s="9">
        <v>0</v>
      </c>
      <c r="AZ130" s="10">
        <v>11.51332626455846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5.105624664318703</v>
      </c>
      <c r="BG130" s="9">
        <v>2.1131390462257</v>
      </c>
      <c r="BH130" s="9">
        <v>0</v>
      </c>
      <c r="BI130" s="9">
        <v>0</v>
      </c>
      <c r="BJ130" s="10">
        <v>0.8330710463539</v>
      </c>
      <c r="BK130" s="17">
        <f t="shared" si="3"/>
        <v>44.43938816970658</v>
      </c>
      <c r="BL130" s="16"/>
      <c r="BM130" s="52"/>
    </row>
    <row r="131" spans="1:65" s="12" customFormat="1" ht="15">
      <c r="A131" s="5"/>
      <c r="B131" s="8" t="s">
        <v>269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8.0968020040642</v>
      </c>
      <c r="I131" s="9">
        <v>19.267599677419202</v>
      </c>
      <c r="J131" s="9">
        <v>0</v>
      </c>
      <c r="K131" s="9">
        <v>0</v>
      </c>
      <c r="L131" s="10">
        <v>0.16923650858050002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0.2205685333868</v>
      </c>
      <c r="S131" s="9">
        <v>35.4985317659354</v>
      </c>
      <c r="T131" s="9">
        <v>0</v>
      </c>
      <c r="U131" s="9">
        <v>0</v>
      </c>
      <c r="V131" s="10">
        <v>2.2152245199999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0.0405449677419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11.3273111797707</v>
      </c>
      <c r="AW131" s="9">
        <v>10.318694290322199</v>
      </c>
      <c r="AX131" s="9">
        <v>0</v>
      </c>
      <c r="AY131" s="9">
        <v>0</v>
      </c>
      <c r="AZ131" s="10">
        <v>3.4242214657416694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5.742784136256599</v>
      </c>
      <c r="BG131" s="9">
        <v>5.6965679677418</v>
      </c>
      <c r="BH131" s="9">
        <v>0</v>
      </c>
      <c r="BI131" s="9">
        <v>0</v>
      </c>
      <c r="BJ131" s="10">
        <v>1.0094168045479002</v>
      </c>
      <c r="BK131" s="17">
        <f t="shared" si="3"/>
        <v>103.02750382150876</v>
      </c>
      <c r="BL131" s="16"/>
      <c r="BM131" s="52"/>
    </row>
    <row r="132" spans="1:65" s="12" customFormat="1" ht="15">
      <c r="A132" s="5"/>
      <c r="B132" s="8" t="s">
        <v>271</v>
      </c>
      <c r="C132" s="11">
        <v>0</v>
      </c>
      <c r="D132" s="9">
        <v>0.25291008064509996</v>
      </c>
      <c r="E132" s="9">
        <v>0</v>
      </c>
      <c r="F132" s="9">
        <v>0</v>
      </c>
      <c r="G132" s="10">
        <v>0</v>
      </c>
      <c r="H132" s="11">
        <v>0.5934536255161</v>
      </c>
      <c r="I132" s="9">
        <v>1.0622223387096</v>
      </c>
      <c r="J132" s="9">
        <v>0</v>
      </c>
      <c r="K132" s="9">
        <v>0</v>
      </c>
      <c r="L132" s="10">
        <v>1.9267383929998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0.0161862451612</v>
      </c>
      <c r="S132" s="9">
        <v>4.0465612903225</v>
      </c>
      <c r="T132" s="9">
        <v>0</v>
      </c>
      <c r="U132" s="9">
        <v>0</v>
      </c>
      <c r="V132" s="10">
        <v>0.0212144384837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0.0308501990322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3.488277521353</v>
      </c>
      <c r="AW132" s="9">
        <v>2.0735379677415002</v>
      </c>
      <c r="AX132" s="9">
        <v>0</v>
      </c>
      <c r="AY132" s="9">
        <v>0</v>
      </c>
      <c r="AZ132" s="10">
        <v>2.646420671272946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0.8103382029023001</v>
      </c>
      <c r="BG132" s="9">
        <v>6.443129814257901</v>
      </c>
      <c r="BH132" s="9">
        <v>0</v>
      </c>
      <c r="BI132" s="9">
        <v>0</v>
      </c>
      <c r="BJ132" s="10">
        <v>0.2639501719996</v>
      </c>
      <c r="BK132" s="17">
        <f t="shared" si="3"/>
        <v>23.675790960397446</v>
      </c>
      <c r="BL132" s="16"/>
      <c r="BM132" s="52"/>
    </row>
    <row r="133" spans="1:65" s="12" customFormat="1" ht="15">
      <c r="A133" s="5"/>
      <c r="B133" s="8" t="s">
        <v>272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1.2898504383917038</v>
      </c>
      <c r="I133" s="9">
        <v>9.475252958173579</v>
      </c>
      <c r="J133" s="9">
        <v>0</v>
      </c>
      <c r="K133" s="9">
        <v>0</v>
      </c>
      <c r="L133" s="10">
        <v>2.523199011735216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0.44654105639831043</v>
      </c>
      <c r="S133" s="9">
        <v>0.9739899382186159</v>
      </c>
      <c r="T133" s="9">
        <v>1.655491267101242</v>
      </c>
      <c r="U133" s="9">
        <v>0</v>
      </c>
      <c r="V133" s="10">
        <v>1.0121071964453214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20.915180934495073</v>
      </c>
      <c r="AW133" s="9">
        <v>12.781044788749572</v>
      </c>
      <c r="AX133" s="9">
        <v>0</v>
      </c>
      <c r="AY133" s="9">
        <v>0</v>
      </c>
      <c r="AZ133" s="10">
        <v>17.947822428863528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5.406873821297567</v>
      </c>
      <c r="BG133" s="9">
        <v>4.367216193594421</v>
      </c>
      <c r="BH133" s="9">
        <v>0</v>
      </c>
      <c r="BI133" s="9">
        <v>0</v>
      </c>
      <c r="BJ133" s="10">
        <v>4.944372067297006</v>
      </c>
      <c r="BK133" s="17">
        <f t="shared" si="3"/>
        <v>83.73894210076115</v>
      </c>
      <c r="BL133" s="16"/>
      <c r="BM133" s="52"/>
    </row>
    <row r="134" spans="1:65" s="12" customFormat="1" ht="15">
      <c r="A134" s="5"/>
      <c r="B134" s="8" t="s">
        <v>270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0.6194187032255</v>
      </c>
      <c r="I134" s="9">
        <v>57.596845161290005</v>
      </c>
      <c r="J134" s="9">
        <v>0</v>
      </c>
      <c r="K134" s="9">
        <v>0</v>
      </c>
      <c r="L134" s="10">
        <v>3.135011561387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0.0101047096774</v>
      </c>
      <c r="S134" s="9">
        <v>5.052354838709601</v>
      </c>
      <c r="T134" s="9">
        <v>0</v>
      </c>
      <c r="U134" s="9">
        <v>0</v>
      </c>
      <c r="V134" s="10">
        <v>0.006062825806400001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2.3402456236760996</v>
      </c>
      <c r="AW134" s="9">
        <v>113.6617258064515</v>
      </c>
      <c r="AX134" s="9">
        <v>0</v>
      </c>
      <c r="AY134" s="9">
        <v>0</v>
      </c>
      <c r="AZ134" s="10">
        <v>2.292127619433456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0.5084063747088</v>
      </c>
      <c r="BG134" s="9">
        <v>51.4155131225804</v>
      </c>
      <c r="BH134" s="9">
        <v>0</v>
      </c>
      <c r="BI134" s="9">
        <v>0</v>
      </c>
      <c r="BJ134" s="10">
        <v>0.4380268594189</v>
      </c>
      <c r="BK134" s="17">
        <f t="shared" si="3"/>
        <v>237.07584320636505</v>
      </c>
      <c r="BL134" s="16"/>
      <c r="BM134" s="52"/>
    </row>
    <row r="135" spans="1:65" s="12" customFormat="1" ht="15">
      <c r="A135" s="5"/>
      <c r="B135" s="8" t="s">
        <v>274</v>
      </c>
      <c r="C135" s="11">
        <v>0</v>
      </c>
      <c r="D135" s="9">
        <v>3.132354</v>
      </c>
      <c r="E135" s="9">
        <v>0</v>
      </c>
      <c r="F135" s="9">
        <v>0</v>
      </c>
      <c r="G135" s="10">
        <v>0</v>
      </c>
      <c r="H135" s="11">
        <v>0.1481106780643</v>
      </c>
      <c r="I135" s="9">
        <v>2.020873548387</v>
      </c>
      <c r="J135" s="9">
        <v>0</v>
      </c>
      <c r="K135" s="9">
        <v>0</v>
      </c>
      <c r="L135" s="10">
        <v>0.2644313038063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0.0308183216129</v>
      </c>
      <c r="S135" s="9">
        <v>0</v>
      </c>
      <c r="T135" s="9">
        <v>5.0521838709677</v>
      </c>
      <c r="U135" s="9">
        <v>0</v>
      </c>
      <c r="V135" s="10">
        <v>0.029201622774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5.945891292643399</v>
      </c>
      <c r="AW135" s="9">
        <v>1.2117541935482998</v>
      </c>
      <c r="AX135" s="9">
        <v>0</v>
      </c>
      <c r="AY135" s="9">
        <v>0</v>
      </c>
      <c r="AZ135" s="10">
        <v>1.0160912702221625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1.0486941675797996</v>
      </c>
      <c r="BG135" s="9">
        <v>0.1716651774193</v>
      </c>
      <c r="BH135" s="9">
        <v>0</v>
      </c>
      <c r="BI135" s="9">
        <v>0</v>
      </c>
      <c r="BJ135" s="10">
        <v>0.1509052711284</v>
      </c>
      <c r="BK135" s="17">
        <f t="shared" si="3"/>
        <v>20.22297471815356</v>
      </c>
      <c r="BL135" s="16"/>
      <c r="BM135" s="52"/>
    </row>
    <row r="136" spans="1:65" s="12" customFormat="1" ht="15">
      <c r="A136" s="5"/>
      <c r="B136" s="8" t="s">
        <v>273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0.5845257313545</v>
      </c>
      <c r="I136" s="9">
        <v>35.279187096774</v>
      </c>
      <c r="J136" s="9">
        <v>0</v>
      </c>
      <c r="K136" s="9">
        <v>0</v>
      </c>
      <c r="L136" s="10">
        <v>0.087290788645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0.0018143581933999999</v>
      </c>
      <c r="S136" s="9">
        <v>5.0398838709677</v>
      </c>
      <c r="T136" s="9">
        <v>0</v>
      </c>
      <c r="U136" s="9">
        <v>0</v>
      </c>
      <c r="V136" s="10">
        <v>0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0.037794169354800004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2.3681221811924003</v>
      </c>
      <c r="AW136" s="9">
        <v>6.2486359999999</v>
      </c>
      <c r="AX136" s="9">
        <v>0</v>
      </c>
      <c r="AY136" s="9">
        <v>0</v>
      </c>
      <c r="AZ136" s="10">
        <v>0.5744816935525979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1.6088715712574997</v>
      </c>
      <c r="BG136" s="9">
        <v>15.1176677419354</v>
      </c>
      <c r="BH136" s="9">
        <v>0</v>
      </c>
      <c r="BI136" s="9">
        <v>0</v>
      </c>
      <c r="BJ136" s="10">
        <v>0.1992558113546</v>
      </c>
      <c r="BK136" s="17">
        <f t="shared" si="3"/>
        <v>67.1475310145818</v>
      </c>
      <c r="BL136" s="16"/>
      <c r="BM136" s="52"/>
    </row>
    <row r="137" spans="1:65" s="12" customFormat="1" ht="15">
      <c r="A137" s="5"/>
      <c r="B137" s="8" t="s">
        <v>128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0.3393056016125999</v>
      </c>
      <c r="I137" s="9">
        <v>0</v>
      </c>
      <c r="J137" s="9">
        <v>0</v>
      </c>
      <c r="K137" s="9">
        <v>0</v>
      </c>
      <c r="L137" s="10">
        <v>0.10936972190300001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</v>
      </c>
      <c r="S137" s="9">
        <v>0</v>
      </c>
      <c r="T137" s="9">
        <v>0</v>
      </c>
      <c r="U137" s="9">
        <v>0</v>
      </c>
      <c r="V137" s="10">
        <v>0.0041709354838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23.356362559835105</v>
      </c>
      <c r="AW137" s="9">
        <v>12.710663973902598</v>
      </c>
      <c r="AX137" s="9">
        <v>0</v>
      </c>
      <c r="AY137" s="9">
        <v>0</v>
      </c>
      <c r="AZ137" s="10">
        <v>13.920178784847229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2.5541204153200003</v>
      </c>
      <c r="BG137" s="9">
        <v>2.6012129032257003</v>
      </c>
      <c r="BH137" s="9">
        <v>0</v>
      </c>
      <c r="BI137" s="9">
        <v>0</v>
      </c>
      <c r="BJ137" s="10">
        <v>1.6037126287729</v>
      </c>
      <c r="BK137" s="17">
        <f t="shared" si="3"/>
        <v>57.19909752490293</v>
      </c>
      <c r="BL137" s="16"/>
      <c r="BM137" s="52"/>
    </row>
    <row r="138" spans="1:65" s="12" customFormat="1" ht="15">
      <c r="A138" s="5"/>
      <c r="B138" s="8" t="s">
        <v>129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2.7152150138705</v>
      </c>
      <c r="I138" s="9">
        <v>84.96379741935459</v>
      </c>
      <c r="J138" s="9">
        <v>0</v>
      </c>
      <c r="K138" s="9">
        <v>0</v>
      </c>
      <c r="L138" s="10">
        <v>1.3707921704514001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0.1144938977417</v>
      </c>
      <c r="S138" s="9">
        <v>0.25903596774189996</v>
      </c>
      <c r="T138" s="9">
        <v>0</v>
      </c>
      <c r="U138" s="9">
        <v>0</v>
      </c>
      <c r="V138" s="10">
        <v>1.0490956693547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10.186937784836799</v>
      </c>
      <c r="AW138" s="9">
        <v>10.679059620096298</v>
      </c>
      <c r="AX138" s="9">
        <v>0</v>
      </c>
      <c r="AY138" s="9">
        <v>0</v>
      </c>
      <c r="AZ138" s="10">
        <v>5.989245135916406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1.7862819041281</v>
      </c>
      <c r="BG138" s="9">
        <v>6.810696891774101</v>
      </c>
      <c r="BH138" s="9">
        <v>0</v>
      </c>
      <c r="BI138" s="9">
        <v>0</v>
      </c>
      <c r="BJ138" s="10">
        <v>0.9048515836123</v>
      </c>
      <c r="BK138" s="17">
        <f t="shared" si="3"/>
        <v>126.82950305887879</v>
      </c>
      <c r="BL138" s="16"/>
      <c r="BM138" s="52"/>
    </row>
    <row r="139" spans="1:65" s="12" customFormat="1" ht="15">
      <c r="A139" s="5"/>
      <c r="B139" s="8" t="s">
        <v>130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0.130946760645</v>
      </c>
      <c r="I139" s="9">
        <v>333.8366032258062</v>
      </c>
      <c r="J139" s="9">
        <v>0</v>
      </c>
      <c r="K139" s="9">
        <v>0</v>
      </c>
      <c r="L139" s="10">
        <v>10.859044411451402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0.14716808187070002</v>
      </c>
      <c r="S139" s="9">
        <v>255.69254520361258</v>
      </c>
      <c r="T139" s="9">
        <v>0</v>
      </c>
      <c r="U139" s="9">
        <v>0</v>
      </c>
      <c r="V139" s="10">
        <v>4.192383257483501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11.881462868998003</v>
      </c>
      <c r="AW139" s="9">
        <v>63.702937802257104</v>
      </c>
      <c r="AX139" s="9">
        <v>0</v>
      </c>
      <c r="AY139" s="9">
        <v>0</v>
      </c>
      <c r="AZ139" s="10">
        <v>30.344434660663843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0.2920869568698001</v>
      </c>
      <c r="BG139" s="9">
        <v>1.8108083621611</v>
      </c>
      <c r="BH139" s="9">
        <v>0</v>
      </c>
      <c r="BI139" s="9">
        <v>0</v>
      </c>
      <c r="BJ139" s="10">
        <v>0.6671087167738</v>
      </c>
      <c r="BK139" s="17">
        <f t="shared" si="3"/>
        <v>713.557530308593</v>
      </c>
      <c r="BL139" s="16"/>
      <c r="BM139" s="52"/>
    </row>
    <row r="140" spans="1:65" s="12" customFormat="1" ht="15">
      <c r="A140" s="5"/>
      <c r="B140" s="8" t="s">
        <v>131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1.6101213771286997</v>
      </c>
      <c r="I140" s="9">
        <v>19.5909656932256</v>
      </c>
      <c r="J140" s="9">
        <v>0</v>
      </c>
      <c r="K140" s="9">
        <v>0</v>
      </c>
      <c r="L140" s="10">
        <v>3.1268455458060997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0.5510376075157</v>
      </c>
      <c r="S140" s="9">
        <v>6.9908291129030005</v>
      </c>
      <c r="T140" s="9">
        <v>0</v>
      </c>
      <c r="U140" s="9">
        <v>0</v>
      </c>
      <c r="V140" s="10">
        <v>0.40917106561269995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0.005176387096700001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10.522787214091998</v>
      </c>
      <c r="AW140" s="9">
        <v>38.2119987639028</v>
      </c>
      <c r="AX140" s="9">
        <v>0</v>
      </c>
      <c r="AY140" s="9">
        <v>0</v>
      </c>
      <c r="AZ140" s="10">
        <v>12.86016983017528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5.6003991999014</v>
      </c>
      <c r="BG140" s="9">
        <v>6.8233347179031005</v>
      </c>
      <c r="BH140" s="9">
        <v>0</v>
      </c>
      <c r="BI140" s="9">
        <v>0</v>
      </c>
      <c r="BJ140" s="10">
        <v>0.4901158757410001</v>
      </c>
      <c r="BK140" s="17">
        <f t="shared" si="3"/>
        <v>106.79295239100406</v>
      </c>
      <c r="BL140" s="16"/>
      <c r="BM140" s="52"/>
    </row>
    <row r="141" spans="1:65" s="12" customFormat="1" ht="15">
      <c r="A141" s="5"/>
      <c r="B141" s="8" t="s">
        <v>247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0.0630603045161</v>
      </c>
      <c r="I141" s="9">
        <v>131.4995406949353</v>
      </c>
      <c r="J141" s="9">
        <v>0</v>
      </c>
      <c r="K141" s="9">
        <v>0</v>
      </c>
      <c r="L141" s="10">
        <v>26.388032551096405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</v>
      </c>
      <c r="S141" s="9">
        <v>82.7020387096773</v>
      </c>
      <c r="T141" s="9">
        <v>0</v>
      </c>
      <c r="U141" s="9">
        <v>0</v>
      </c>
      <c r="V141" s="10">
        <v>1.0458967496127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0.41270610496719995</v>
      </c>
      <c r="AW141" s="9">
        <v>13.7893546068708</v>
      </c>
      <c r="AX141" s="9">
        <v>0</v>
      </c>
      <c r="AY141" s="9">
        <v>0</v>
      </c>
      <c r="AZ141" s="10">
        <v>0.7820049321532577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0.16091417332199998</v>
      </c>
      <c r="BG141" s="9">
        <v>6.3867979700966</v>
      </c>
      <c r="BH141" s="9">
        <v>0</v>
      </c>
      <c r="BI141" s="9">
        <v>0</v>
      </c>
      <c r="BJ141" s="10">
        <v>5.878176233322098</v>
      </c>
      <c r="BK141" s="17">
        <f t="shared" si="3"/>
        <v>269.1085230305698</v>
      </c>
      <c r="BL141" s="16"/>
      <c r="BM141" s="52"/>
    </row>
    <row r="142" spans="1:65" s="12" customFormat="1" ht="15">
      <c r="A142" s="5"/>
      <c r="B142" s="8" t="s">
        <v>248</v>
      </c>
      <c r="C142" s="11">
        <v>0</v>
      </c>
      <c r="D142" s="9">
        <v>283.8664846407741</v>
      </c>
      <c r="E142" s="9">
        <v>0</v>
      </c>
      <c r="F142" s="9">
        <v>0</v>
      </c>
      <c r="G142" s="10">
        <v>0</v>
      </c>
      <c r="H142" s="11">
        <v>2.1648279048386003</v>
      </c>
      <c r="I142" s="9">
        <v>313.6385821218063</v>
      </c>
      <c r="J142" s="9">
        <v>0</v>
      </c>
      <c r="K142" s="9">
        <v>0</v>
      </c>
      <c r="L142" s="10">
        <v>2.5690224278707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1.0594168548385</v>
      </c>
      <c r="S142" s="9">
        <v>0</v>
      </c>
      <c r="T142" s="9">
        <v>0</v>
      </c>
      <c r="U142" s="9">
        <v>0</v>
      </c>
      <c r="V142" s="10">
        <v>11.281069215677299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2.0931372551277003</v>
      </c>
      <c r="AW142" s="9">
        <v>88.5855140029994</v>
      </c>
      <c r="AX142" s="9">
        <v>0</v>
      </c>
      <c r="AY142" s="9">
        <v>0</v>
      </c>
      <c r="AZ142" s="10">
        <v>18.510889097281318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0.1253851061607</v>
      </c>
      <c r="BG142" s="9">
        <v>222.18945188709668</v>
      </c>
      <c r="BH142" s="9">
        <v>0</v>
      </c>
      <c r="BI142" s="9">
        <v>0</v>
      </c>
      <c r="BJ142" s="10">
        <v>6.820156773934701</v>
      </c>
      <c r="BK142" s="17">
        <f t="shared" si="3"/>
        <v>952.9039372884058</v>
      </c>
      <c r="BL142" s="16"/>
      <c r="BM142" s="52"/>
    </row>
    <row r="143" spans="1:65" s="12" customFormat="1" ht="15">
      <c r="A143" s="5"/>
      <c r="B143" s="8" t="s">
        <v>133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0.4234751978383</v>
      </c>
      <c r="I143" s="9">
        <v>7.367087267645</v>
      </c>
      <c r="J143" s="9">
        <v>0</v>
      </c>
      <c r="K143" s="9">
        <v>0</v>
      </c>
      <c r="L143" s="10">
        <v>0.5022014289353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0.325677995516</v>
      </c>
      <c r="S143" s="9">
        <v>5.248313061677299</v>
      </c>
      <c r="T143" s="9">
        <v>0</v>
      </c>
      <c r="U143" s="9">
        <v>0</v>
      </c>
      <c r="V143" s="10">
        <v>0.1530046067094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1.8981727501599</v>
      </c>
      <c r="AW143" s="9">
        <v>1.383516750935</v>
      </c>
      <c r="AX143" s="9">
        <v>0</v>
      </c>
      <c r="AY143" s="9">
        <v>0</v>
      </c>
      <c r="AZ143" s="10">
        <v>5.4858328698626275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0.18927418383779998</v>
      </c>
      <c r="BG143" s="9">
        <v>0.0186792674838</v>
      </c>
      <c r="BH143" s="9">
        <v>0</v>
      </c>
      <c r="BI143" s="9">
        <v>0</v>
      </c>
      <c r="BJ143" s="10">
        <v>1.7498233017729</v>
      </c>
      <c r="BK143" s="17">
        <f t="shared" si="3"/>
        <v>24.745058682373326</v>
      </c>
      <c r="BL143" s="16"/>
      <c r="BM143" s="52"/>
    </row>
    <row r="144" spans="1:65" s="12" customFormat="1" ht="15">
      <c r="A144" s="5"/>
      <c r="B144" s="8" t="s">
        <v>134</v>
      </c>
      <c r="C144" s="11">
        <v>0</v>
      </c>
      <c r="D144" s="9">
        <v>2.0690459287741003</v>
      </c>
      <c r="E144" s="9">
        <v>0</v>
      </c>
      <c r="F144" s="9">
        <v>0</v>
      </c>
      <c r="G144" s="10">
        <v>0</v>
      </c>
      <c r="H144" s="11">
        <v>0.07127693641920001</v>
      </c>
      <c r="I144" s="9">
        <v>9.3784913333548</v>
      </c>
      <c r="J144" s="9">
        <v>0</v>
      </c>
      <c r="K144" s="9">
        <v>0</v>
      </c>
      <c r="L144" s="10">
        <v>0.0070546345161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0.028873940709600004</v>
      </c>
      <c r="S144" s="9">
        <v>3.1045761290322</v>
      </c>
      <c r="T144" s="9">
        <v>0</v>
      </c>
      <c r="U144" s="9">
        <v>0</v>
      </c>
      <c r="V144" s="10">
        <v>0.6165087423547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0.9010575537413998</v>
      </c>
      <c r="AW144" s="9">
        <v>5.4605538580644</v>
      </c>
      <c r="AX144" s="9">
        <v>0</v>
      </c>
      <c r="AY144" s="9">
        <v>0</v>
      </c>
      <c r="AZ144" s="10">
        <v>0.2629292572740011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0.12452770506399997</v>
      </c>
      <c r="BG144" s="9">
        <v>0</v>
      </c>
      <c r="BH144" s="9">
        <v>0</v>
      </c>
      <c r="BI144" s="9">
        <v>0</v>
      </c>
      <c r="BJ144" s="10">
        <v>0.14044735083829998</v>
      </c>
      <c r="BK144" s="17">
        <f t="shared" si="3"/>
        <v>22.165343370142804</v>
      </c>
      <c r="BL144" s="16"/>
      <c r="BM144" s="52"/>
    </row>
    <row r="145" spans="1:65" s="12" customFormat="1" ht="15">
      <c r="A145" s="5"/>
      <c r="B145" s="8" t="s">
        <v>135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0.0010817874193</v>
      </c>
      <c r="I145" s="9">
        <v>105.7962015338063</v>
      </c>
      <c r="J145" s="9">
        <v>0</v>
      </c>
      <c r="K145" s="9">
        <v>0</v>
      </c>
      <c r="L145" s="10">
        <v>2.5530183096773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3.3730131735482</v>
      </c>
      <c r="S145" s="9">
        <v>61.120989193548304</v>
      </c>
      <c r="T145" s="9">
        <v>0</v>
      </c>
      <c r="U145" s="9">
        <v>0</v>
      </c>
      <c r="V145" s="10">
        <v>0.0054089370967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0.5039039956449</v>
      </c>
      <c r="AW145" s="9">
        <v>49.7049017061606</v>
      </c>
      <c r="AX145" s="9">
        <v>0</v>
      </c>
      <c r="AY145" s="9">
        <v>0</v>
      </c>
      <c r="AZ145" s="10">
        <v>3.8473179444965404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0.13189573922540002</v>
      </c>
      <c r="BG145" s="9">
        <v>0.5296182387095</v>
      </c>
      <c r="BH145" s="9">
        <v>0</v>
      </c>
      <c r="BI145" s="9">
        <v>0</v>
      </c>
      <c r="BJ145" s="10">
        <v>0.7679282021285999</v>
      </c>
      <c r="BK145" s="17">
        <f t="shared" si="3"/>
        <v>228.3352787614616</v>
      </c>
      <c r="BL145" s="16"/>
      <c r="BM145" s="52"/>
    </row>
    <row r="146" spans="1:65" s="12" customFormat="1" ht="15">
      <c r="A146" s="5"/>
      <c r="B146" s="8" t="s">
        <v>136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0.0010994168064</v>
      </c>
      <c r="I146" s="9">
        <v>0</v>
      </c>
      <c r="J146" s="9">
        <v>0</v>
      </c>
      <c r="K146" s="9">
        <v>0</v>
      </c>
      <c r="L146" s="10">
        <v>2.8454278546774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0.0008083944838</v>
      </c>
      <c r="S146" s="9">
        <v>0</v>
      </c>
      <c r="T146" s="9">
        <v>0</v>
      </c>
      <c r="U146" s="9">
        <v>0</v>
      </c>
      <c r="V146" s="10">
        <v>0.0021557187096000003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0.048103289258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10.152188979417799</v>
      </c>
      <c r="AW146" s="9">
        <v>19.3753610124189</v>
      </c>
      <c r="AX146" s="9">
        <v>0</v>
      </c>
      <c r="AY146" s="9">
        <v>0</v>
      </c>
      <c r="AZ146" s="10">
        <v>4.221837549582074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1.3774006614832999</v>
      </c>
      <c r="BG146" s="9">
        <v>0</v>
      </c>
      <c r="BH146" s="9">
        <v>0.10734945161290001</v>
      </c>
      <c r="BI146" s="9">
        <v>0</v>
      </c>
      <c r="BJ146" s="10">
        <v>0.5436166093864999</v>
      </c>
      <c r="BK146" s="17">
        <f t="shared" si="3"/>
        <v>38.67534893783667</v>
      </c>
      <c r="BL146" s="16"/>
      <c r="BM146" s="52"/>
    </row>
    <row r="147" spans="1:65" s="12" customFormat="1" ht="15">
      <c r="A147" s="5"/>
      <c r="B147" s="8" t="s">
        <v>137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0.1272219968385</v>
      </c>
      <c r="I147" s="9">
        <v>84.0040980441611</v>
      </c>
      <c r="J147" s="9">
        <v>0</v>
      </c>
      <c r="K147" s="9">
        <v>0</v>
      </c>
      <c r="L147" s="10">
        <v>4.956211846419301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0.0175084631934</v>
      </c>
      <c r="S147" s="9">
        <v>38.6952967741935</v>
      </c>
      <c r="T147" s="9">
        <v>0.5374346774193</v>
      </c>
      <c r="U147" s="9">
        <v>0</v>
      </c>
      <c r="V147" s="10">
        <v>0.09980558367720001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3.2315054801276</v>
      </c>
      <c r="AW147" s="9">
        <v>4.8262909406446</v>
      </c>
      <c r="AX147" s="9">
        <v>0</v>
      </c>
      <c r="AY147" s="9">
        <v>0</v>
      </c>
      <c r="AZ147" s="10">
        <v>12.856718000821354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0.30430062406360003</v>
      </c>
      <c r="BG147" s="9">
        <v>2.1581095248063</v>
      </c>
      <c r="BH147" s="9">
        <v>0</v>
      </c>
      <c r="BI147" s="9">
        <v>0</v>
      </c>
      <c r="BJ147" s="10">
        <v>3.4225342296764</v>
      </c>
      <c r="BK147" s="17">
        <f t="shared" si="3"/>
        <v>155.23703618604213</v>
      </c>
      <c r="BL147" s="16"/>
      <c r="BM147" s="52"/>
    </row>
    <row r="148" spans="1:65" s="12" customFormat="1" ht="15">
      <c r="A148" s="5"/>
      <c r="B148" s="8" t="s">
        <v>138</v>
      </c>
      <c r="C148" s="11">
        <v>0</v>
      </c>
      <c r="D148" s="9">
        <v>12.874567741935401</v>
      </c>
      <c r="E148" s="9">
        <v>0</v>
      </c>
      <c r="F148" s="9">
        <v>0</v>
      </c>
      <c r="G148" s="10">
        <v>0</v>
      </c>
      <c r="H148" s="11">
        <v>5.3644032258064005</v>
      </c>
      <c r="I148" s="9">
        <v>21.4576129032258</v>
      </c>
      <c r="J148" s="9">
        <v>0</v>
      </c>
      <c r="K148" s="9">
        <v>0</v>
      </c>
      <c r="L148" s="10">
        <v>1.9322580419354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0.10728806451610001</v>
      </c>
      <c r="S148" s="9">
        <v>21.4576129032258</v>
      </c>
      <c r="T148" s="9">
        <v>0</v>
      </c>
      <c r="U148" s="9">
        <v>0</v>
      </c>
      <c r="V148" s="10">
        <v>0.007510164516099999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3.172108134515799</v>
      </c>
      <c r="AW148" s="9">
        <v>13.4818146849352</v>
      </c>
      <c r="AX148" s="9">
        <v>0</v>
      </c>
      <c r="AY148" s="9">
        <v>0</v>
      </c>
      <c r="AZ148" s="10">
        <v>5.031142689327398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0.6471326705481999</v>
      </c>
      <c r="BG148" s="9">
        <v>0.932657680645</v>
      </c>
      <c r="BH148" s="9">
        <v>0</v>
      </c>
      <c r="BI148" s="9">
        <v>0</v>
      </c>
      <c r="BJ148" s="10">
        <v>0.22175231151579997</v>
      </c>
      <c r="BK148" s="17">
        <f t="shared" si="3"/>
        <v>86.68786121664839</v>
      </c>
      <c r="BL148" s="16"/>
      <c r="BM148" s="52"/>
    </row>
    <row r="149" spans="1:65" s="12" customFormat="1" ht="15">
      <c r="A149" s="5"/>
      <c r="B149" s="8" t="s">
        <v>140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0.7280419000638999</v>
      </c>
      <c r="I149" s="9">
        <v>0.7720723388063</v>
      </c>
      <c r="J149" s="9">
        <v>0</v>
      </c>
      <c r="K149" s="9">
        <v>0</v>
      </c>
      <c r="L149" s="10">
        <v>1.2465414726123003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0.1150598121931</v>
      </c>
      <c r="S149" s="9">
        <v>5.5452285304191</v>
      </c>
      <c r="T149" s="9">
        <v>4.1457667504838</v>
      </c>
      <c r="U149" s="9">
        <v>0</v>
      </c>
      <c r="V149" s="10">
        <v>1.0307516547735998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6.468484965092299</v>
      </c>
      <c r="AW149" s="9">
        <v>19.962694892782622</v>
      </c>
      <c r="AX149" s="9">
        <v>0</v>
      </c>
      <c r="AY149" s="9">
        <v>0</v>
      </c>
      <c r="AZ149" s="10">
        <v>10.123705997705294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2.3284183413164006</v>
      </c>
      <c r="BG149" s="9">
        <v>2.2033724454189</v>
      </c>
      <c r="BH149" s="9">
        <v>0</v>
      </c>
      <c r="BI149" s="9">
        <v>0</v>
      </c>
      <c r="BJ149" s="10">
        <v>3.2050127516725992</v>
      </c>
      <c r="BK149" s="17">
        <f t="shared" si="3"/>
        <v>57.875151853340206</v>
      </c>
      <c r="BL149" s="16"/>
      <c r="BM149" s="52"/>
    </row>
    <row r="150" spans="1:65" s="12" customFormat="1" ht="15">
      <c r="A150" s="5"/>
      <c r="B150" s="8" t="s">
        <v>139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0.6404288190895786</v>
      </c>
      <c r="I150" s="9">
        <v>8.990232548448109E-10</v>
      </c>
      <c r="J150" s="9">
        <v>0</v>
      </c>
      <c r="K150" s="9">
        <v>0</v>
      </c>
      <c r="L150" s="10">
        <v>0.9807175951877596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0.2880525245971033</v>
      </c>
      <c r="S150" s="9">
        <v>0.7185101605003783</v>
      </c>
      <c r="T150" s="9">
        <v>7.474971454387814</v>
      </c>
      <c r="U150" s="9">
        <v>0</v>
      </c>
      <c r="V150" s="10">
        <v>0.9232329987685454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0.007297160268904957</v>
      </c>
      <c r="AC150" s="9">
        <v>0</v>
      </c>
      <c r="AD150" s="9">
        <v>0</v>
      </c>
      <c r="AE150" s="9">
        <v>0</v>
      </c>
      <c r="AF150" s="10">
        <v>0.044055574348753825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3.6210763939833634E-05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7.400080831317396</v>
      </c>
      <c r="AW150" s="9">
        <v>7.506357520319809</v>
      </c>
      <c r="AX150" s="9">
        <v>0</v>
      </c>
      <c r="AY150" s="9">
        <v>0</v>
      </c>
      <c r="AZ150" s="10">
        <v>6.73566184233017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1.8413706872845805</v>
      </c>
      <c r="BG150" s="9">
        <v>2.208693724677764</v>
      </c>
      <c r="BH150" s="9">
        <v>0</v>
      </c>
      <c r="BI150" s="9">
        <v>0</v>
      </c>
      <c r="BJ150" s="10">
        <v>2.482337544187696</v>
      </c>
      <c r="BK150" s="17">
        <f t="shared" si="3"/>
        <v>39.251804648929216</v>
      </c>
      <c r="BL150" s="16"/>
      <c r="BM150" s="52"/>
    </row>
    <row r="151" spans="1:65" s="12" customFormat="1" ht="15">
      <c r="A151" s="5"/>
      <c r="B151" s="8" t="s">
        <v>141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8.354323016728367</v>
      </c>
      <c r="I151" s="9">
        <v>26.165552887497675</v>
      </c>
      <c r="J151" s="9">
        <v>0</v>
      </c>
      <c r="K151" s="9">
        <v>0</v>
      </c>
      <c r="L151" s="10">
        <v>2.1681669849838254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0.14912830130004148</v>
      </c>
      <c r="S151" s="9">
        <v>19.00779093228959</v>
      </c>
      <c r="T151" s="9">
        <v>6.567150361564169</v>
      </c>
      <c r="U151" s="9">
        <v>0</v>
      </c>
      <c r="V151" s="10">
        <v>1.2955048855258013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0.0045757385990350475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4.193343177712465</v>
      </c>
      <c r="AW151" s="9">
        <v>20.861913425496894</v>
      </c>
      <c r="AX151" s="9">
        <v>0</v>
      </c>
      <c r="AY151" s="9">
        <v>0</v>
      </c>
      <c r="AZ151" s="10">
        <v>10.214535728854381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1.892968757098328</v>
      </c>
      <c r="BG151" s="9">
        <v>7.062755938497934</v>
      </c>
      <c r="BH151" s="9">
        <v>0.02023452593548387</v>
      </c>
      <c r="BI151" s="9">
        <v>0</v>
      </c>
      <c r="BJ151" s="10">
        <v>2.2829049555374445</v>
      </c>
      <c r="BK151" s="17">
        <f t="shared" si="3"/>
        <v>110.24084961762144</v>
      </c>
      <c r="BL151" s="16"/>
      <c r="BM151" s="52"/>
    </row>
    <row r="152" spans="1:65" s="12" customFormat="1" ht="14.25" customHeight="1">
      <c r="A152" s="5"/>
      <c r="B152" s="8" t="s">
        <v>132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0.28988694125759995</v>
      </c>
      <c r="I152" s="9">
        <v>6.1428165077417995</v>
      </c>
      <c r="J152" s="9">
        <v>0</v>
      </c>
      <c r="K152" s="9">
        <v>0</v>
      </c>
      <c r="L152" s="10">
        <v>0.5540244939029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0.1285569743545</v>
      </c>
      <c r="S152" s="9">
        <v>0.0703642076451</v>
      </c>
      <c r="T152" s="9">
        <v>0</v>
      </c>
      <c r="U152" s="9">
        <v>0</v>
      </c>
      <c r="V152" s="10">
        <v>1.0601857863542001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0.0217828506774</v>
      </c>
      <c r="AC152" s="9">
        <v>0</v>
      </c>
      <c r="AD152" s="9">
        <v>0</v>
      </c>
      <c r="AE152" s="9">
        <v>0</v>
      </c>
      <c r="AF152" s="10">
        <v>0.008247576129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7.7565196349662004</v>
      </c>
      <c r="AW152" s="9">
        <v>19.995921649580104</v>
      </c>
      <c r="AX152" s="9">
        <v>0</v>
      </c>
      <c r="AY152" s="9">
        <v>0</v>
      </c>
      <c r="AZ152" s="10">
        <v>9.485773644571134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0.6272166254819999</v>
      </c>
      <c r="BG152" s="9">
        <v>0.6759201894515999</v>
      </c>
      <c r="BH152" s="9">
        <v>0</v>
      </c>
      <c r="BI152" s="9">
        <v>0</v>
      </c>
      <c r="BJ152" s="10">
        <v>1.2323384376104998</v>
      </c>
      <c r="BK152" s="17">
        <f t="shared" si="3"/>
        <v>48.049555519724045</v>
      </c>
      <c r="BL152" s="16"/>
      <c r="BM152" s="52"/>
    </row>
    <row r="153" spans="1:65" s="12" customFormat="1" ht="15">
      <c r="A153" s="5"/>
      <c r="B153" s="8" t="s">
        <v>143</v>
      </c>
      <c r="C153" s="11">
        <v>0</v>
      </c>
      <c r="D153" s="9">
        <v>21.0441781115161</v>
      </c>
      <c r="E153" s="9">
        <v>0</v>
      </c>
      <c r="F153" s="9">
        <v>0</v>
      </c>
      <c r="G153" s="10">
        <v>0</v>
      </c>
      <c r="H153" s="11">
        <v>0.021646243290200002</v>
      </c>
      <c r="I153" s="9">
        <v>639.2034618023545</v>
      </c>
      <c r="J153" s="9">
        <v>0</v>
      </c>
      <c r="K153" s="9">
        <v>0</v>
      </c>
      <c r="L153" s="10">
        <v>1.3047294421612001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0.0115769588386</v>
      </c>
      <c r="S153" s="9">
        <v>286.0981569653225</v>
      </c>
      <c r="T153" s="9">
        <v>0</v>
      </c>
      <c r="U153" s="9">
        <v>0</v>
      </c>
      <c r="V153" s="10">
        <v>2.1272819997416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480.5068258064516</v>
      </c>
      <c r="AS153" s="9">
        <v>0</v>
      </c>
      <c r="AT153" s="9">
        <v>0</v>
      </c>
      <c r="AU153" s="10">
        <v>0</v>
      </c>
      <c r="AV153" s="11">
        <v>1.4855754802578003</v>
      </c>
      <c r="AW153" s="9">
        <v>20.813256679354502</v>
      </c>
      <c r="AX153" s="9">
        <v>0</v>
      </c>
      <c r="AY153" s="9">
        <v>0</v>
      </c>
      <c r="AZ153" s="10">
        <v>9.4847543912719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0.2720447816126</v>
      </c>
      <c r="BG153" s="9">
        <v>0.5549981869677</v>
      </c>
      <c r="BH153" s="9">
        <v>0</v>
      </c>
      <c r="BI153" s="9">
        <v>0</v>
      </c>
      <c r="BJ153" s="10">
        <v>0.24660106122550002</v>
      </c>
      <c r="BK153" s="17">
        <f t="shared" si="3"/>
        <v>1463.175087910366</v>
      </c>
      <c r="BL153" s="16"/>
      <c r="BM153" s="52"/>
    </row>
    <row r="154" spans="1:65" s="12" customFormat="1" ht="15">
      <c r="A154" s="5"/>
      <c r="B154" s="8" t="s">
        <v>144</v>
      </c>
      <c r="C154" s="11">
        <v>0</v>
      </c>
      <c r="D154" s="9">
        <v>322.6821880117095</v>
      </c>
      <c r="E154" s="9">
        <v>0</v>
      </c>
      <c r="F154" s="9">
        <v>0</v>
      </c>
      <c r="G154" s="10">
        <v>99.2112341288709</v>
      </c>
      <c r="H154" s="11">
        <v>0.0011458087096</v>
      </c>
      <c r="I154" s="9">
        <v>519.6426726299997</v>
      </c>
      <c r="J154" s="9">
        <v>0</v>
      </c>
      <c r="K154" s="9">
        <v>0</v>
      </c>
      <c r="L154" s="10">
        <v>11.3678589071611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0.0024061982903</v>
      </c>
      <c r="S154" s="9">
        <v>320.92730215219336</v>
      </c>
      <c r="T154" s="9">
        <v>0</v>
      </c>
      <c r="U154" s="9">
        <v>0</v>
      </c>
      <c r="V154" s="10">
        <v>0.0114580870967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0.0039597120966</v>
      </c>
      <c r="AW154" s="9">
        <v>44.5750888218708</v>
      </c>
      <c r="AX154" s="9">
        <v>0</v>
      </c>
      <c r="AY154" s="9">
        <v>0</v>
      </c>
      <c r="AZ154" s="10">
        <v>3.1604444474540143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0</v>
      </c>
      <c r="BG154" s="9">
        <v>1.1070058546128</v>
      </c>
      <c r="BH154" s="9">
        <v>1.1449006451612</v>
      </c>
      <c r="BI154" s="9">
        <v>0</v>
      </c>
      <c r="BJ154" s="10">
        <v>0.8763124949674</v>
      </c>
      <c r="BK154" s="17">
        <f t="shared" si="3"/>
        <v>1324.713977900194</v>
      </c>
      <c r="BL154" s="16"/>
      <c r="BM154" s="52"/>
    </row>
    <row r="155" spans="1:65" s="12" customFormat="1" ht="15">
      <c r="A155" s="5"/>
      <c r="B155" s="8" t="s">
        <v>145</v>
      </c>
      <c r="C155" s="11">
        <v>0</v>
      </c>
      <c r="D155" s="9">
        <v>12.526471591</v>
      </c>
      <c r="E155" s="9">
        <v>0</v>
      </c>
      <c r="F155" s="9">
        <v>0</v>
      </c>
      <c r="G155" s="10">
        <v>0</v>
      </c>
      <c r="H155" s="11">
        <v>0.2201130199031</v>
      </c>
      <c r="I155" s="9">
        <v>146.24855233741923</v>
      </c>
      <c r="J155" s="9">
        <v>0</v>
      </c>
      <c r="K155" s="9">
        <v>0</v>
      </c>
      <c r="L155" s="10">
        <v>0.26687001458059995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</v>
      </c>
      <c r="S155" s="9">
        <v>0</v>
      </c>
      <c r="T155" s="9">
        <v>0</v>
      </c>
      <c r="U155" s="9">
        <v>0</v>
      </c>
      <c r="V155" s="10">
        <v>0.1769824386774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0</v>
      </c>
      <c r="AW155" s="9">
        <v>11.9059975985482</v>
      </c>
      <c r="AX155" s="9">
        <v>0</v>
      </c>
      <c r="AY155" s="9">
        <v>0</v>
      </c>
      <c r="AZ155" s="10">
        <v>4.431081323394268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0.0313845794193</v>
      </c>
      <c r="BG155" s="9">
        <v>63.329384293128996</v>
      </c>
      <c r="BH155" s="9">
        <v>0</v>
      </c>
      <c r="BI155" s="9">
        <v>0</v>
      </c>
      <c r="BJ155" s="10">
        <v>13.126592819548101</v>
      </c>
      <c r="BK155" s="17">
        <f t="shared" si="3"/>
        <v>252.2634300156192</v>
      </c>
      <c r="BL155" s="16"/>
      <c r="BM155" s="52"/>
    </row>
    <row r="156" spans="1:65" s="12" customFormat="1" ht="15">
      <c r="A156" s="5"/>
      <c r="B156" s="8" t="s">
        <v>146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0.0240032574837</v>
      </c>
      <c r="I156" s="9">
        <v>116.942782042903</v>
      </c>
      <c r="J156" s="9">
        <v>0</v>
      </c>
      <c r="K156" s="9">
        <v>0</v>
      </c>
      <c r="L156" s="10">
        <v>10.6775840628386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0.003127661</v>
      </c>
      <c r="S156" s="9">
        <v>0</v>
      </c>
      <c r="T156" s="9">
        <v>0</v>
      </c>
      <c r="U156" s="9">
        <v>0</v>
      </c>
      <c r="V156" s="10">
        <v>1.6864055381932999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22.845256594161103</v>
      </c>
      <c r="AW156" s="9">
        <v>24.189289788096097</v>
      </c>
      <c r="AX156" s="9">
        <v>0</v>
      </c>
      <c r="AY156" s="9">
        <v>0</v>
      </c>
      <c r="AZ156" s="10">
        <v>53.262561424919916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0.0026537445805</v>
      </c>
      <c r="BG156" s="9">
        <v>58.1239347141612</v>
      </c>
      <c r="BH156" s="9">
        <v>0</v>
      </c>
      <c r="BI156" s="9">
        <v>0</v>
      </c>
      <c r="BJ156" s="10">
        <v>0.8391239028385999</v>
      </c>
      <c r="BK156" s="17">
        <f t="shared" si="3"/>
        <v>288.596722731176</v>
      </c>
      <c r="BL156" s="16"/>
      <c r="BM156" s="52"/>
    </row>
    <row r="157" spans="1:65" s="12" customFormat="1" ht="15">
      <c r="A157" s="5"/>
      <c r="B157" s="8" t="s">
        <v>147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0</v>
      </c>
      <c r="I157" s="9">
        <v>24.751838016354704</v>
      </c>
      <c r="J157" s="9">
        <v>0</v>
      </c>
      <c r="K157" s="9">
        <v>0</v>
      </c>
      <c r="L157" s="10">
        <v>3.5753848690320997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0.0067444924516</v>
      </c>
      <c r="S157" s="9">
        <v>5.1785879746129</v>
      </c>
      <c r="T157" s="9">
        <v>0</v>
      </c>
      <c r="U157" s="9">
        <v>0</v>
      </c>
      <c r="V157" s="10">
        <v>0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10.4508206570321</v>
      </c>
      <c r="AW157" s="9">
        <v>2.2775475776451</v>
      </c>
      <c r="AX157" s="9">
        <v>0</v>
      </c>
      <c r="AY157" s="9">
        <v>0</v>
      </c>
      <c r="AZ157" s="10">
        <v>5.934434914886611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0.032013870096499995</v>
      </c>
      <c r="BG157" s="9">
        <v>0</v>
      </c>
      <c r="BH157" s="9">
        <v>1.1277709677418999</v>
      </c>
      <c r="BI157" s="9">
        <v>0</v>
      </c>
      <c r="BJ157" s="10">
        <v>1.7625634240643997</v>
      </c>
      <c r="BK157" s="17">
        <f t="shared" si="3"/>
        <v>55.09770676391791</v>
      </c>
      <c r="BL157" s="16"/>
      <c r="BM157" s="52"/>
    </row>
    <row r="158" spans="1:65" s="12" customFormat="1" ht="15">
      <c r="A158" s="5"/>
      <c r="B158" s="8" t="s">
        <v>148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0.1577582803225</v>
      </c>
      <c r="I158" s="9">
        <v>195.0225235476448</v>
      </c>
      <c r="J158" s="9">
        <v>0</v>
      </c>
      <c r="K158" s="9">
        <v>0</v>
      </c>
      <c r="L158" s="10">
        <v>0.0679474821612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0.2253079918709</v>
      </c>
      <c r="S158" s="9">
        <v>28.2794639638063</v>
      </c>
      <c r="T158" s="9">
        <v>0</v>
      </c>
      <c r="U158" s="9">
        <v>0</v>
      </c>
      <c r="V158" s="10">
        <v>0.003368186129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11.5555264611609</v>
      </c>
      <c r="AW158" s="9">
        <v>77.3132922706768</v>
      </c>
      <c r="AX158" s="9">
        <v>0</v>
      </c>
      <c r="AY158" s="9">
        <v>0</v>
      </c>
      <c r="AZ158" s="10">
        <v>13.53027069466319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1.4212678594515</v>
      </c>
      <c r="BG158" s="9">
        <v>94.86442902393529</v>
      </c>
      <c r="BH158" s="9">
        <v>0</v>
      </c>
      <c r="BI158" s="9">
        <v>0</v>
      </c>
      <c r="BJ158" s="10">
        <v>1.6318626587417</v>
      </c>
      <c r="BK158" s="17">
        <f t="shared" si="3"/>
        <v>424.0730184205641</v>
      </c>
      <c r="BL158" s="16"/>
      <c r="BM158" s="52"/>
    </row>
    <row r="159" spans="1:65" s="12" customFormat="1" ht="15">
      <c r="A159" s="5"/>
      <c r="B159" s="8" t="s">
        <v>149</v>
      </c>
      <c r="C159" s="11">
        <v>0</v>
      </c>
      <c r="D159" s="9">
        <v>10.2635848092903</v>
      </c>
      <c r="E159" s="9">
        <v>0</v>
      </c>
      <c r="F159" s="9">
        <v>0</v>
      </c>
      <c r="G159" s="10">
        <v>0</v>
      </c>
      <c r="H159" s="11">
        <v>0.1850672776774</v>
      </c>
      <c r="I159" s="9">
        <v>36.5197738997096</v>
      </c>
      <c r="J159" s="9">
        <v>0</v>
      </c>
      <c r="K159" s="9">
        <v>0</v>
      </c>
      <c r="L159" s="10">
        <v>0.0625250761935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0.14369316051609998</v>
      </c>
      <c r="S159" s="9">
        <v>5.5909338709677</v>
      </c>
      <c r="T159" s="9">
        <v>0</v>
      </c>
      <c r="U159" s="9">
        <v>0</v>
      </c>
      <c r="V159" s="10">
        <v>0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2.9711928436772004</v>
      </c>
      <c r="AW159" s="9">
        <v>0</v>
      </c>
      <c r="AX159" s="9">
        <v>0</v>
      </c>
      <c r="AY159" s="9">
        <v>0</v>
      </c>
      <c r="AZ159" s="10">
        <v>0.9534337294039098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0.005035996129</v>
      </c>
      <c r="BG159" s="9">
        <v>15.395192923548299</v>
      </c>
      <c r="BH159" s="9">
        <v>0</v>
      </c>
      <c r="BI159" s="9">
        <v>0</v>
      </c>
      <c r="BJ159" s="10">
        <v>0</v>
      </c>
      <c r="BK159" s="17">
        <f t="shared" si="3"/>
        <v>72.09043358711301</v>
      </c>
      <c r="BL159" s="16"/>
      <c r="BM159" s="52"/>
    </row>
    <row r="160" spans="1:65" s="12" customFormat="1" ht="15">
      <c r="A160" s="5"/>
      <c r="B160" s="8" t="s">
        <v>150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</v>
      </c>
      <c r="I160" s="9">
        <v>228.52429194029006</v>
      </c>
      <c r="J160" s="9">
        <v>0</v>
      </c>
      <c r="K160" s="9">
        <v>0</v>
      </c>
      <c r="L160" s="10">
        <v>2.1978641893548003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</v>
      </c>
      <c r="S160" s="9">
        <v>0</v>
      </c>
      <c r="T160" s="9">
        <v>0</v>
      </c>
      <c r="U160" s="9">
        <v>0</v>
      </c>
      <c r="V160" s="10">
        <v>0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0.7374964549030001</v>
      </c>
      <c r="AW160" s="9">
        <v>73.4085069354837</v>
      </c>
      <c r="AX160" s="9">
        <v>0</v>
      </c>
      <c r="AY160" s="9">
        <v>0</v>
      </c>
      <c r="AZ160" s="10">
        <v>2.2374135962977215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0.0032932161289999998</v>
      </c>
      <c r="BG160" s="9">
        <v>101.2020567598709</v>
      </c>
      <c r="BH160" s="9">
        <v>0</v>
      </c>
      <c r="BI160" s="9">
        <v>0</v>
      </c>
      <c r="BJ160" s="10">
        <v>0.0106714077418</v>
      </c>
      <c r="BK160" s="17">
        <f t="shared" si="3"/>
        <v>408.321594500071</v>
      </c>
      <c r="BL160" s="16"/>
      <c r="BM160" s="52"/>
    </row>
    <row r="161" spans="1:65" s="12" customFormat="1" ht="15">
      <c r="A161" s="5"/>
      <c r="B161" s="8" t="s">
        <v>151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2.8505750450644</v>
      </c>
      <c r="I161" s="9">
        <v>128.861034952903</v>
      </c>
      <c r="J161" s="9">
        <v>0</v>
      </c>
      <c r="K161" s="9">
        <v>0</v>
      </c>
      <c r="L161" s="10">
        <v>0.0337693528709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</v>
      </c>
      <c r="S161" s="9">
        <v>0</v>
      </c>
      <c r="T161" s="9">
        <v>0</v>
      </c>
      <c r="U161" s="9">
        <v>0</v>
      </c>
      <c r="V161" s="10">
        <v>0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0.1130717999353</v>
      </c>
      <c r="AW161" s="9">
        <v>33.7351379151289</v>
      </c>
      <c r="AX161" s="9">
        <v>0</v>
      </c>
      <c r="AY161" s="9">
        <v>0</v>
      </c>
      <c r="AZ161" s="10">
        <v>1.0727797777096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1.0389579986772</v>
      </c>
      <c r="BG161" s="9">
        <v>62.76864810103136</v>
      </c>
      <c r="BH161" s="9">
        <v>0</v>
      </c>
      <c r="BI161" s="9">
        <v>0</v>
      </c>
      <c r="BJ161" s="10">
        <v>0.054780032258</v>
      </c>
      <c r="BK161" s="17">
        <f t="shared" si="3"/>
        <v>230.5287549755787</v>
      </c>
      <c r="BL161" s="16"/>
      <c r="BM161" s="52"/>
    </row>
    <row r="162" spans="1:65" s="12" customFormat="1" ht="15">
      <c r="A162" s="5"/>
      <c r="B162" s="8" t="s">
        <v>278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0.0672224394877115</v>
      </c>
      <c r="I162" s="9">
        <v>0</v>
      </c>
      <c r="J162" s="9">
        <v>0</v>
      </c>
      <c r="K162" s="9">
        <v>0</v>
      </c>
      <c r="L162" s="10">
        <v>0.36688972360710814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0.006054285868104095</v>
      </c>
      <c r="S162" s="9">
        <v>0</v>
      </c>
      <c r="T162" s="9">
        <v>0</v>
      </c>
      <c r="U162" s="9">
        <v>0</v>
      </c>
      <c r="V162" s="10">
        <v>0.006256095397040894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0.13649958664798664</v>
      </c>
      <c r="AC162" s="9">
        <v>0</v>
      </c>
      <c r="AD162" s="9">
        <v>0</v>
      </c>
      <c r="AE162" s="9">
        <v>0</v>
      </c>
      <c r="AF162" s="10">
        <v>0.5022709318305543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0.005043288350743489</v>
      </c>
      <c r="AM162" s="9">
        <v>0</v>
      </c>
      <c r="AN162" s="9">
        <v>0</v>
      </c>
      <c r="AO162" s="9">
        <v>0</v>
      </c>
      <c r="AP162" s="10">
        <v>0.011023280843306282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73.58374285045583</v>
      </c>
      <c r="AW162" s="9">
        <v>15.879980120314578</v>
      </c>
      <c r="AX162" s="9">
        <v>0</v>
      </c>
      <c r="AY162" s="9">
        <v>0</v>
      </c>
      <c r="AZ162" s="10">
        <v>28.370042644200403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11.344856115232064</v>
      </c>
      <c r="BG162" s="9">
        <v>0.7590472818180841</v>
      </c>
      <c r="BH162" s="9">
        <v>0</v>
      </c>
      <c r="BI162" s="9">
        <v>0</v>
      </c>
      <c r="BJ162" s="10">
        <v>2.7971993358139535</v>
      </c>
      <c r="BK162" s="17">
        <f t="shared" si="3"/>
        <v>133.83612797986746</v>
      </c>
      <c r="BL162" s="16"/>
      <c r="BM162" s="52"/>
    </row>
    <row r="163" spans="1:65" s="12" customFormat="1" ht="15">
      <c r="A163" s="5"/>
      <c r="B163" s="8" t="s">
        <v>279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1.0700096273621487</v>
      </c>
      <c r="I163" s="9">
        <v>1.7664316795012105</v>
      </c>
      <c r="J163" s="9">
        <v>0</v>
      </c>
      <c r="K163" s="9">
        <v>0</v>
      </c>
      <c r="L163" s="10">
        <v>0.8412244015985921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1.1754094897598055</v>
      </c>
      <c r="S163" s="9">
        <v>32.959030117522595</v>
      </c>
      <c r="T163" s="9">
        <v>0</v>
      </c>
      <c r="U163" s="9">
        <v>0</v>
      </c>
      <c r="V163" s="10">
        <v>0.1382035518245956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32.30907624956758</v>
      </c>
      <c r="AW163" s="9">
        <v>29.699575661471318</v>
      </c>
      <c r="AX163" s="9">
        <v>0</v>
      </c>
      <c r="AY163" s="9">
        <v>0</v>
      </c>
      <c r="AZ163" s="10">
        <v>11.67240425489919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9.722616787998199</v>
      </c>
      <c r="BG163" s="9">
        <v>1.009977618014203</v>
      </c>
      <c r="BH163" s="9">
        <v>0</v>
      </c>
      <c r="BI163" s="9">
        <v>0</v>
      </c>
      <c r="BJ163" s="10">
        <v>10.550147978071097</v>
      </c>
      <c r="BK163" s="17">
        <f>SUM(C163:BJ163)</f>
        <v>132.91410741759054</v>
      </c>
      <c r="BL163" s="16"/>
      <c r="BM163" s="52"/>
    </row>
    <row r="164" spans="1:65" s="12" customFormat="1" ht="15">
      <c r="A164" s="5"/>
      <c r="B164" s="8" t="s">
        <v>280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0.03843574598877717</v>
      </c>
      <c r="I164" s="9">
        <v>0.25270657556206083</v>
      </c>
      <c r="J164" s="9">
        <v>0</v>
      </c>
      <c r="K164" s="9">
        <v>0</v>
      </c>
      <c r="L164" s="10">
        <v>0.028460021369340893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0.14482941041303343</v>
      </c>
      <c r="S164" s="9">
        <v>1.28789852559177</v>
      </c>
      <c r="T164" s="9">
        <v>0.007831815358328333</v>
      </c>
      <c r="U164" s="9">
        <v>0</v>
      </c>
      <c r="V164" s="10">
        <v>0.0022868640133887467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0.005917371604070296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1.3462645112191873</v>
      </c>
      <c r="AW164" s="9">
        <v>1.3285258715190758</v>
      </c>
      <c r="AX164" s="9">
        <v>0</v>
      </c>
      <c r="AY164" s="9">
        <v>0</v>
      </c>
      <c r="AZ164" s="10">
        <v>0.5292050173827678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0.3071639853077718</v>
      </c>
      <c r="BG164" s="9">
        <v>0.06160993273816696</v>
      </c>
      <c r="BH164" s="9">
        <v>0</v>
      </c>
      <c r="BI164" s="9">
        <v>0</v>
      </c>
      <c r="BJ164" s="10">
        <v>0.12236203295614113</v>
      </c>
      <c r="BK164" s="17">
        <f>SUM(C164:BJ164)</f>
        <v>5.46349768102388</v>
      </c>
      <c r="BL164" s="16"/>
      <c r="BM164" s="52"/>
    </row>
    <row r="165" spans="1:65" s="12" customFormat="1" ht="15">
      <c r="A165" s="5"/>
      <c r="B165" s="8" t="s">
        <v>281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0.0017741935482</v>
      </c>
      <c r="I165" s="9">
        <v>0</v>
      </c>
      <c r="J165" s="9">
        <v>0</v>
      </c>
      <c r="K165" s="9">
        <v>0</v>
      </c>
      <c r="L165" s="10">
        <v>0.0230954416128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0.004112903225700001</v>
      </c>
      <c r="S165" s="9">
        <v>0</v>
      </c>
      <c r="T165" s="9">
        <v>0</v>
      </c>
      <c r="U165" s="9">
        <v>0</v>
      </c>
      <c r="V165" s="10">
        <v>0.0185241935483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3.562292598221502</v>
      </c>
      <c r="AW165" s="9">
        <v>1.2285051387092</v>
      </c>
      <c r="AX165" s="9">
        <v>0</v>
      </c>
      <c r="AY165" s="9">
        <v>0</v>
      </c>
      <c r="AZ165" s="10">
        <v>1.1737353104936494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0.7310807733843998</v>
      </c>
      <c r="BG165" s="9">
        <v>0.0201612903225</v>
      </c>
      <c r="BH165" s="9">
        <v>0</v>
      </c>
      <c r="BI165" s="9">
        <v>0</v>
      </c>
      <c r="BJ165" s="10">
        <v>0.2777541477402</v>
      </c>
      <c r="BK165" s="17">
        <f>SUM(C165:BJ165)</f>
        <v>7.041035990806451</v>
      </c>
      <c r="BL165" s="16"/>
      <c r="BM165" s="52"/>
    </row>
    <row r="166" spans="1:64" s="21" customFormat="1" ht="15">
      <c r="A166" s="5"/>
      <c r="B166" s="15" t="s">
        <v>17</v>
      </c>
      <c r="C166" s="20">
        <f>SUM(C20:C165)</f>
        <v>0</v>
      </c>
      <c r="D166" s="18">
        <f>SUM(D20:D165)</f>
        <v>936.1589374544984</v>
      </c>
      <c r="E166" s="18">
        <f aca="true" t="shared" si="4" ref="E166:AH166">SUM(E20:E165)</f>
        <v>0</v>
      </c>
      <c r="F166" s="18">
        <f t="shared" si="4"/>
        <v>0</v>
      </c>
      <c r="G166" s="19">
        <f t="shared" si="4"/>
        <v>99.2112341288709</v>
      </c>
      <c r="H166" s="20">
        <f t="shared" si="4"/>
        <v>295.40310935738114</v>
      </c>
      <c r="I166" s="18">
        <f t="shared" si="4"/>
        <v>7682.555665487071</v>
      </c>
      <c r="J166" s="18">
        <f t="shared" si="4"/>
        <v>2.066912580645</v>
      </c>
      <c r="K166" s="18">
        <f t="shared" si="4"/>
        <v>0</v>
      </c>
      <c r="L166" s="19">
        <f t="shared" si="4"/>
        <v>412.06768801977046</v>
      </c>
      <c r="M166" s="20">
        <f t="shared" si="4"/>
        <v>0</v>
      </c>
      <c r="N166" s="18">
        <f t="shared" si="4"/>
        <v>0</v>
      </c>
      <c r="O166" s="18">
        <f t="shared" si="4"/>
        <v>0</v>
      </c>
      <c r="P166" s="18">
        <f t="shared" si="4"/>
        <v>0</v>
      </c>
      <c r="Q166" s="19">
        <f t="shared" si="4"/>
        <v>0</v>
      </c>
      <c r="R166" s="20">
        <f t="shared" si="4"/>
        <v>50.664083408587096</v>
      </c>
      <c r="S166" s="18">
        <f t="shared" si="4"/>
        <v>2535.6485411736057</v>
      </c>
      <c r="T166" s="18">
        <f t="shared" si="4"/>
        <v>31.578320794056225</v>
      </c>
      <c r="U166" s="18">
        <f t="shared" si="4"/>
        <v>0</v>
      </c>
      <c r="V166" s="19">
        <f t="shared" si="4"/>
        <v>115.88819506233733</v>
      </c>
      <c r="W166" s="20">
        <f t="shared" si="4"/>
        <v>0</v>
      </c>
      <c r="X166" s="18">
        <f t="shared" si="4"/>
        <v>0</v>
      </c>
      <c r="Y166" s="18">
        <f t="shared" si="4"/>
        <v>0</v>
      </c>
      <c r="Z166" s="18">
        <f t="shared" si="4"/>
        <v>0</v>
      </c>
      <c r="AA166" s="19">
        <f t="shared" si="4"/>
        <v>0</v>
      </c>
      <c r="AB166" s="20">
        <f t="shared" si="4"/>
        <v>7.1921840146057034</v>
      </c>
      <c r="AC166" s="18">
        <f t="shared" si="4"/>
        <v>5.522971242193281</v>
      </c>
      <c r="AD166" s="18">
        <f t="shared" si="4"/>
        <v>0</v>
      </c>
      <c r="AE166" s="18">
        <f t="shared" si="4"/>
        <v>0</v>
      </c>
      <c r="AF166" s="19">
        <f t="shared" si="4"/>
        <v>10.858066003554324</v>
      </c>
      <c r="AG166" s="20">
        <f t="shared" si="4"/>
        <v>0</v>
      </c>
      <c r="AH166" s="18">
        <f t="shared" si="4"/>
        <v>0</v>
      </c>
      <c r="AI166" s="18">
        <f aca="true" t="shared" si="5" ref="AI166:BK166">SUM(AI20:AI165)</f>
        <v>0</v>
      </c>
      <c r="AJ166" s="18">
        <f t="shared" si="5"/>
        <v>0</v>
      </c>
      <c r="AK166" s="19">
        <f t="shared" si="5"/>
        <v>0</v>
      </c>
      <c r="AL166" s="20">
        <f t="shared" si="5"/>
        <v>0.25670622318814346</v>
      </c>
      <c r="AM166" s="18">
        <f t="shared" si="5"/>
        <v>0</v>
      </c>
      <c r="AN166" s="18">
        <f t="shared" si="5"/>
        <v>0</v>
      </c>
      <c r="AO166" s="18">
        <f t="shared" si="5"/>
        <v>0</v>
      </c>
      <c r="AP166" s="19">
        <f t="shared" si="5"/>
        <v>0.7848922933199278</v>
      </c>
      <c r="AQ166" s="20">
        <f t="shared" si="5"/>
        <v>0</v>
      </c>
      <c r="AR166" s="18">
        <f t="shared" si="5"/>
        <v>480.5068258064516</v>
      </c>
      <c r="AS166" s="18">
        <f t="shared" si="5"/>
        <v>0</v>
      </c>
      <c r="AT166" s="18">
        <f t="shared" si="5"/>
        <v>0</v>
      </c>
      <c r="AU166" s="19">
        <f t="shared" si="5"/>
        <v>0</v>
      </c>
      <c r="AV166" s="20">
        <f t="shared" si="5"/>
        <v>2183.4732466078767</v>
      </c>
      <c r="AW166" s="18">
        <f t="shared" si="5"/>
        <v>2890.147927843593</v>
      </c>
      <c r="AX166" s="18">
        <f t="shared" si="5"/>
        <v>3.7981896043565024</v>
      </c>
      <c r="AY166" s="18">
        <f t="shared" si="5"/>
        <v>0</v>
      </c>
      <c r="AZ166" s="19">
        <f t="shared" si="5"/>
        <v>3791.372244751639</v>
      </c>
      <c r="BA166" s="20">
        <f t="shared" si="5"/>
        <v>0</v>
      </c>
      <c r="BB166" s="18">
        <f t="shared" si="5"/>
        <v>0</v>
      </c>
      <c r="BC166" s="18">
        <f t="shared" si="5"/>
        <v>0</v>
      </c>
      <c r="BD166" s="18">
        <f t="shared" si="5"/>
        <v>0</v>
      </c>
      <c r="BE166" s="19">
        <f t="shared" si="5"/>
        <v>0</v>
      </c>
      <c r="BF166" s="20">
        <f t="shared" si="5"/>
        <v>417.6558952531295</v>
      </c>
      <c r="BG166" s="18">
        <f t="shared" si="5"/>
        <v>1547.5975958197541</v>
      </c>
      <c r="BH166" s="18">
        <f t="shared" si="5"/>
        <v>10.839194169547486</v>
      </c>
      <c r="BI166" s="18">
        <f t="shared" si="5"/>
        <v>0</v>
      </c>
      <c r="BJ166" s="19">
        <f t="shared" si="5"/>
        <v>682.2725345349467</v>
      </c>
      <c r="BK166" s="32">
        <f t="shared" si="5"/>
        <v>24193.521161634973</v>
      </c>
      <c r="BL166" s="16"/>
    </row>
    <row r="167" spans="3:64" ht="15" customHeight="1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6"/>
    </row>
    <row r="168" spans="1:64" s="12" customFormat="1" ht="15">
      <c r="A168" s="5" t="s">
        <v>184</v>
      </c>
      <c r="B168" s="6" t="s">
        <v>185</v>
      </c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6"/>
      <c r="BL168" s="16"/>
    </row>
    <row r="169" spans="1:65" s="12" customFormat="1" ht="15">
      <c r="A169" s="5"/>
      <c r="B169" s="8" t="s">
        <v>186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</v>
      </c>
      <c r="I169" s="9">
        <v>0</v>
      </c>
      <c r="J169" s="9">
        <v>0</v>
      </c>
      <c r="K169" s="9">
        <v>0</v>
      </c>
      <c r="L169" s="10">
        <v>0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</v>
      </c>
      <c r="S169" s="9">
        <v>0</v>
      </c>
      <c r="T169" s="9">
        <v>0</v>
      </c>
      <c r="U169" s="9">
        <v>0</v>
      </c>
      <c r="V169" s="10">
        <v>0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0</v>
      </c>
      <c r="AW169" s="9">
        <v>0</v>
      </c>
      <c r="AX169" s="9">
        <v>0</v>
      </c>
      <c r="AY169" s="9">
        <v>0</v>
      </c>
      <c r="AZ169" s="10">
        <v>0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0</v>
      </c>
      <c r="BG169" s="9">
        <v>0</v>
      </c>
      <c r="BH169" s="9">
        <v>0</v>
      </c>
      <c r="BI169" s="9">
        <v>0</v>
      </c>
      <c r="BJ169" s="10">
        <v>0</v>
      </c>
      <c r="BK169" s="17">
        <v>0</v>
      </c>
      <c r="BL169" s="16"/>
      <c r="BM169" s="52"/>
    </row>
    <row r="170" spans="1:64" s="21" customFormat="1" ht="15">
      <c r="A170" s="5"/>
      <c r="B170" s="15" t="s">
        <v>187</v>
      </c>
      <c r="C170" s="20">
        <v>0</v>
      </c>
      <c r="D170" s="18">
        <v>0</v>
      </c>
      <c r="E170" s="18">
        <v>0</v>
      </c>
      <c r="F170" s="18">
        <v>0</v>
      </c>
      <c r="G170" s="19">
        <v>0</v>
      </c>
      <c r="H170" s="20">
        <v>0</v>
      </c>
      <c r="I170" s="18">
        <v>0</v>
      </c>
      <c r="J170" s="18">
        <v>0</v>
      </c>
      <c r="K170" s="18">
        <v>0</v>
      </c>
      <c r="L170" s="19">
        <v>0</v>
      </c>
      <c r="M170" s="20">
        <v>0</v>
      </c>
      <c r="N170" s="18">
        <v>0</v>
      </c>
      <c r="O170" s="18">
        <v>0</v>
      </c>
      <c r="P170" s="18">
        <v>0</v>
      </c>
      <c r="Q170" s="19">
        <v>0</v>
      </c>
      <c r="R170" s="20">
        <v>0</v>
      </c>
      <c r="S170" s="18">
        <v>0</v>
      </c>
      <c r="T170" s="18">
        <v>0</v>
      </c>
      <c r="U170" s="18">
        <v>0</v>
      </c>
      <c r="V170" s="19">
        <v>0</v>
      </c>
      <c r="W170" s="20">
        <v>0</v>
      </c>
      <c r="X170" s="18">
        <v>0</v>
      </c>
      <c r="Y170" s="18">
        <v>0</v>
      </c>
      <c r="Z170" s="18">
        <v>0</v>
      </c>
      <c r="AA170" s="19">
        <v>0</v>
      </c>
      <c r="AB170" s="20">
        <v>0</v>
      </c>
      <c r="AC170" s="18">
        <v>0</v>
      </c>
      <c r="AD170" s="18">
        <v>0</v>
      </c>
      <c r="AE170" s="18">
        <v>0</v>
      </c>
      <c r="AF170" s="19">
        <v>0</v>
      </c>
      <c r="AG170" s="20">
        <v>0</v>
      </c>
      <c r="AH170" s="18">
        <v>0</v>
      </c>
      <c r="AI170" s="18">
        <v>0</v>
      </c>
      <c r="AJ170" s="18">
        <v>0</v>
      </c>
      <c r="AK170" s="19">
        <v>0</v>
      </c>
      <c r="AL170" s="20">
        <v>0</v>
      </c>
      <c r="AM170" s="18">
        <v>0</v>
      </c>
      <c r="AN170" s="18">
        <v>0</v>
      </c>
      <c r="AO170" s="18">
        <v>0</v>
      </c>
      <c r="AP170" s="19">
        <v>0</v>
      </c>
      <c r="AQ170" s="20">
        <v>0</v>
      </c>
      <c r="AR170" s="18">
        <v>0</v>
      </c>
      <c r="AS170" s="18">
        <v>0</v>
      </c>
      <c r="AT170" s="18">
        <v>0</v>
      </c>
      <c r="AU170" s="19">
        <v>0</v>
      </c>
      <c r="AV170" s="20">
        <v>0</v>
      </c>
      <c r="AW170" s="18">
        <v>0</v>
      </c>
      <c r="AX170" s="18">
        <v>0</v>
      </c>
      <c r="AY170" s="18">
        <v>0</v>
      </c>
      <c r="AZ170" s="19">
        <v>0</v>
      </c>
      <c r="BA170" s="20">
        <v>0</v>
      </c>
      <c r="BB170" s="18">
        <v>0</v>
      </c>
      <c r="BC170" s="18">
        <v>0</v>
      </c>
      <c r="BD170" s="18">
        <v>0</v>
      </c>
      <c r="BE170" s="19">
        <v>0</v>
      </c>
      <c r="BF170" s="20">
        <v>0</v>
      </c>
      <c r="BG170" s="18">
        <v>0</v>
      </c>
      <c r="BH170" s="18">
        <v>0</v>
      </c>
      <c r="BI170" s="18">
        <v>0</v>
      </c>
      <c r="BJ170" s="19">
        <v>0</v>
      </c>
      <c r="BK170" s="32">
        <v>0</v>
      </c>
      <c r="BL170" s="16"/>
    </row>
    <row r="171" spans="1:64" s="12" customFormat="1" ht="15">
      <c r="A171" s="5" t="s">
        <v>188</v>
      </c>
      <c r="B171" s="6" t="s">
        <v>189</v>
      </c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6"/>
      <c r="BL171" s="16"/>
    </row>
    <row r="172" spans="1:65" s="12" customFormat="1" ht="15">
      <c r="A172" s="5"/>
      <c r="B172" s="8" t="s">
        <v>186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</v>
      </c>
      <c r="I172" s="9">
        <v>0</v>
      </c>
      <c r="J172" s="9">
        <v>0</v>
      </c>
      <c r="K172" s="9">
        <v>0</v>
      </c>
      <c r="L172" s="10">
        <v>0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</v>
      </c>
      <c r="S172" s="9">
        <v>0</v>
      </c>
      <c r="T172" s="9">
        <v>0</v>
      </c>
      <c r="U172" s="9">
        <v>0</v>
      </c>
      <c r="V172" s="10">
        <v>0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0</v>
      </c>
      <c r="AW172" s="9">
        <v>0</v>
      </c>
      <c r="AX172" s="9">
        <v>0</v>
      </c>
      <c r="AY172" s="9">
        <v>0</v>
      </c>
      <c r="AZ172" s="10">
        <v>0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0</v>
      </c>
      <c r="BG172" s="9">
        <v>0</v>
      </c>
      <c r="BH172" s="9">
        <v>0</v>
      </c>
      <c r="BI172" s="9">
        <v>0</v>
      </c>
      <c r="BJ172" s="10">
        <v>0</v>
      </c>
      <c r="BK172" s="17">
        <v>0</v>
      </c>
      <c r="BL172" s="16"/>
      <c r="BM172" s="52"/>
    </row>
    <row r="173" spans="1:64" s="21" customFormat="1" ht="15">
      <c r="A173" s="5"/>
      <c r="B173" s="15" t="s">
        <v>190</v>
      </c>
      <c r="C173" s="20">
        <v>0</v>
      </c>
      <c r="D173" s="18">
        <v>0</v>
      </c>
      <c r="E173" s="18">
        <v>0</v>
      </c>
      <c r="F173" s="18">
        <v>0</v>
      </c>
      <c r="G173" s="19">
        <v>0</v>
      </c>
      <c r="H173" s="20">
        <v>0</v>
      </c>
      <c r="I173" s="18">
        <v>0</v>
      </c>
      <c r="J173" s="18">
        <v>0</v>
      </c>
      <c r="K173" s="18">
        <v>0</v>
      </c>
      <c r="L173" s="19">
        <v>0</v>
      </c>
      <c r="M173" s="20">
        <v>0</v>
      </c>
      <c r="N173" s="18">
        <v>0</v>
      </c>
      <c r="O173" s="18">
        <v>0</v>
      </c>
      <c r="P173" s="18">
        <v>0</v>
      </c>
      <c r="Q173" s="19">
        <v>0</v>
      </c>
      <c r="R173" s="20">
        <v>0</v>
      </c>
      <c r="S173" s="18">
        <v>0</v>
      </c>
      <c r="T173" s="18">
        <v>0</v>
      </c>
      <c r="U173" s="18">
        <v>0</v>
      </c>
      <c r="V173" s="19">
        <v>0</v>
      </c>
      <c r="W173" s="20">
        <v>0</v>
      </c>
      <c r="X173" s="18">
        <v>0</v>
      </c>
      <c r="Y173" s="18">
        <v>0</v>
      </c>
      <c r="Z173" s="18">
        <v>0</v>
      </c>
      <c r="AA173" s="19">
        <v>0</v>
      </c>
      <c r="AB173" s="20">
        <v>0</v>
      </c>
      <c r="AC173" s="18">
        <v>0</v>
      </c>
      <c r="AD173" s="18">
        <v>0</v>
      </c>
      <c r="AE173" s="18">
        <v>0</v>
      </c>
      <c r="AF173" s="19">
        <v>0</v>
      </c>
      <c r="AG173" s="20">
        <v>0</v>
      </c>
      <c r="AH173" s="18">
        <v>0</v>
      </c>
      <c r="AI173" s="18">
        <v>0</v>
      </c>
      <c r="AJ173" s="18">
        <v>0</v>
      </c>
      <c r="AK173" s="19">
        <v>0</v>
      </c>
      <c r="AL173" s="20">
        <v>0</v>
      </c>
      <c r="AM173" s="18">
        <v>0</v>
      </c>
      <c r="AN173" s="18">
        <v>0</v>
      </c>
      <c r="AO173" s="18">
        <v>0</v>
      </c>
      <c r="AP173" s="19">
        <v>0</v>
      </c>
      <c r="AQ173" s="20">
        <v>0</v>
      </c>
      <c r="AR173" s="18">
        <v>0</v>
      </c>
      <c r="AS173" s="18">
        <v>0</v>
      </c>
      <c r="AT173" s="18">
        <v>0</v>
      </c>
      <c r="AU173" s="19">
        <v>0</v>
      </c>
      <c r="AV173" s="20">
        <v>0</v>
      </c>
      <c r="AW173" s="18">
        <v>0</v>
      </c>
      <c r="AX173" s="18">
        <v>0</v>
      </c>
      <c r="AY173" s="18">
        <v>0</v>
      </c>
      <c r="AZ173" s="19">
        <v>0</v>
      </c>
      <c r="BA173" s="20">
        <v>0</v>
      </c>
      <c r="BB173" s="18">
        <v>0</v>
      </c>
      <c r="BC173" s="18">
        <v>0</v>
      </c>
      <c r="BD173" s="18">
        <v>0</v>
      </c>
      <c r="BE173" s="19">
        <v>0</v>
      </c>
      <c r="BF173" s="20">
        <v>0</v>
      </c>
      <c r="BG173" s="18">
        <v>0</v>
      </c>
      <c r="BH173" s="18">
        <v>0</v>
      </c>
      <c r="BI173" s="18">
        <v>0</v>
      </c>
      <c r="BJ173" s="19">
        <v>0</v>
      </c>
      <c r="BK173" s="32">
        <v>0</v>
      </c>
      <c r="BL173" s="16"/>
    </row>
    <row r="174" spans="1:64" s="21" customFormat="1" ht="15">
      <c r="A174" s="5" t="s">
        <v>18</v>
      </c>
      <c r="B174" s="27" t="s">
        <v>19</v>
      </c>
      <c r="C174" s="20"/>
      <c r="D174" s="18"/>
      <c r="E174" s="18"/>
      <c r="F174" s="18"/>
      <c r="G174" s="19"/>
      <c r="H174" s="20"/>
      <c r="I174" s="18"/>
      <c r="J174" s="18"/>
      <c r="K174" s="18"/>
      <c r="L174" s="19"/>
      <c r="M174" s="20"/>
      <c r="N174" s="18"/>
      <c r="O174" s="18"/>
      <c r="P174" s="18"/>
      <c r="Q174" s="19"/>
      <c r="R174" s="20"/>
      <c r="S174" s="18"/>
      <c r="T174" s="18"/>
      <c r="U174" s="18"/>
      <c r="V174" s="19"/>
      <c r="W174" s="20"/>
      <c r="X174" s="18"/>
      <c r="Y174" s="18"/>
      <c r="Z174" s="18"/>
      <c r="AA174" s="19"/>
      <c r="AB174" s="20"/>
      <c r="AC174" s="18"/>
      <c r="AD174" s="18"/>
      <c r="AE174" s="18"/>
      <c r="AF174" s="19"/>
      <c r="AG174" s="20"/>
      <c r="AH174" s="18"/>
      <c r="AI174" s="18"/>
      <c r="AJ174" s="18"/>
      <c r="AK174" s="19"/>
      <c r="AL174" s="20"/>
      <c r="AM174" s="18"/>
      <c r="AN174" s="18"/>
      <c r="AO174" s="18"/>
      <c r="AP174" s="19"/>
      <c r="AQ174" s="20"/>
      <c r="AR174" s="18"/>
      <c r="AS174" s="18"/>
      <c r="AT174" s="18"/>
      <c r="AU174" s="19"/>
      <c r="AV174" s="20"/>
      <c r="AW174" s="18"/>
      <c r="AX174" s="18"/>
      <c r="AY174" s="18"/>
      <c r="AZ174" s="19"/>
      <c r="BA174" s="20"/>
      <c r="BB174" s="18"/>
      <c r="BC174" s="18"/>
      <c r="BD174" s="18"/>
      <c r="BE174" s="19"/>
      <c r="BF174" s="20"/>
      <c r="BG174" s="18"/>
      <c r="BH174" s="18"/>
      <c r="BI174" s="18"/>
      <c r="BJ174" s="19"/>
      <c r="BK174" s="32"/>
      <c r="BL174" s="16"/>
    </row>
    <row r="175" spans="1:65" s="12" customFormat="1" ht="15">
      <c r="A175" s="5"/>
      <c r="B175" s="8" t="s">
        <v>275</v>
      </c>
      <c r="C175" s="11">
        <v>0</v>
      </c>
      <c r="D175" s="9">
        <v>0.5050827419354</v>
      </c>
      <c r="E175" s="9">
        <v>0</v>
      </c>
      <c r="F175" s="9">
        <v>0</v>
      </c>
      <c r="G175" s="10">
        <v>0</v>
      </c>
      <c r="H175" s="11">
        <v>0.5955382034832</v>
      </c>
      <c r="I175" s="9">
        <v>47.4777777419352</v>
      </c>
      <c r="J175" s="9">
        <v>0</v>
      </c>
      <c r="K175" s="9">
        <v>0</v>
      </c>
      <c r="L175" s="10">
        <v>0.46160048903179995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1.3403379849344998</v>
      </c>
      <c r="S175" s="9">
        <v>0.22072945977410002</v>
      </c>
      <c r="T175" s="9">
        <v>0.0505082741935</v>
      </c>
      <c r="U175" s="9">
        <v>0</v>
      </c>
      <c r="V175" s="10">
        <v>0.1328472547092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4.5828211475158005</v>
      </c>
      <c r="AC175" s="9">
        <v>0</v>
      </c>
      <c r="AD175" s="9">
        <v>0</v>
      </c>
      <c r="AE175" s="9">
        <v>0</v>
      </c>
      <c r="AF175" s="10">
        <v>0.0007588736451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31.115595860369393</v>
      </c>
      <c r="AW175" s="9">
        <v>48.80160541992256</v>
      </c>
      <c r="AX175" s="9">
        <v>3.5318601612903002</v>
      </c>
      <c r="AY175" s="9">
        <v>0</v>
      </c>
      <c r="AZ175" s="10">
        <v>45.01794623934589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32.345195602856606</v>
      </c>
      <c r="BG175" s="9">
        <v>1.9838906059669998</v>
      </c>
      <c r="BH175" s="9">
        <v>5.4566933828707</v>
      </c>
      <c r="BI175" s="9">
        <v>0</v>
      </c>
      <c r="BJ175" s="10">
        <v>10.268773777509793</v>
      </c>
      <c r="BK175" s="17">
        <f aca="true" t="shared" si="6" ref="BK175:BK183">SUM(C175:BJ175)</f>
        <v>233.88956322129002</v>
      </c>
      <c r="BL175" s="16"/>
      <c r="BM175" s="52"/>
    </row>
    <row r="176" spans="1:65" s="12" customFormat="1" ht="15">
      <c r="A176" s="5"/>
      <c r="B176" s="8" t="s">
        <v>157</v>
      </c>
      <c r="C176" s="11">
        <v>0</v>
      </c>
      <c r="D176" s="9">
        <v>127.55163746484418</v>
      </c>
      <c r="E176" s="9">
        <v>0</v>
      </c>
      <c r="F176" s="9">
        <v>0</v>
      </c>
      <c r="G176" s="10">
        <v>0</v>
      </c>
      <c r="H176" s="11">
        <v>6.433066472661488</v>
      </c>
      <c r="I176" s="9">
        <v>1074.8906162599587</v>
      </c>
      <c r="J176" s="9">
        <v>0</v>
      </c>
      <c r="K176" s="9">
        <v>0</v>
      </c>
      <c r="L176" s="10">
        <v>30.554859227944302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0.8090761827378158</v>
      </c>
      <c r="S176" s="9">
        <v>8.479608799632496</v>
      </c>
      <c r="T176" s="9">
        <v>2.805391644599725</v>
      </c>
      <c r="U176" s="9">
        <v>0</v>
      </c>
      <c r="V176" s="10">
        <v>23.03937866128748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0.1594727544719755</v>
      </c>
      <c r="AC176" s="9">
        <v>5.296676878944838</v>
      </c>
      <c r="AD176" s="9">
        <v>0</v>
      </c>
      <c r="AE176" s="9">
        <v>0</v>
      </c>
      <c r="AF176" s="10">
        <v>0.8833217617500398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0.044135231962450554</v>
      </c>
      <c r="AM176" s="9">
        <v>0</v>
      </c>
      <c r="AN176" s="9">
        <v>0</v>
      </c>
      <c r="AO176" s="9">
        <v>0</v>
      </c>
      <c r="AP176" s="10">
        <v>0.15507577897558394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204.43149244258987</v>
      </c>
      <c r="AW176" s="9">
        <v>695.608591966837</v>
      </c>
      <c r="AX176" s="9">
        <v>3.161044498991797</v>
      </c>
      <c r="AY176" s="9">
        <v>0</v>
      </c>
      <c r="AZ176" s="10">
        <v>836.6988476971367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39.561210894350836</v>
      </c>
      <c r="BG176" s="9">
        <v>860.8168939455126</v>
      </c>
      <c r="BH176" s="9">
        <v>1.2270771477613378</v>
      </c>
      <c r="BI176" s="9">
        <v>0</v>
      </c>
      <c r="BJ176" s="10">
        <v>171.53209721535762</v>
      </c>
      <c r="BK176" s="17">
        <f t="shared" si="6"/>
        <v>4094.139572928309</v>
      </c>
      <c r="BL176" s="16"/>
      <c r="BM176" s="52"/>
    </row>
    <row r="177" spans="1:65" s="12" customFormat="1" ht="15">
      <c r="A177" s="5"/>
      <c r="B177" s="8" t="s">
        <v>152</v>
      </c>
      <c r="C177" s="11">
        <v>0</v>
      </c>
      <c r="D177" s="9">
        <v>1.1195547672258002</v>
      </c>
      <c r="E177" s="9">
        <v>0</v>
      </c>
      <c r="F177" s="9">
        <v>0</v>
      </c>
      <c r="G177" s="10">
        <v>0</v>
      </c>
      <c r="H177" s="11">
        <v>2.0059920463527994</v>
      </c>
      <c r="I177" s="9">
        <v>475.42154011728974</v>
      </c>
      <c r="J177" s="9">
        <v>0</v>
      </c>
      <c r="K177" s="9">
        <v>0</v>
      </c>
      <c r="L177" s="10">
        <v>59.84701315735169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0.8312075529014</v>
      </c>
      <c r="S177" s="9">
        <v>308.1679677237094</v>
      </c>
      <c r="T177" s="9">
        <v>0.5072540575483</v>
      </c>
      <c r="U177" s="9">
        <v>0</v>
      </c>
      <c r="V177" s="10">
        <v>1.1017702884502003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1.4258618985481002</v>
      </c>
      <c r="AC177" s="9">
        <v>0.7059770736773</v>
      </c>
      <c r="AD177" s="9">
        <v>0</v>
      </c>
      <c r="AE177" s="9">
        <v>0</v>
      </c>
      <c r="AF177" s="10">
        <v>0.005640770451499999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0.0002211277096</v>
      </c>
      <c r="AM177" s="9">
        <v>0.7858775468064</v>
      </c>
      <c r="AN177" s="9">
        <v>0</v>
      </c>
      <c r="AO177" s="9">
        <v>0</v>
      </c>
      <c r="AP177" s="10">
        <v>0.0154064446451</v>
      </c>
      <c r="AQ177" s="11">
        <v>0</v>
      </c>
      <c r="AR177" s="9">
        <v>2.797544207129</v>
      </c>
      <c r="AS177" s="9">
        <v>0</v>
      </c>
      <c r="AT177" s="9">
        <v>0</v>
      </c>
      <c r="AU177" s="10">
        <v>0</v>
      </c>
      <c r="AV177" s="11">
        <v>85.57288491331471</v>
      </c>
      <c r="AW177" s="9">
        <v>222.73757009821793</v>
      </c>
      <c r="AX177" s="9">
        <v>0</v>
      </c>
      <c r="AY177" s="9">
        <v>0</v>
      </c>
      <c r="AZ177" s="10">
        <v>110.73855959955783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10.345842424548396</v>
      </c>
      <c r="BG177" s="9">
        <v>26.802668756998195</v>
      </c>
      <c r="BH177" s="9">
        <v>2.4287249608709</v>
      </c>
      <c r="BI177" s="9">
        <v>0</v>
      </c>
      <c r="BJ177" s="10">
        <v>16.8467691511658</v>
      </c>
      <c r="BK177" s="17">
        <f t="shared" si="6"/>
        <v>1330.2118486844702</v>
      </c>
      <c r="BL177" s="16"/>
      <c r="BM177" s="52"/>
    </row>
    <row r="178" spans="1:65" s="12" customFormat="1" ht="15">
      <c r="A178" s="5"/>
      <c r="B178" s="8" t="s">
        <v>153</v>
      </c>
      <c r="C178" s="11">
        <v>0</v>
      </c>
      <c r="D178" s="9">
        <v>22.147899899903102</v>
      </c>
      <c r="E178" s="9">
        <v>0</v>
      </c>
      <c r="F178" s="9">
        <v>0</v>
      </c>
      <c r="G178" s="10">
        <v>0</v>
      </c>
      <c r="H178" s="11">
        <v>2.0080424054491</v>
      </c>
      <c r="I178" s="9">
        <v>157.30261318890285</v>
      </c>
      <c r="J178" s="9">
        <v>0</v>
      </c>
      <c r="K178" s="9">
        <v>0</v>
      </c>
      <c r="L178" s="10">
        <v>5.5828465748684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0.3349091779657</v>
      </c>
      <c r="S178" s="9">
        <v>0.0181207558709</v>
      </c>
      <c r="T178" s="9">
        <v>0</v>
      </c>
      <c r="U178" s="9">
        <v>0</v>
      </c>
      <c r="V178" s="10">
        <v>1.0111661994174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0.0265113742255</v>
      </c>
      <c r="AC178" s="9">
        <v>0.053047665193499995</v>
      </c>
      <c r="AD178" s="9">
        <v>0</v>
      </c>
      <c r="AE178" s="9">
        <v>0</v>
      </c>
      <c r="AF178" s="10">
        <v>0.5228499771285999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0.0225299464514</v>
      </c>
      <c r="AM178" s="9">
        <v>0</v>
      </c>
      <c r="AN178" s="9">
        <v>0</v>
      </c>
      <c r="AO178" s="9">
        <v>0</v>
      </c>
      <c r="AP178" s="10">
        <v>8.183954830000001E-05</v>
      </c>
      <c r="AQ178" s="11">
        <v>0</v>
      </c>
      <c r="AR178" s="9">
        <v>4E-09</v>
      </c>
      <c r="AS178" s="9">
        <v>0</v>
      </c>
      <c r="AT178" s="9">
        <v>0</v>
      </c>
      <c r="AU178" s="10">
        <v>0</v>
      </c>
      <c r="AV178" s="11">
        <v>20.839805379410492</v>
      </c>
      <c r="AW178" s="9">
        <v>891.7751331550204</v>
      </c>
      <c r="AX178" s="9">
        <v>0</v>
      </c>
      <c r="AY178" s="9">
        <v>0</v>
      </c>
      <c r="AZ178" s="10">
        <v>312.2411466449039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3.816860392647202</v>
      </c>
      <c r="BG178" s="9">
        <v>133.6018395049329</v>
      </c>
      <c r="BH178" s="9">
        <v>0</v>
      </c>
      <c r="BI178" s="9">
        <v>0</v>
      </c>
      <c r="BJ178" s="10">
        <v>66.76307966603349</v>
      </c>
      <c r="BK178" s="17">
        <f t="shared" si="6"/>
        <v>1618.0684837518731</v>
      </c>
      <c r="BL178" s="16"/>
      <c r="BM178" s="52"/>
    </row>
    <row r="179" spans="1:65" s="12" customFormat="1" ht="15">
      <c r="A179" s="5"/>
      <c r="B179" s="8" t="s">
        <v>154</v>
      </c>
      <c r="C179" s="11">
        <v>0</v>
      </c>
      <c r="D179" s="9">
        <v>294.2641227220321</v>
      </c>
      <c r="E179" s="9">
        <v>0</v>
      </c>
      <c r="F179" s="9">
        <v>0</v>
      </c>
      <c r="G179" s="10">
        <v>0</v>
      </c>
      <c r="H179" s="11">
        <v>2.1605408412228004</v>
      </c>
      <c r="I179" s="9">
        <v>815.3593456468701</v>
      </c>
      <c r="J179" s="9">
        <v>30.6864699437741</v>
      </c>
      <c r="K179" s="9">
        <v>0</v>
      </c>
      <c r="L179" s="10">
        <v>63.19156196164141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0.9547738678996003</v>
      </c>
      <c r="S179" s="9">
        <v>293.9435731705157</v>
      </c>
      <c r="T179" s="9">
        <v>27.5905520095483</v>
      </c>
      <c r="U179" s="9">
        <v>0</v>
      </c>
      <c r="V179" s="10">
        <v>11.799575667609904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0.020249741709500002</v>
      </c>
      <c r="AC179" s="9">
        <v>0</v>
      </c>
      <c r="AD179" s="9">
        <v>0</v>
      </c>
      <c r="AE179" s="9">
        <v>0</v>
      </c>
      <c r="AF179" s="10">
        <v>0.08916815996760001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0.020925406709399998</v>
      </c>
      <c r="AM179" s="9">
        <v>0</v>
      </c>
      <c r="AN179" s="9">
        <v>0</v>
      </c>
      <c r="AO179" s="9">
        <v>0</v>
      </c>
      <c r="AP179" s="10">
        <v>0.0075184452903</v>
      </c>
      <c r="AQ179" s="11">
        <v>0</v>
      </c>
      <c r="AR179" s="9">
        <v>87.1597239371612</v>
      </c>
      <c r="AS179" s="9">
        <v>0</v>
      </c>
      <c r="AT179" s="9">
        <v>0</v>
      </c>
      <c r="AU179" s="10">
        <v>0</v>
      </c>
      <c r="AV179" s="11">
        <v>21.314192799577324</v>
      </c>
      <c r="AW179" s="9">
        <v>253.23589938814436</v>
      </c>
      <c r="AX179" s="9">
        <v>0.04897553193540001</v>
      </c>
      <c r="AY179" s="9">
        <v>0</v>
      </c>
      <c r="AZ179" s="10">
        <v>135.1656149366715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9.079341167266895</v>
      </c>
      <c r="BG179" s="9">
        <v>12.982645361352</v>
      </c>
      <c r="BH179" s="9">
        <v>0</v>
      </c>
      <c r="BI179" s="9">
        <v>0</v>
      </c>
      <c r="BJ179" s="10">
        <v>17.303238456041104</v>
      </c>
      <c r="BK179" s="17">
        <f t="shared" si="6"/>
        <v>2076.3780091629405</v>
      </c>
      <c r="BL179" s="16"/>
      <c r="BM179" s="52"/>
    </row>
    <row r="180" spans="1:65" s="12" customFormat="1" ht="15">
      <c r="A180" s="5"/>
      <c r="B180" s="8" t="s">
        <v>155</v>
      </c>
      <c r="C180" s="11">
        <v>0</v>
      </c>
      <c r="D180" s="9">
        <v>4.9383127468387</v>
      </c>
      <c r="E180" s="9">
        <v>0</v>
      </c>
      <c r="F180" s="9">
        <v>0</v>
      </c>
      <c r="G180" s="10">
        <v>0</v>
      </c>
      <c r="H180" s="11">
        <v>97.49584364212048</v>
      </c>
      <c r="I180" s="9">
        <v>2722.955959569964</v>
      </c>
      <c r="J180" s="9">
        <v>36.388977944096496</v>
      </c>
      <c r="K180" s="9">
        <v>24.313118489096702</v>
      </c>
      <c r="L180" s="10">
        <v>252.35201197873192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49.68911142205377</v>
      </c>
      <c r="S180" s="9">
        <v>241.56947598644823</v>
      </c>
      <c r="T180" s="9">
        <v>32.6370788591932</v>
      </c>
      <c r="U180" s="9">
        <v>0</v>
      </c>
      <c r="V180" s="10">
        <v>98.90349368563515</v>
      </c>
      <c r="W180" s="11">
        <v>0</v>
      </c>
      <c r="X180" s="9">
        <v>0.0195121191612</v>
      </c>
      <c r="Y180" s="9">
        <v>0</v>
      </c>
      <c r="Z180" s="9">
        <v>0</v>
      </c>
      <c r="AA180" s="10">
        <v>0</v>
      </c>
      <c r="AB180" s="11">
        <v>1.0316654196447002</v>
      </c>
      <c r="AC180" s="9">
        <v>6.6072937278385</v>
      </c>
      <c r="AD180" s="9">
        <v>0</v>
      </c>
      <c r="AE180" s="9">
        <v>0</v>
      </c>
      <c r="AF180" s="10">
        <v>6.1723956882896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0.035147213095600004</v>
      </c>
      <c r="AM180" s="9">
        <v>0.36848485822569993</v>
      </c>
      <c r="AN180" s="9">
        <v>0</v>
      </c>
      <c r="AO180" s="9">
        <v>0</v>
      </c>
      <c r="AP180" s="10">
        <v>0.7281380788383</v>
      </c>
      <c r="AQ180" s="11">
        <v>0</v>
      </c>
      <c r="AR180" s="9">
        <v>2.7020851044838</v>
      </c>
      <c r="AS180" s="9">
        <v>0</v>
      </c>
      <c r="AT180" s="9">
        <v>0</v>
      </c>
      <c r="AU180" s="10">
        <v>0</v>
      </c>
      <c r="AV180" s="11">
        <v>764.1402756740708</v>
      </c>
      <c r="AW180" s="9">
        <v>2809.6436664419125</v>
      </c>
      <c r="AX180" s="9">
        <v>1.3840151438709</v>
      </c>
      <c r="AY180" s="9">
        <v>495.92236836812896</v>
      </c>
      <c r="AZ180" s="10">
        <v>1269.1721152619966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389.89793660412874</v>
      </c>
      <c r="BG180" s="9">
        <v>500.2419266703617</v>
      </c>
      <c r="BH180" s="9">
        <v>8.7308280468059</v>
      </c>
      <c r="BI180" s="9">
        <v>0</v>
      </c>
      <c r="BJ180" s="10">
        <v>423.9165464546562</v>
      </c>
      <c r="BK180" s="17">
        <f t="shared" si="6"/>
        <v>10241.957785199691</v>
      </c>
      <c r="BL180" s="16"/>
      <c r="BM180" s="52"/>
    </row>
    <row r="181" spans="1:65" s="12" customFormat="1" ht="15">
      <c r="A181" s="5"/>
      <c r="B181" s="8" t="s">
        <v>156</v>
      </c>
      <c r="C181" s="11">
        <v>0</v>
      </c>
      <c r="D181" s="9">
        <v>1.0138192826978036</v>
      </c>
      <c r="E181" s="9">
        <v>0</v>
      </c>
      <c r="F181" s="9">
        <v>0</v>
      </c>
      <c r="G181" s="10">
        <v>0</v>
      </c>
      <c r="H181" s="11">
        <v>4.485465126388751</v>
      </c>
      <c r="I181" s="9">
        <v>5.000706250476761</v>
      </c>
      <c r="J181" s="9">
        <v>0</v>
      </c>
      <c r="K181" s="9">
        <v>0</v>
      </c>
      <c r="L181" s="10">
        <v>48.72017467458038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2.593333657361318</v>
      </c>
      <c r="S181" s="9">
        <v>0.011817010158586464</v>
      </c>
      <c r="T181" s="9">
        <v>0</v>
      </c>
      <c r="U181" s="9">
        <v>0</v>
      </c>
      <c r="V181" s="10">
        <v>10.96950962930004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0.2516286010225212</v>
      </c>
      <c r="AC181" s="9">
        <v>0</v>
      </c>
      <c r="AD181" s="9">
        <v>0</v>
      </c>
      <c r="AE181" s="9">
        <v>0</v>
      </c>
      <c r="AF181" s="10">
        <v>1.1600664922608177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0.03963786209546638</v>
      </c>
      <c r="AM181" s="9">
        <v>0.01965720362972605</v>
      </c>
      <c r="AN181" s="9">
        <v>0</v>
      </c>
      <c r="AO181" s="9">
        <v>0</v>
      </c>
      <c r="AP181" s="10">
        <v>0.1464705356885064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135.95676130968405</v>
      </c>
      <c r="AW181" s="9">
        <v>267.6757197031815</v>
      </c>
      <c r="AX181" s="9">
        <v>0.008381086347326639</v>
      </c>
      <c r="AY181" s="9">
        <v>0</v>
      </c>
      <c r="AZ181" s="10">
        <v>1243.2865086621255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120.56847677548997</v>
      </c>
      <c r="BG181" s="9">
        <v>35.75551798144373</v>
      </c>
      <c r="BH181" s="9">
        <v>0.01244343449320091</v>
      </c>
      <c r="BI181" s="9">
        <v>0</v>
      </c>
      <c r="BJ181" s="10">
        <v>347.07562592636975</v>
      </c>
      <c r="BK181" s="17">
        <f t="shared" si="6"/>
        <v>2224.7517212047956</v>
      </c>
      <c r="BL181" s="16"/>
      <c r="BM181" s="52"/>
    </row>
    <row r="182" spans="1:65" s="12" customFormat="1" ht="15">
      <c r="A182" s="5"/>
      <c r="B182" s="8" t="s">
        <v>174</v>
      </c>
      <c r="C182" s="11">
        <v>0</v>
      </c>
      <c r="D182" s="9">
        <v>1.0148015551612002</v>
      </c>
      <c r="E182" s="9">
        <v>0</v>
      </c>
      <c r="F182" s="9">
        <v>0</v>
      </c>
      <c r="G182" s="10">
        <v>0</v>
      </c>
      <c r="H182" s="11">
        <v>8.587395672384204</v>
      </c>
      <c r="I182" s="9">
        <v>22.380138905934405</v>
      </c>
      <c r="J182" s="9">
        <v>0</v>
      </c>
      <c r="K182" s="9">
        <v>0</v>
      </c>
      <c r="L182" s="10">
        <v>22.569244905642993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4.494530597060601</v>
      </c>
      <c r="S182" s="9">
        <v>1.1372056231289</v>
      </c>
      <c r="T182" s="9">
        <v>0</v>
      </c>
      <c r="U182" s="9">
        <v>0</v>
      </c>
      <c r="V182" s="10">
        <v>19.657911969835794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7.851962891321501</v>
      </c>
      <c r="AC182" s="9">
        <v>6.230707296677299</v>
      </c>
      <c r="AD182" s="9">
        <v>0</v>
      </c>
      <c r="AE182" s="9">
        <v>0</v>
      </c>
      <c r="AF182" s="10">
        <v>12.410648108935096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0.0346285421925</v>
      </c>
      <c r="AM182" s="9">
        <v>0</v>
      </c>
      <c r="AN182" s="9">
        <v>0</v>
      </c>
      <c r="AO182" s="9">
        <v>0</v>
      </c>
      <c r="AP182" s="10">
        <v>0.0133025359999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850.5977269012711</v>
      </c>
      <c r="AW182" s="9">
        <v>1395.4370948430326</v>
      </c>
      <c r="AX182" s="9">
        <v>12.0262715202255</v>
      </c>
      <c r="AY182" s="9">
        <v>0</v>
      </c>
      <c r="AZ182" s="10">
        <v>1710.321369158972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171.18087831627636</v>
      </c>
      <c r="BG182" s="9">
        <v>210.0669426694418</v>
      </c>
      <c r="BH182" s="9">
        <v>29.1078061819348</v>
      </c>
      <c r="BI182" s="9">
        <v>0</v>
      </c>
      <c r="BJ182" s="10">
        <v>315.15711569244445</v>
      </c>
      <c r="BK182" s="17">
        <f t="shared" si="6"/>
        <v>4800.277683887873</v>
      </c>
      <c r="BL182" s="16"/>
      <c r="BM182" s="52"/>
    </row>
    <row r="183" spans="1:65" s="12" customFormat="1" ht="15">
      <c r="A183" s="5"/>
      <c r="B183" s="8" t="s">
        <v>158</v>
      </c>
      <c r="C183" s="11">
        <v>0</v>
      </c>
      <c r="D183" s="9">
        <v>402.4791606561289</v>
      </c>
      <c r="E183" s="9">
        <v>0</v>
      </c>
      <c r="F183" s="9">
        <v>0</v>
      </c>
      <c r="G183" s="10">
        <v>53.2355484194193</v>
      </c>
      <c r="H183" s="11">
        <v>18.6083085610627</v>
      </c>
      <c r="I183" s="9">
        <v>1508.604943911773</v>
      </c>
      <c r="J183" s="9">
        <v>60.903929874645</v>
      </c>
      <c r="K183" s="9">
        <v>0</v>
      </c>
      <c r="L183" s="10">
        <v>110.09139637886861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1.3983856780311</v>
      </c>
      <c r="S183" s="9">
        <v>0.6948549151933</v>
      </c>
      <c r="T183" s="9">
        <v>0.26178480635470003</v>
      </c>
      <c r="U183" s="9">
        <v>0</v>
      </c>
      <c r="V183" s="10">
        <v>9.0393402099662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0.6759524725804</v>
      </c>
      <c r="AC183" s="9">
        <v>1.1638029167419</v>
      </c>
      <c r="AD183" s="9">
        <v>0</v>
      </c>
      <c r="AE183" s="9">
        <v>0</v>
      </c>
      <c r="AF183" s="10">
        <v>1.4952389469353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0.0010496792256</v>
      </c>
      <c r="AM183" s="9">
        <v>0</v>
      </c>
      <c r="AN183" s="9">
        <v>0</v>
      </c>
      <c r="AO183" s="9">
        <v>0</v>
      </c>
      <c r="AP183" s="10">
        <v>0.015815573516</v>
      </c>
      <c r="AQ183" s="11">
        <v>0</v>
      </c>
      <c r="AR183" s="9">
        <v>106.24295838816121</v>
      </c>
      <c r="AS183" s="9">
        <v>0</v>
      </c>
      <c r="AT183" s="9">
        <v>0</v>
      </c>
      <c r="AU183" s="10">
        <v>0</v>
      </c>
      <c r="AV183" s="11">
        <v>124.54508316545517</v>
      </c>
      <c r="AW183" s="9">
        <v>477.2345625435337</v>
      </c>
      <c r="AX183" s="9">
        <v>2.0214152345483</v>
      </c>
      <c r="AY183" s="9">
        <v>0</v>
      </c>
      <c r="AZ183" s="10">
        <v>289.54555127146716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15.08813325633321</v>
      </c>
      <c r="BG183" s="9">
        <v>478.2554364144164</v>
      </c>
      <c r="BH183" s="9">
        <v>2.6508118497096</v>
      </c>
      <c r="BI183" s="9">
        <v>0</v>
      </c>
      <c r="BJ183" s="10">
        <v>68.2367784565541</v>
      </c>
      <c r="BK183" s="17">
        <f t="shared" si="6"/>
        <v>3732.4902435806207</v>
      </c>
      <c r="BL183" s="16"/>
      <c r="BM183" s="52"/>
    </row>
    <row r="184" spans="1:65" s="21" customFormat="1" ht="15">
      <c r="A184" s="5"/>
      <c r="B184" s="15" t="s">
        <v>20</v>
      </c>
      <c r="C184" s="20">
        <f>SUM(C175:C183)</f>
        <v>0</v>
      </c>
      <c r="D184" s="18">
        <f>SUM(D175:D183)</f>
        <v>855.0343918367671</v>
      </c>
      <c r="E184" s="18">
        <f>SUM(E175:E183)</f>
        <v>0</v>
      </c>
      <c r="F184" s="18">
        <f>SUM(F175:F183)</f>
        <v>0</v>
      </c>
      <c r="G184" s="19">
        <f>SUM(G175:G183)</f>
        <v>53.2355484194193</v>
      </c>
      <c r="H184" s="20">
        <f aca="true" t="shared" si="7" ref="H184:BJ184">SUM(H175:H183)</f>
        <v>142.3801929711255</v>
      </c>
      <c r="I184" s="18">
        <f t="shared" si="7"/>
        <v>6829.393641593105</v>
      </c>
      <c r="J184" s="18">
        <f t="shared" si="7"/>
        <v>127.9793777625156</v>
      </c>
      <c r="K184" s="18">
        <f t="shared" si="7"/>
        <v>24.313118489096702</v>
      </c>
      <c r="L184" s="19">
        <f t="shared" si="7"/>
        <v>593.3707093486615</v>
      </c>
      <c r="M184" s="20">
        <f t="shared" si="7"/>
        <v>0</v>
      </c>
      <c r="N184" s="18">
        <f t="shared" si="7"/>
        <v>0</v>
      </c>
      <c r="O184" s="18">
        <f t="shared" si="7"/>
        <v>0</v>
      </c>
      <c r="P184" s="18">
        <f t="shared" si="7"/>
        <v>0</v>
      </c>
      <c r="Q184" s="19">
        <f t="shared" si="7"/>
        <v>0</v>
      </c>
      <c r="R184" s="20">
        <f t="shared" si="7"/>
        <v>62.44566612094581</v>
      </c>
      <c r="S184" s="18">
        <f t="shared" si="7"/>
        <v>854.2433534444316</v>
      </c>
      <c r="T184" s="18">
        <f t="shared" si="7"/>
        <v>63.852569651437726</v>
      </c>
      <c r="U184" s="18">
        <f t="shared" si="7"/>
        <v>0</v>
      </c>
      <c r="V184" s="19">
        <f t="shared" si="7"/>
        <v>175.65499356621137</v>
      </c>
      <c r="W184" s="20">
        <f t="shared" si="7"/>
        <v>0</v>
      </c>
      <c r="X184" s="18">
        <f t="shared" si="7"/>
        <v>0.0195121191612</v>
      </c>
      <c r="Y184" s="18">
        <f t="shared" si="7"/>
        <v>0</v>
      </c>
      <c r="Z184" s="18">
        <f t="shared" si="7"/>
        <v>0</v>
      </c>
      <c r="AA184" s="19">
        <f t="shared" si="7"/>
        <v>0</v>
      </c>
      <c r="AB184" s="20">
        <f t="shared" si="7"/>
        <v>16.026126301039998</v>
      </c>
      <c r="AC184" s="18">
        <f t="shared" si="7"/>
        <v>20.057505559073338</v>
      </c>
      <c r="AD184" s="18">
        <f t="shared" si="7"/>
        <v>0</v>
      </c>
      <c r="AE184" s="18">
        <f t="shared" si="7"/>
        <v>0</v>
      </c>
      <c r="AF184" s="19">
        <f t="shared" si="7"/>
        <v>22.740088779363653</v>
      </c>
      <c r="AG184" s="20">
        <f t="shared" si="7"/>
        <v>0</v>
      </c>
      <c r="AH184" s="18">
        <f t="shared" si="7"/>
        <v>0</v>
      </c>
      <c r="AI184" s="18">
        <f t="shared" si="7"/>
        <v>0</v>
      </c>
      <c r="AJ184" s="18">
        <f t="shared" si="7"/>
        <v>0</v>
      </c>
      <c r="AK184" s="19">
        <f t="shared" si="7"/>
        <v>0</v>
      </c>
      <c r="AL184" s="20">
        <f t="shared" si="7"/>
        <v>0.19827500944201695</v>
      </c>
      <c r="AM184" s="18">
        <f t="shared" si="7"/>
        <v>1.174019608661826</v>
      </c>
      <c r="AN184" s="18">
        <f t="shared" si="7"/>
        <v>0</v>
      </c>
      <c r="AO184" s="18">
        <f t="shared" si="7"/>
        <v>0</v>
      </c>
      <c r="AP184" s="19">
        <f t="shared" si="7"/>
        <v>1.0818092325019901</v>
      </c>
      <c r="AQ184" s="20">
        <f t="shared" si="7"/>
        <v>0</v>
      </c>
      <c r="AR184" s="18">
        <f t="shared" si="7"/>
        <v>198.9023116409352</v>
      </c>
      <c r="AS184" s="18">
        <f t="shared" si="7"/>
        <v>0</v>
      </c>
      <c r="AT184" s="18">
        <f t="shared" si="7"/>
        <v>0</v>
      </c>
      <c r="AU184" s="19">
        <f t="shared" si="7"/>
        <v>0</v>
      </c>
      <c r="AV184" s="20">
        <f t="shared" si="7"/>
        <v>2238.513818445743</v>
      </c>
      <c r="AW184" s="18">
        <f t="shared" si="7"/>
        <v>7062.149843559802</v>
      </c>
      <c r="AX184" s="18">
        <f t="shared" si="7"/>
        <v>22.181963177209525</v>
      </c>
      <c r="AY184" s="18">
        <f t="shared" si="7"/>
        <v>495.92236836812896</v>
      </c>
      <c r="AZ184" s="19">
        <f t="shared" si="7"/>
        <v>5952.187659472177</v>
      </c>
      <c r="BA184" s="20">
        <f t="shared" si="7"/>
        <v>0</v>
      </c>
      <c r="BB184" s="18">
        <f t="shared" si="7"/>
        <v>0</v>
      </c>
      <c r="BC184" s="18">
        <f t="shared" si="7"/>
        <v>0</v>
      </c>
      <c r="BD184" s="18">
        <f t="shared" si="7"/>
        <v>0</v>
      </c>
      <c r="BE184" s="19">
        <f t="shared" si="7"/>
        <v>0</v>
      </c>
      <c r="BF184" s="20">
        <f t="shared" si="7"/>
        <v>791.8838754338982</v>
      </c>
      <c r="BG184" s="18">
        <f t="shared" si="7"/>
        <v>2260.507761910426</v>
      </c>
      <c r="BH184" s="18">
        <f t="shared" si="7"/>
        <v>49.61438500444643</v>
      </c>
      <c r="BI184" s="18">
        <f t="shared" si="7"/>
        <v>0</v>
      </c>
      <c r="BJ184" s="19">
        <f t="shared" si="7"/>
        <v>1437.1000247961322</v>
      </c>
      <c r="BK184" s="32">
        <f>SUM(BK175:BK183)</f>
        <v>30352.16491162186</v>
      </c>
      <c r="BL184" s="16"/>
      <c r="BM184" s="52"/>
    </row>
    <row r="185" spans="1:65" s="21" customFormat="1" ht="15">
      <c r="A185" s="5"/>
      <c r="B185" s="15" t="s">
        <v>21</v>
      </c>
      <c r="C185" s="20">
        <f aca="true" t="shared" si="8" ref="C185:AH185">C184+C173+C170+C166+C17+C13</f>
        <v>0</v>
      </c>
      <c r="D185" s="18">
        <f t="shared" si="8"/>
        <v>4828.104885470588</v>
      </c>
      <c r="E185" s="18">
        <f t="shared" si="8"/>
        <v>0</v>
      </c>
      <c r="F185" s="18">
        <f t="shared" si="8"/>
        <v>0</v>
      </c>
      <c r="G185" s="19">
        <f t="shared" si="8"/>
        <v>173.0835309155481</v>
      </c>
      <c r="H185" s="20">
        <f t="shared" si="8"/>
        <v>592.728450445849</v>
      </c>
      <c r="I185" s="18">
        <f t="shared" si="8"/>
        <v>23791.080819421557</v>
      </c>
      <c r="J185" s="18">
        <f t="shared" si="8"/>
        <v>2665.6185926432236</v>
      </c>
      <c r="K185" s="18">
        <f t="shared" si="8"/>
        <v>74.013789616774</v>
      </c>
      <c r="L185" s="19">
        <f t="shared" si="8"/>
        <v>1464.0323200610324</v>
      </c>
      <c r="M185" s="20">
        <f t="shared" si="8"/>
        <v>0</v>
      </c>
      <c r="N185" s="18">
        <f t="shared" si="8"/>
        <v>0</v>
      </c>
      <c r="O185" s="18">
        <f t="shared" si="8"/>
        <v>0</v>
      </c>
      <c r="P185" s="18">
        <f t="shared" si="8"/>
        <v>0</v>
      </c>
      <c r="Q185" s="19">
        <f t="shared" si="8"/>
        <v>0</v>
      </c>
      <c r="R185" s="20">
        <f t="shared" si="8"/>
        <v>195.73435973281252</v>
      </c>
      <c r="S185" s="18">
        <f t="shared" si="8"/>
        <v>3924.6160719300005</v>
      </c>
      <c r="T185" s="18">
        <f t="shared" si="8"/>
        <v>450.2195280662022</v>
      </c>
      <c r="U185" s="18">
        <f t="shared" si="8"/>
        <v>0</v>
      </c>
      <c r="V185" s="19">
        <f t="shared" si="8"/>
        <v>337.01631924647535</v>
      </c>
      <c r="W185" s="20">
        <f t="shared" si="8"/>
        <v>0</v>
      </c>
      <c r="X185" s="18">
        <f t="shared" si="8"/>
        <v>9.510423378903</v>
      </c>
      <c r="Y185" s="18">
        <f t="shared" si="8"/>
        <v>0</v>
      </c>
      <c r="Z185" s="18">
        <f t="shared" si="8"/>
        <v>0</v>
      </c>
      <c r="AA185" s="19">
        <f t="shared" si="8"/>
        <v>2.7900089053225</v>
      </c>
      <c r="AB185" s="20">
        <f t="shared" si="8"/>
        <v>25.413979357579503</v>
      </c>
      <c r="AC185" s="18">
        <f t="shared" si="8"/>
        <v>39.90182489604012</v>
      </c>
      <c r="AD185" s="18">
        <f t="shared" si="8"/>
        <v>0</v>
      </c>
      <c r="AE185" s="18">
        <f t="shared" si="8"/>
        <v>0</v>
      </c>
      <c r="AF185" s="19">
        <f t="shared" si="8"/>
        <v>39.793965174239375</v>
      </c>
      <c r="AG185" s="20">
        <f t="shared" si="8"/>
        <v>0</v>
      </c>
      <c r="AH185" s="18">
        <f t="shared" si="8"/>
        <v>0</v>
      </c>
      <c r="AI185" s="18">
        <f aca="true" t="shared" si="9" ref="AI185:BK185">AI184+AI173+AI170+AI166+AI17+AI13</f>
        <v>0</v>
      </c>
      <c r="AJ185" s="18">
        <f t="shared" si="9"/>
        <v>0</v>
      </c>
      <c r="AK185" s="19">
        <f t="shared" si="9"/>
        <v>0</v>
      </c>
      <c r="AL185" s="20">
        <f t="shared" si="9"/>
        <v>0.8886303730477605</v>
      </c>
      <c r="AM185" s="18">
        <f t="shared" si="9"/>
        <v>1.174537229403726</v>
      </c>
      <c r="AN185" s="18">
        <f t="shared" si="9"/>
        <v>0</v>
      </c>
      <c r="AO185" s="18">
        <f t="shared" si="9"/>
        <v>0</v>
      </c>
      <c r="AP185" s="19">
        <f t="shared" si="9"/>
        <v>2.017543543369918</v>
      </c>
      <c r="AQ185" s="20">
        <f t="shared" si="9"/>
        <v>0</v>
      </c>
      <c r="AR185" s="18">
        <f t="shared" si="9"/>
        <v>778.513987551419</v>
      </c>
      <c r="AS185" s="18">
        <f t="shared" si="9"/>
        <v>0</v>
      </c>
      <c r="AT185" s="18">
        <f t="shared" si="9"/>
        <v>0</v>
      </c>
      <c r="AU185" s="19">
        <f t="shared" si="9"/>
        <v>0</v>
      </c>
      <c r="AV185" s="20">
        <f t="shared" si="9"/>
        <v>5218.297757517601</v>
      </c>
      <c r="AW185" s="18">
        <f t="shared" si="9"/>
        <v>20189.542092229396</v>
      </c>
      <c r="AX185" s="18">
        <f t="shared" si="9"/>
        <v>1761.5388085563393</v>
      </c>
      <c r="AY185" s="18">
        <f t="shared" si="9"/>
        <v>495.92236836812896</v>
      </c>
      <c r="AZ185" s="19">
        <f t="shared" si="9"/>
        <v>10823.626322731889</v>
      </c>
      <c r="BA185" s="20">
        <f t="shared" si="9"/>
        <v>0</v>
      </c>
      <c r="BB185" s="18">
        <f t="shared" si="9"/>
        <v>0</v>
      </c>
      <c r="BC185" s="18">
        <f t="shared" si="9"/>
        <v>0</v>
      </c>
      <c r="BD185" s="18">
        <f t="shared" si="9"/>
        <v>0</v>
      </c>
      <c r="BE185" s="19">
        <f t="shared" si="9"/>
        <v>0</v>
      </c>
      <c r="BF185" s="20">
        <f t="shared" si="9"/>
        <v>1445.0310167665752</v>
      </c>
      <c r="BG185" s="18">
        <f t="shared" si="9"/>
        <v>4641.19412311551</v>
      </c>
      <c r="BH185" s="18">
        <f t="shared" si="9"/>
        <v>181.79802164937908</v>
      </c>
      <c r="BI185" s="18">
        <f t="shared" si="9"/>
        <v>0</v>
      </c>
      <c r="BJ185" s="19">
        <f t="shared" si="9"/>
        <v>2398.732279438632</v>
      </c>
      <c r="BK185" s="19">
        <f t="shared" si="9"/>
        <v>86551.93635833282</v>
      </c>
      <c r="BL185" s="16"/>
      <c r="BM185" s="52"/>
    </row>
    <row r="186" spans="3:64" ht="15" customHeight="1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6"/>
    </row>
    <row r="187" spans="1:64" s="12" customFormat="1" ht="15" customHeight="1">
      <c r="A187" s="5" t="s">
        <v>22</v>
      </c>
      <c r="B187" s="26" t="s">
        <v>23</v>
      </c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6"/>
      <c r="BK187" s="16"/>
      <c r="BL187" s="16"/>
    </row>
    <row r="188" spans="1:64" s="12" customFormat="1" ht="15">
      <c r="A188" s="5" t="s">
        <v>9</v>
      </c>
      <c r="B188" s="8"/>
      <c r="C188" s="11"/>
      <c r="D188" s="9"/>
      <c r="E188" s="9"/>
      <c r="F188" s="9"/>
      <c r="G188" s="10"/>
      <c r="H188" s="11"/>
      <c r="I188" s="9"/>
      <c r="J188" s="9"/>
      <c r="K188" s="9"/>
      <c r="L188" s="10"/>
      <c r="M188" s="11"/>
      <c r="N188" s="9"/>
      <c r="O188" s="9"/>
      <c r="P188" s="9"/>
      <c r="Q188" s="10"/>
      <c r="R188" s="11"/>
      <c r="S188" s="9"/>
      <c r="T188" s="9"/>
      <c r="U188" s="9"/>
      <c r="V188" s="10"/>
      <c r="W188" s="11"/>
      <c r="X188" s="9"/>
      <c r="Y188" s="9"/>
      <c r="Z188" s="9"/>
      <c r="AA188" s="10"/>
      <c r="AB188" s="11"/>
      <c r="AC188" s="9"/>
      <c r="AD188" s="9"/>
      <c r="AE188" s="9"/>
      <c r="AF188" s="10"/>
      <c r="AG188" s="11"/>
      <c r="AH188" s="9"/>
      <c r="AI188" s="9"/>
      <c r="AJ188" s="9"/>
      <c r="AK188" s="10"/>
      <c r="AL188" s="11"/>
      <c r="AM188" s="9"/>
      <c r="AN188" s="9"/>
      <c r="AO188" s="9"/>
      <c r="AP188" s="10"/>
      <c r="AQ188" s="11"/>
      <c r="AR188" s="9"/>
      <c r="AS188" s="9"/>
      <c r="AT188" s="9"/>
      <c r="AU188" s="10"/>
      <c r="AV188" s="11"/>
      <c r="AW188" s="9"/>
      <c r="AX188" s="9"/>
      <c r="AY188" s="9"/>
      <c r="AZ188" s="10"/>
      <c r="BA188" s="11"/>
      <c r="BB188" s="9"/>
      <c r="BC188" s="9"/>
      <c r="BD188" s="9"/>
      <c r="BE188" s="10"/>
      <c r="BF188" s="11"/>
      <c r="BG188" s="9"/>
      <c r="BH188" s="9"/>
      <c r="BI188" s="9"/>
      <c r="BJ188" s="10"/>
      <c r="BK188" s="17"/>
      <c r="BL188" s="16"/>
    </row>
    <row r="189" spans="1:65" s="12" customFormat="1" ht="15">
      <c r="A189" s="5"/>
      <c r="B189" s="8" t="s">
        <v>159</v>
      </c>
      <c r="C189" s="11">
        <v>0</v>
      </c>
      <c r="D189" s="9">
        <v>0</v>
      </c>
      <c r="E189" s="9">
        <v>0</v>
      </c>
      <c r="F189" s="9">
        <v>0</v>
      </c>
      <c r="G189" s="10">
        <v>0</v>
      </c>
      <c r="H189" s="11">
        <v>0.8103620850298999</v>
      </c>
      <c r="I189" s="9">
        <v>0</v>
      </c>
      <c r="J189" s="9">
        <v>0</v>
      </c>
      <c r="K189" s="9">
        <v>0</v>
      </c>
      <c r="L189" s="10">
        <v>0.5357396271283001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0.5697343494487</v>
      </c>
      <c r="S189" s="9">
        <v>0.0001113378064</v>
      </c>
      <c r="T189" s="9">
        <v>0</v>
      </c>
      <c r="U189" s="9">
        <v>0</v>
      </c>
      <c r="V189" s="10">
        <v>0.08803065935429999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0.36728232393410004</v>
      </c>
      <c r="AC189" s="9">
        <v>0</v>
      </c>
      <c r="AD189" s="9">
        <v>0</v>
      </c>
      <c r="AE189" s="9">
        <v>0</v>
      </c>
      <c r="AF189" s="10">
        <v>0.17602517393509998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0.7741144980303001</v>
      </c>
      <c r="AM189" s="9">
        <v>0</v>
      </c>
      <c r="AN189" s="9">
        <v>0</v>
      </c>
      <c r="AO189" s="9">
        <v>0</v>
      </c>
      <c r="AP189" s="10">
        <v>0.16980249964449998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42.525855885199206</v>
      </c>
      <c r="AW189" s="9">
        <v>0.0011133787096</v>
      </c>
      <c r="AX189" s="9">
        <v>0</v>
      </c>
      <c r="AY189" s="9">
        <v>0</v>
      </c>
      <c r="AZ189" s="10">
        <v>18.29970876770094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44.63271967641105</v>
      </c>
      <c r="BG189" s="9">
        <v>0.0311746038709</v>
      </c>
      <c r="BH189" s="9">
        <v>0</v>
      </c>
      <c r="BI189" s="9">
        <v>0</v>
      </c>
      <c r="BJ189" s="10">
        <v>11.460111562910004</v>
      </c>
      <c r="BK189" s="17">
        <f>SUM(C189:BJ189)</f>
        <v>120.44188642911328</v>
      </c>
      <c r="BL189" s="16"/>
      <c r="BM189" s="52"/>
    </row>
    <row r="190" spans="1:65" s="12" customFormat="1" ht="15">
      <c r="A190" s="5"/>
      <c r="B190" s="8" t="s">
        <v>160</v>
      </c>
      <c r="C190" s="11">
        <v>0</v>
      </c>
      <c r="D190" s="9">
        <v>0</v>
      </c>
      <c r="E190" s="9">
        <v>0</v>
      </c>
      <c r="F190" s="9">
        <v>0</v>
      </c>
      <c r="G190" s="10">
        <v>0</v>
      </c>
      <c r="H190" s="11">
        <v>35.68855370337719</v>
      </c>
      <c r="I190" s="9">
        <v>0.1946209820321</v>
      </c>
      <c r="J190" s="9">
        <v>0</v>
      </c>
      <c r="K190" s="9">
        <v>0</v>
      </c>
      <c r="L190" s="10">
        <v>44.17790397702569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24.077585224441798</v>
      </c>
      <c r="S190" s="9">
        <v>0</v>
      </c>
      <c r="T190" s="9">
        <v>0</v>
      </c>
      <c r="U190" s="9">
        <v>0</v>
      </c>
      <c r="V190" s="10">
        <v>22.394238004187002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5.1212881276099</v>
      </c>
      <c r="AC190" s="9">
        <v>0.0066916504838</v>
      </c>
      <c r="AD190" s="9">
        <v>0</v>
      </c>
      <c r="AE190" s="9">
        <v>0</v>
      </c>
      <c r="AF190" s="10">
        <v>1.9989866500632998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4.7070235552225</v>
      </c>
      <c r="AM190" s="9">
        <v>33.06263782216119</v>
      </c>
      <c r="AN190" s="9">
        <v>0</v>
      </c>
      <c r="AO190" s="9">
        <v>0</v>
      </c>
      <c r="AP190" s="10">
        <v>1.8005385828369003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817.5809019741439</v>
      </c>
      <c r="AW190" s="9">
        <v>8.20966749837921</v>
      </c>
      <c r="AX190" s="9">
        <v>0.16697841316120002</v>
      </c>
      <c r="AY190" s="9">
        <v>0.07032102783869999</v>
      </c>
      <c r="AZ190" s="10">
        <v>872.4798210072184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627.9913560204072</v>
      </c>
      <c r="BG190" s="9">
        <v>18.0678482650928</v>
      </c>
      <c r="BH190" s="9">
        <v>0</v>
      </c>
      <c r="BI190" s="9">
        <v>0</v>
      </c>
      <c r="BJ190" s="10">
        <v>390.2887241489811</v>
      </c>
      <c r="BK190" s="17">
        <f>SUM(C190:BJ190)</f>
        <v>2908.085686634664</v>
      </c>
      <c r="BL190" s="16"/>
      <c r="BM190" s="52"/>
    </row>
    <row r="191" spans="1:65" s="21" customFormat="1" ht="15">
      <c r="A191" s="5"/>
      <c r="B191" s="15" t="s">
        <v>11</v>
      </c>
      <c r="C191" s="20">
        <f>SUM(C189:C190)</f>
        <v>0</v>
      </c>
      <c r="D191" s="18">
        <f aca="true" t="shared" si="10" ref="D191:BK191">SUM(D189:D190)</f>
        <v>0</v>
      </c>
      <c r="E191" s="18">
        <f t="shared" si="10"/>
        <v>0</v>
      </c>
      <c r="F191" s="18">
        <f t="shared" si="10"/>
        <v>0</v>
      </c>
      <c r="G191" s="19">
        <f t="shared" si="10"/>
        <v>0</v>
      </c>
      <c r="H191" s="20">
        <f t="shared" si="10"/>
        <v>36.49891578840709</v>
      </c>
      <c r="I191" s="18">
        <f t="shared" si="10"/>
        <v>0.1946209820321</v>
      </c>
      <c r="J191" s="18">
        <f t="shared" si="10"/>
        <v>0</v>
      </c>
      <c r="K191" s="18">
        <f t="shared" si="10"/>
        <v>0</v>
      </c>
      <c r="L191" s="19">
        <f t="shared" si="10"/>
        <v>44.713643604153994</v>
      </c>
      <c r="M191" s="20">
        <f t="shared" si="10"/>
        <v>0</v>
      </c>
      <c r="N191" s="18">
        <f t="shared" si="10"/>
        <v>0</v>
      </c>
      <c r="O191" s="18">
        <f t="shared" si="10"/>
        <v>0</v>
      </c>
      <c r="P191" s="18">
        <f t="shared" si="10"/>
        <v>0</v>
      </c>
      <c r="Q191" s="19">
        <f t="shared" si="10"/>
        <v>0</v>
      </c>
      <c r="R191" s="20">
        <f t="shared" si="10"/>
        <v>24.6473195738905</v>
      </c>
      <c r="S191" s="18">
        <f t="shared" si="10"/>
        <v>0.0001113378064</v>
      </c>
      <c r="T191" s="18">
        <f t="shared" si="10"/>
        <v>0</v>
      </c>
      <c r="U191" s="18">
        <f t="shared" si="10"/>
        <v>0</v>
      </c>
      <c r="V191" s="19">
        <f t="shared" si="10"/>
        <v>22.4822686635413</v>
      </c>
      <c r="W191" s="20">
        <f t="shared" si="10"/>
        <v>0</v>
      </c>
      <c r="X191" s="18">
        <f t="shared" si="10"/>
        <v>0</v>
      </c>
      <c r="Y191" s="18">
        <f t="shared" si="10"/>
        <v>0</v>
      </c>
      <c r="Z191" s="18">
        <f t="shared" si="10"/>
        <v>0</v>
      </c>
      <c r="AA191" s="19">
        <f t="shared" si="10"/>
        <v>0</v>
      </c>
      <c r="AB191" s="20">
        <f t="shared" si="10"/>
        <v>5.488570451544001</v>
      </c>
      <c r="AC191" s="18">
        <f t="shared" si="10"/>
        <v>0.0066916504838</v>
      </c>
      <c r="AD191" s="18">
        <f t="shared" si="10"/>
        <v>0</v>
      </c>
      <c r="AE191" s="18">
        <f t="shared" si="10"/>
        <v>0</v>
      </c>
      <c r="AF191" s="19">
        <f t="shared" si="10"/>
        <v>2.1750118239983998</v>
      </c>
      <c r="AG191" s="20">
        <f t="shared" si="10"/>
        <v>0</v>
      </c>
      <c r="AH191" s="18">
        <f t="shared" si="10"/>
        <v>0</v>
      </c>
      <c r="AI191" s="18">
        <f t="shared" si="10"/>
        <v>0</v>
      </c>
      <c r="AJ191" s="18">
        <f t="shared" si="10"/>
        <v>0</v>
      </c>
      <c r="AK191" s="19">
        <f t="shared" si="10"/>
        <v>0</v>
      </c>
      <c r="AL191" s="20">
        <f t="shared" si="10"/>
        <v>5.481138053252801</v>
      </c>
      <c r="AM191" s="18">
        <f t="shared" si="10"/>
        <v>33.06263782216119</v>
      </c>
      <c r="AN191" s="18">
        <f t="shared" si="10"/>
        <v>0</v>
      </c>
      <c r="AO191" s="18">
        <f t="shared" si="10"/>
        <v>0</v>
      </c>
      <c r="AP191" s="19">
        <f t="shared" si="10"/>
        <v>1.9703410824814003</v>
      </c>
      <c r="AQ191" s="20">
        <f t="shared" si="10"/>
        <v>0</v>
      </c>
      <c r="AR191" s="18">
        <f t="shared" si="10"/>
        <v>0</v>
      </c>
      <c r="AS191" s="18">
        <f t="shared" si="10"/>
        <v>0</v>
      </c>
      <c r="AT191" s="18">
        <f t="shared" si="10"/>
        <v>0</v>
      </c>
      <c r="AU191" s="19">
        <f t="shared" si="10"/>
        <v>0</v>
      </c>
      <c r="AV191" s="20">
        <f t="shared" si="10"/>
        <v>860.1067578593431</v>
      </c>
      <c r="AW191" s="18">
        <f t="shared" si="10"/>
        <v>8.21078087708881</v>
      </c>
      <c r="AX191" s="18">
        <f t="shared" si="10"/>
        <v>0.16697841316120002</v>
      </c>
      <c r="AY191" s="18">
        <f t="shared" si="10"/>
        <v>0.07032102783869999</v>
      </c>
      <c r="AZ191" s="19">
        <f t="shared" si="10"/>
        <v>890.7795297749194</v>
      </c>
      <c r="BA191" s="20">
        <f t="shared" si="10"/>
        <v>0</v>
      </c>
      <c r="BB191" s="18">
        <f t="shared" si="10"/>
        <v>0</v>
      </c>
      <c r="BC191" s="18">
        <f t="shared" si="10"/>
        <v>0</v>
      </c>
      <c r="BD191" s="18">
        <f t="shared" si="10"/>
        <v>0</v>
      </c>
      <c r="BE191" s="19">
        <f t="shared" si="10"/>
        <v>0</v>
      </c>
      <c r="BF191" s="20">
        <f t="shared" si="10"/>
        <v>672.6240756968183</v>
      </c>
      <c r="BG191" s="18">
        <f t="shared" si="10"/>
        <v>18.0990228689637</v>
      </c>
      <c r="BH191" s="18">
        <f t="shared" si="10"/>
        <v>0</v>
      </c>
      <c r="BI191" s="18">
        <f t="shared" si="10"/>
        <v>0</v>
      </c>
      <c r="BJ191" s="19">
        <f t="shared" si="10"/>
        <v>401.7488357118911</v>
      </c>
      <c r="BK191" s="32">
        <f t="shared" si="10"/>
        <v>3028.5275730637773</v>
      </c>
      <c r="BL191" s="16"/>
      <c r="BM191" s="52"/>
    </row>
    <row r="192" spans="3:65" ht="15" customHeight="1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6"/>
      <c r="BM192" s="52"/>
    </row>
    <row r="193" spans="1:65" s="12" customFormat="1" ht="15">
      <c r="A193" s="5" t="s">
        <v>12</v>
      </c>
      <c r="B193" s="27" t="s">
        <v>24</v>
      </c>
      <c r="C193" s="11"/>
      <c r="D193" s="9"/>
      <c r="E193" s="9"/>
      <c r="F193" s="9"/>
      <c r="G193" s="10"/>
      <c r="H193" s="11"/>
      <c r="I193" s="9"/>
      <c r="J193" s="9"/>
      <c r="K193" s="9"/>
      <c r="L193" s="10"/>
      <c r="M193" s="11"/>
      <c r="N193" s="9"/>
      <c r="O193" s="9"/>
      <c r="P193" s="9"/>
      <c r="Q193" s="10"/>
      <c r="R193" s="11"/>
      <c r="S193" s="9"/>
      <c r="T193" s="9"/>
      <c r="U193" s="9"/>
      <c r="V193" s="10"/>
      <c r="W193" s="11"/>
      <c r="X193" s="9"/>
      <c r="Y193" s="9"/>
      <c r="Z193" s="9"/>
      <c r="AA193" s="10"/>
      <c r="AB193" s="11"/>
      <c r="AC193" s="9"/>
      <c r="AD193" s="9"/>
      <c r="AE193" s="9"/>
      <c r="AF193" s="10"/>
      <c r="AG193" s="11"/>
      <c r="AH193" s="9"/>
      <c r="AI193" s="9"/>
      <c r="AJ193" s="9"/>
      <c r="AK193" s="10"/>
      <c r="AL193" s="11"/>
      <c r="AM193" s="9"/>
      <c r="AN193" s="9"/>
      <c r="AO193" s="9"/>
      <c r="AP193" s="10"/>
      <c r="AQ193" s="11"/>
      <c r="AR193" s="9"/>
      <c r="AS193" s="9"/>
      <c r="AT193" s="9"/>
      <c r="AU193" s="10"/>
      <c r="AV193" s="11"/>
      <c r="AW193" s="9"/>
      <c r="AX193" s="9"/>
      <c r="AY193" s="9"/>
      <c r="AZ193" s="10"/>
      <c r="BA193" s="11"/>
      <c r="BB193" s="9"/>
      <c r="BC193" s="9"/>
      <c r="BD193" s="9"/>
      <c r="BE193" s="10"/>
      <c r="BF193" s="11"/>
      <c r="BG193" s="9"/>
      <c r="BH193" s="9"/>
      <c r="BI193" s="9"/>
      <c r="BJ193" s="10"/>
      <c r="BK193" s="17"/>
      <c r="BL193" s="16"/>
      <c r="BM193" s="52"/>
    </row>
    <row r="194" spans="1:65" s="12" customFormat="1" ht="15">
      <c r="A194" s="5"/>
      <c r="B194" s="8" t="s">
        <v>161</v>
      </c>
      <c r="C194" s="11">
        <v>0</v>
      </c>
      <c r="D194" s="9">
        <v>0.5072624549354</v>
      </c>
      <c r="E194" s="9">
        <v>0</v>
      </c>
      <c r="F194" s="9">
        <v>0</v>
      </c>
      <c r="G194" s="10">
        <v>0</v>
      </c>
      <c r="H194" s="11">
        <v>8.366968028062901</v>
      </c>
      <c r="I194" s="9">
        <v>162.3939167676125</v>
      </c>
      <c r="J194" s="9">
        <v>0</v>
      </c>
      <c r="K194" s="9">
        <v>0</v>
      </c>
      <c r="L194" s="10">
        <v>50.81941832119212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1.4091724524183002</v>
      </c>
      <c r="S194" s="9">
        <v>13.72956468929</v>
      </c>
      <c r="T194" s="9">
        <v>0</v>
      </c>
      <c r="U194" s="9">
        <v>0</v>
      </c>
      <c r="V194" s="10">
        <v>2.3506140649021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0.0666852147741</v>
      </c>
      <c r="AC194" s="9">
        <v>0</v>
      </c>
      <c r="AD194" s="9">
        <v>0</v>
      </c>
      <c r="AE194" s="9">
        <v>0</v>
      </c>
      <c r="AF194" s="10">
        <v>0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47.876094910148595</v>
      </c>
      <c r="AW194" s="9">
        <v>140.27826263743648</v>
      </c>
      <c r="AX194" s="9">
        <v>0</v>
      </c>
      <c r="AY194" s="9">
        <v>0</v>
      </c>
      <c r="AZ194" s="10">
        <v>66.7353161423128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6.425773962411902</v>
      </c>
      <c r="BG194" s="9">
        <v>17.7726239129019</v>
      </c>
      <c r="BH194" s="9">
        <v>0</v>
      </c>
      <c r="BI194" s="9">
        <v>0</v>
      </c>
      <c r="BJ194" s="10">
        <v>15.2824322965441</v>
      </c>
      <c r="BK194" s="17">
        <f aca="true" t="shared" si="11" ref="BK194:BK215">SUM(C194:BJ194)</f>
        <v>534.0141058549432</v>
      </c>
      <c r="BL194" s="16"/>
      <c r="BM194" s="52"/>
    </row>
    <row r="195" spans="1:65" s="12" customFormat="1" ht="15">
      <c r="A195" s="5"/>
      <c r="B195" s="8" t="s">
        <v>178</v>
      </c>
      <c r="C195" s="11">
        <v>0</v>
      </c>
      <c r="D195" s="9">
        <v>1.2717331089677</v>
      </c>
      <c r="E195" s="9">
        <v>0</v>
      </c>
      <c r="F195" s="9">
        <v>0</v>
      </c>
      <c r="G195" s="10">
        <v>0</v>
      </c>
      <c r="H195" s="11">
        <v>10.461874281604603</v>
      </c>
      <c r="I195" s="9">
        <v>5.028898744353399</v>
      </c>
      <c r="J195" s="9">
        <v>0</v>
      </c>
      <c r="K195" s="9">
        <v>1.3171449909354</v>
      </c>
      <c r="L195" s="10">
        <v>64.72639228924868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8.832025947022197</v>
      </c>
      <c r="S195" s="9">
        <v>4.1846376133218</v>
      </c>
      <c r="T195" s="9">
        <v>0</v>
      </c>
      <c r="U195" s="9">
        <v>0</v>
      </c>
      <c r="V195" s="10">
        <v>21.007616216540207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0.6645926152566002</v>
      </c>
      <c r="AC195" s="9">
        <v>0.061952676644999996</v>
      </c>
      <c r="AD195" s="9">
        <v>0</v>
      </c>
      <c r="AE195" s="9">
        <v>0</v>
      </c>
      <c r="AF195" s="10">
        <v>3.9196341144505995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0.6375966564821002</v>
      </c>
      <c r="AM195" s="9">
        <v>0</v>
      </c>
      <c r="AN195" s="9">
        <v>0</v>
      </c>
      <c r="AO195" s="9">
        <v>0</v>
      </c>
      <c r="AP195" s="10">
        <v>0.40168166183759996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193.9551152245114</v>
      </c>
      <c r="AW195" s="9">
        <v>139.69358828392734</v>
      </c>
      <c r="AX195" s="9">
        <v>0.0230296817418</v>
      </c>
      <c r="AY195" s="9">
        <v>2.5898604461612003</v>
      </c>
      <c r="AZ195" s="10">
        <v>984.7521235946724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119.36831930427401</v>
      </c>
      <c r="BG195" s="9">
        <v>19.61151548960381</v>
      </c>
      <c r="BH195" s="9">
        <v>0</v>
      </c>
      <c r="BI195" s="9">
        <v>0</v>
      </c>
      <c r="BJ195" s="10">
        <v>217.37115371669748</v>
      </c>
      <c r="BK195" s="17">
        <f t="shared" si="11"/>
        <v>1799.8804866582554</v>
      </c>
      <c r="BL195" s="16"/>
      <c r="BM195" s="52"/>
    </row>
    <row r="196" spans="1:65" s="12" customFormat="1" ht="15">
      <c r="A196" s="5"/>
      <c r="B196" s="8" t="s">
        <v>162</v>
      </c>
      <c r="C196" s="11">
        <v>0</v>
      </c>
      <c r="D196" s="9">
        <v>14.1288677419354</v>
      </c>
      <c r="E196" s="9">
        <v>0</v>
      </c>
      <c r="F196" s="9">
        <v>0</v>
      </c>
      <c r="G196" s="10">
        <v>0</v>
      </c>
      <c r="H196" s="11">
        <v>46.31220909402991</v>
      </c>
      <c r="I196" s="9">
        <v>4.3799489999999</v>
      </c>
      <c r="J196" s="9">
        <v>0</v>
      </c>
      <c r="K196" s="9">
        <v>0</v>
      </c>
      <c r="L196" s="10">
        <v>2.3103743711273004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0.6571005486098999</v>
      </c>
      <c r="S196" s="9">
        <v>0.0706443387096</v>
      </c>
      <c r="T196" s="9">
        <v>0.7064433870967</v>
      </c>
      <c r="U196" s="9">
        <v>0</v>
      </c>
      <c r="V196" s="10">
        <v>2.5496386659980015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4.804145945611101</v>
      </c>
      <c r="AC196" s="9">
        <v>0.490150048387</v>
      </c>
      <c r="AD196" s="9">
        <v>0</v>
      </c>
      <c r="AE196" s="9">
        <v>0</v>
      </c>
      <c r="AF196" s="10">
        <v>1.6435775365477003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0.9832760159333999</v>
      </c>
      <c r="AM196" s="9">
        <v>2.8428702806451</v>
      </c>
      <c r="AN196" s="9">
        <v>0</v>
      </c>
      <c r="AO196" s="9">
        <v>0</v>
      </c>
      <c r="AP196" s="10">
        <v>0.180121930548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61.26244954408388</v>
      </c>
      <c r="AW196" s="9">
        <v>13.6674924250627</v>
      </c>
      <c r="AX196" s="9">
        <v>0.0490150048387</v>
      </c>
      <c r="AY196" s="9">
        <v>0</v>
      </c>
      <c r="AZ196" s="10">
        <v>82.68099994540394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28.592093972025587</v>
      </c>
      <c r="BG196" s="9">
        <v>15.626058527288704</v>
      </c>
      <c r="BH196" s="9">
        <v>0</v>
      </c>
      <c r="BI196" s="9">
        <v>0</v>
      </c>
      <c r="BJ196" s="10">
        <v>39.21344649170445</v>
      </c>
      <c r="BK196" s="17">
        <f t="shared" si="11"/>
        <v>323.15092481558696</v>
      </c>
      <c r="BL196" s="16"/>
      <c r="BM196" s="52"/>
    </row>
    <row r="197" spans="1:65" s="12" customFormat="1" ht="15">
      <c r="A197" s="5"/>
      <c r="B197" s="8" t="s">
        <v>163</v>
      </c>
      <c r="C197" s="11">
        <v>0</v>
      </c>
      <c r="D197" s="9">
        <v>0</v>
      </c>
      <c r="E197" s="9">
        <v>0</v>
      </c>
      <c r="F197" s="9">
        <v>0</v>
      </c>
      <c r="G197" s="10">
        <v>0</v>
      </c>
      <c r="H197" s="11">
        <v>0.3381382870631</v>
      </c>
      <c r="I197" s="9">
        <v>0.35533112903220004</v>
      </c>
      <c r="J197" s="9">
        <v>0</v>
      </c>
      <c r="K197" s="9">
        <v>0</v>
      </c>
      <c r="L197" s="10">
        <v>0.4656537752573999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0.5413214709014001</v>
      </c>
      <c r="S197" s="9">
        <v>0</v>
      </c>
      <c r="T197" s="9">
        <v>0</v>
      </c>
      <c r="U197" s="9">
        <v>0</v>
      </c>
      <c r="V197" s="10">
        <v>0.43682204135349995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0.6707883605473999</v>
      </c>
      <c r="AC197" s="9">
        <v>0.2820930967741</v>
      </c>
      <c r="AD197" s="9">
        <v>0</v>
      </c>
      <c r="AE197" s="9">
        <v>0</v>
      </c>
      <c r="AF197" s="10">
        <v>0.5689838578383002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0.0630618722253</v>
      </c>
      <c r="AM197" s="9">
        <v>0</v>
      </c>
      <c r="AN197" s="9">
        <v>0</v>
      </c>
      <c r="AO197" s="9">
        <v>0</v>
      </c>
      <c r="AP197" s="10">
        <v>0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37.329916498448995</v>
      </c>
      <c r="AW197" s="9">
        <v>4.948733639482598</v>
      </c>
      <c r="AX197" s="9">
        <v>0</v>
      </c>
      <c r="AY197" s="9">
        <v>0</v>
      </c>
      <c r="AZ197" s="10">
        <v>33.39802059837565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15.489815454110175</v>
      </c>
      <c r="BG197" s="9">
        <v>3.5609797026444996</v>
      </c>
      <c r="BH197" s="9">
        <v>0</v>
      </c>
      <c r="BI197" s="9">
        <v>0</v>
      </c>
      <c r="BJ197" s="10">
        <v>10.179645652334917</v>
      </c>
      <c r="BK197" s="17">
        <f t="shared" si="11"/>
        <v>108.62930543638953</v>
      </c>
      <c r="BL197" s="16"/>
      <c r="BM197" s="52"/>
    </row>
    <row r="198" spans="1:65" s="12" customFormat="1" ht="15">
      <c r="A198" s="5"/>
      <c r="B198" s="8" t="s">
        <v>266</v>
      </c>
      <c r="C198" s="11">
        <v>0</v>
      </c>
      <c r="D198" s="9">
        <v>0</v>
      </c>
      <c r="E198" s="9">
        <v>0</v>
      </c>
      <c r="F198" s="9">
        <v>0</v>
      </c>
      <c r="G198" s="10">
        <v>0</v>
      </c>
      <c r="H198" s="11">
        <v>0.41387133203130005</v>
      </c>
      <c r="I198" s="9">
        <v>0.1123732580645</v>
      </c>
      <c r="J198" s="9">
        <v>0</v>
      </c>
      <c r="K198" s="9">
        <v>0</v>
      </c>
      <c r="L198" s="10">
        <v>0.8742202379671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0.4423134509016</v>
      </c>
      <c r="S198" s="9">
        <v>1.2493351827418</v>
      </c>
      <c r="T198" s="9">
        <v>0</v>
      </c>
      <c r="U198" s="9">
        <v>0</v>
      </c>
      <c r="V198" s="10">
        <v>0.8322403049665998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0.9126542060641</v>
      </c>
      <c r="AC198" s="9">
        <v>0</v>
      </c>
      <c r="AD198" s="9">
        <v>0</v>
      </c>
      <c r="AE198" s="9">
        <v>0</v>
      </c>
      <c r="AF198" s="10">
        <v>0.8491060122578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0.045949453870900006</v>
      </c>
      <c r="AM198" s="9">
        <v>0</v>
      </c>
      <c r="AN198" s="9">
        <v>0</v>
      </c>
      <c r="AO198" s="9">
        <v>0</v>
      </c>
      <c r="AP198" s="10">
        <v>0.0341831168387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81.79468988750646</v>
      </c>
      <c r="AW198" s="9">
        <v>7.853260431257</v>
      </c>
      <c r="AX198" s="9">
        <v>0</v>
      </c>
      <c r="AY198" s="9">
        <v>0</v>
      </c>
      <c r="AZ198" s="10">
        <v>52.03659686153639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19.77309618515114</v>
      </c>
      <c r="BG198" s="9">
        <v>1.7927333099672</v>
      </c>
      <c r="BH198" s="9">
        <v>0</v>
      </c>
      <c r="BI198" s="9">
        <v>0</v>
      </c>
      <c r="BJ198" s="10">
        <v>13.888518727913683</v>
      </c>
      <c r="BK198" s="17">
        <f t="shared" si="11"/>
        <v>182.90514195903626</v>
      </c>
      <c r="BL198" s="16"/>
      <c r="BM198" s="52"/>
    </row>
    <row r="199" spans="1:65" s="12" customFormat="1" ht="15">
      <c r="A199" s="5"/>
      <c r="B199" s="8" t="s">
        <v>181</v>
      </c>
      <c r="C199" s="11">
        <v>0</v>
      </c>
      <c r="D199" s="9">
        <v>1.3381373022258</v>
      </c>
      <c r="E199" s="9">
        <v>0</v>
      </c>
      <c r="F199" s="9">
        <v>0</v>
      </c>
      <c r="G199" s="10">
        <v>0</v>
      </c>
      <c r="H199" s="11">
        <v>20.775930175504605</v>
      </c>
      <c r="I199" s="9">
        <v>24.986773927417403</v>
      </c>
      <c r="J199" s="9">
        <v>0</v>
      </c>
      <c r="K199" s="9">
        <v>0</v>
      </c>
      <c r="L199" s="10">
        <v>47.40518647363731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15.881126708213205</v>
      </c>
      <c r="S199" s="9">
        <v>1.4758752892252</v>
      </c>
      <c r="T199" s="9">
        <v>0.044548024580600004</v>
      </c>
      <c r="U199" s="9">
        <v>0</v>
      </c>
      <c r="V199" s="10">
        <v>17.816962599315005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4.393519010738201</v>
      </c>
      <c r="AC199" s="9">
        <v>0.005756674129</v>
      </c>
      <c r="AD199" s="9">
        <v>0</v>
      </c>
      <c r="AE199" s="9">
        <v>0</v>
      </c>
      <c r="AF199" s="10">
        <v>2.6160902057724997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6.619994209801299</v>
      </c>
      <c r="AM199" s="9">
        <v>0.0394898948385</v>
      </c>
      <c r="AN199" s="9">
        <v>0</v>
      </c>
      <c r="AO199" s="9">
        <v>0</v>
      </c>
      <c r="AP199" s="10">
        <v>2.7957759393524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486.61570680083895</v>
      </c>
      <c r="AW199" s="9">
        <v>85.15103973427883</v>
      </c>
      <c r="AX199" s="9">
        <v>8.1490520607096</v>
      </c>
      <c r="AY199" s="9">
        <v>0</v>
      </c>
      <c r="AZ199" s="10">
        <v>789.8846522187782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408.39073502225574</v>
      </c>
      <c r="BG199" s="9">
        <v>15.497307479626404</v>
      </c>
      <c r="BH199" s="9">
        <v>0</v>
      </c>
      <c r="BI199" s="9">
        <v>0</v>
      </c>
      <c r="BJ199" s="10">
        <v>310.8338012467373</v>
      </c>
      <c r="BK199" s="17">
        <f t="shared" si="11"/>
        <v>2250.717460997976</v>
      </c>
      <c r="BL199" s="16"/>
      <c r="BM199" s="52"/>
    </row>
    <row r="200" spans="1:65" s="12" customFormat="1" ht="15">
      <c r="A200" s="5"/>
      <c r="B200" s="8" t="s">
        <v>166</v>
      </c>
      <c r="C200" s="11">
        <v>0</v>
      </c>
      <c r="D200" s="9">
        <v>20.993456990580498</v>
      </c>
      <c r="E200" s="9">
        <v>0</v>
      </c>
      <c r="F200" s="9">
        <v>0</v>
      </c>
      <c r="G200" s="10">
        <v>0</v>
      </c>
      <c r="H200" s="11">
        <v>157.04141527834116</v>
      </c>
      <c r="I200" s="9">
        <v>62.25443492122378</v>
      </c>
      <c r="J200" s="9">
        <v>9.18797419E-05</v>
      </c>
      <c r="K200" s="9">
        <v>222.2654446211935</v>
      </c>
      <c r="L200" s="10">
        <v>153.1962157589898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27.680904486694285</v>
      </c>
      <c r="S200" s="9">
        <v>78.610800556483</v>
      </c>
      <c r="T200" s="9">
        <v>0</v>
      </c>
      <c r="U200" s="9">
        <v>0</v>
      </c>
      <c r="V200" s="10">
        <v>78.50939217847521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6.3026470054488</v>
      </c>
      <c r="AC200" s="9">
        <v>2.1446665847740998</v>
      </c>
      <c r="AD200" s="9">
        <v>0</v>
      </c>
      <c r="AE200" s="9">
        <v>0</v>
      </c>
      <c r="AF200" s="10">
        <v>9.928533860545903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3.9021497933512994</v>
      </c>
      <c r="AM200" s="9">
        <v>152.46086498748355</v>
      </c>
      <c r="AN200" s="9">
        <v>0</v>
      </c>
      <c r="AO200" s="9">
        <v>0</v>
      </c>
      <c r="AP200" s="10">
        <v>1.4378083367724002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1186.1060233733315</v>
      </c>
      <c r="AW200" s="9">
        <v>522.9833928332374</v>
      </c>
      <c r="AX200" s="9">
        <v>0.11676899835480001</v>
      </c>
      <c r="AY200" s="9">
        <v>14.099778522806298</v>
      </c>
      <c r="AZ200" s="10">
        <v>3557.9879825186467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679.2556225266043</v>
      </c>
      <c r="BG200" s="9">
        <v>93.99057998687968</v>
      </c>
      <c r="BH200" s="9">
        <v>0.09603381893530001</v>
      </c>
      <c r="BI200" s="9">
        <v>0</v>
      </c>
      <c r="BJ200" s="10">
        <v>789.2702445266889</v>
      </c>
      <c r="BK200" s="17">
        <f t="shared" si="11"/>
        <v>7820.635254345584</v>
      </c>
      <c r="BL200" s="16"/>
      <c r="BM200" s="52"/>
    </row>
    <row r="201" spans="1:65" s="12" customFormat="1" ht="15">
      <c r="A201" s="5"/>
      <c r="B201" s="8" t="s">
        <v>165</v>
      </c>
      <c r="C201" s="11">
        <v>0</v>
      </c>
      <c r="D201" s="9">
        <v>6.601915357999999</v>
      </c>
      <c r="E201" s="9">
        <v>0</v>
      </c>
      <c r="F201" s="9">
        <v>0</v>
      </c>
      <c r="G201" s="10">
        <v>0</v>
      </c>
      <c r="H201" s="11">
        <v>5.6243216331544</v>
      </c>
      <c r="I201" s="9">
        <v>0.3065227210642001</v>
      </c>
      <c r="J201" s="9">
        <v>0</v>
      </c>
      <c r="K201" s="9">
        <v>0</v>
      </c>
      <c r="L201" s="10">
        <v>6.697147425189199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2.5689384773476998</v>
      </c>
      <c r="S201" s="9">
        <v>0.010252832258</v>
      </c>
      <c r="T201" s="9">
        <v>0</v>
      </c>
      <c r="U201" s="9">
        <v>0</v>
      </c>
      <c r="V201" s="10">
        <v>2.0706281943192995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0.5775837346756001</v>
      </c>
      <c r="AC201" s="9">
        <v>0.0028455063225</v>
      </c>
      <c r="AD201" s="9">
        <v>0</v>
      </c>
      <c r="AE201" s="9">
        <v>0</v>
      </c>
      <c r="AF201" s="10">
        <v>0.7350686158701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0.6802709228685999</v>
      </c>
      <c r="AM201" s="9">
        <v>0</v>
      </c>
      <c r="AN201" s="9">
        <v>0</v>
      </c>
      <c r="AO201" s="9">
        <v>0</v>
      </c>
      <c r="AP201" s="10">
        <v>0.154371880128</v>
      </c>
      <c r="AQ201" s="11">
        <v>0</v>
      </c>
      <c r="AR201" s="9">
        <v>0.0612855256451</v>
      </c>
      <c r="AS201" s="9">
        <v>0</v>
      </c>
      <c r="AT201" s="9">
        <v>0</v>
      </c>
      <c r="AU201" s="10">
        <v>0</v>
      </c>
      <c r="AV201" s="11">
        <v>352.2148813786002</v>
      </c>
      <c r="AW201" s="9">
        <v>24.83233505792312</v>
      </c>
      <c r="AX201" s="9">
        <v>0</v>
      </c>
      <c r="AY201" s="9">
        <v>0</v>
      </c>
      <c r="AZ201" s="10">
        <v>351.8796001450943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255.80814563948266</v>
      </c>
      <c r="BG201" s="9">
        <v>4.525165148673299</v>
      </c>
      <c r="BH201" s="9">
        <v>0.011587602483799999</v>
      </c>
      <c r="BI201" s="9">
        <v>0</v>
      </c>
      <c r="BJ201" s="10">
        <v>70.09017476183742</v>
      </c>
      <c r="BK201" s="17">
        <f t="shared" si="11"/>
        <v>1085.4530425609373</v>
      </c>
      <c r="BL201" s="16"/>
      <c r="BM201" s="52"/>
    </row>
    <row r="202" spans="1:65" s="12" customFormat="1" ht="15">
      <c r="A202" s="5"/>
      <c r="B202" s="8" t="s">
        <v>167</v>
      </c>
      <c r="C202" s="11">
        <v>0</v>
      </c>
      <c r="D202" s="9">
        <v>16.0863730514515</v>
      </c>
      <c r="E202" s="9">
        <v>0</v>
      </c>
      <c r="F202" s="9">
        <v>0</v>
      </c>
      <c r="G202" s="10">
        <v>0</v>
      </c>
      <c r="H202" s="11">
        <v>40.34675002979251</v>
      </c>
      <c r="I202" s="9">
        <v>10.671111852223902</v>
      </c>
      <c r="J202" s="9">
        <v>0</v>
      </c>
      <c r="K202" s="9">
        <v>0</v>
      </c>
      <c r="L202" s="10">
        <v>176.97335059847083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31.029138241565292</v>
      </c>
      <c r="S202" s="9">
        <v>6.2093588426764015</v>
      </c>
      <c r="T202" s="9">
        <v>0</v>
      </c>
      <c r="U202" s="9">
        <v>0</v>
      </c>
      <c r="V202" s="10">
        <v>57.42957637927997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3.9293548780934002</v>
      </c>
      <c r="AC202" s="9">
        <v>0.0091228131612</v>
      </c>
      <c r="AD202" s="9">
        <v>0</v>
      </c>
      <c r="AE202" s="9">
        <v>0</v>
      </c>
      <c r="AF202" s="10">
        <v>6.2564932719655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4.165125767996299</v>
      </c>
      <c r="AM202" s="9">
        <v>0.19275589693530001</v>
      </c>
      <c r="AN202" s="9">
        <v>0</v>
      </c>
      <c r="AO202" s="9">
        <v>0</v>
      </c>
      <c r="AP202" s="10">
        <v>2.6124517501593</v>
      </c>
      <c r="AQ202" s="11">
        <v>0</v>
      </c>
      <c r="AR202" s="9">
        <v>5.4234787909677</v>
      </c>
      <c r="AS202" s="9">
        <v>0</v>
      </c>
      <c r="AT202" s="9">
        <v>0</v>
      </c>
      <c r="AU202" s="10">
        <v>0</v>
      </c>
      <c r="AV202" s="11">
        <v>705.6856303217671</v>
      </c>
      <c r="AW202" s="9">
        <v>180.45971356091633</v>
      </c>
      <c r="AX202" s="9">
        <v>0</v>
      </c>
      <c r="AY202" s="9">
        <v>0.6309048365161</v>
      </c>
      <c r="AZ202" s="10">
        <v>2174.636942763734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591.4846645707935</v>
      </c>
      <c r="BG202" s="9">
        <v>54.49758303443109</v>
      </c>
      <c r="BH202" s="9">
        <v>2.4401231884515</v>
      </c>
      <c r="BI202" s="9">
        <v>0</v>
      </c>
      <c r="BJ202" s="10">
        <v>760.7758334193762</v>
      </c>
      <c r="BK202" s="17">
        <f t="shared" si="11"/>
        <v>4831.945837860725</v>
      </c>
      <c r="BL202" s="16"/>
      <c r="BM202" s="52"/>
    </row>
    <row r="203" spans="1:65" s="12" customFormat="1" ht="15">
      <c r="A203" s="5"/>
      <c r="B203" s="8" t="s">
        <v>171</v>
      </c>
      <c r="C203" s="11">
        <v>0</v>
      </c>
      <c r="D203" s="9">
        <v>1.0210699928387</v>
      </c>
      <c r="E203" s="9">
        <v>0</v>
      </c>
      <c r="F203" s="9">
        <v>0</v>
      </c>
      <c r="G203" s="10">
        <v>0</v>
      </c>
      <c r="H203" s="11">
        <v>0.413658678642</v>
      </c>
      <c r="I203" s="9">
        <v>0.0002004748387</v>
      </c>
      <c r="J203" s="9">
        <v>0</v>
      </c>
      <c r="K203" s="9">
        <v>0</v>
      </c>
      <c r="L203" s="10">
        <v>2.4338864445465007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0.4212281857383</v>
      </c>
      <c r="S203" s="9">
        <v>0</v>
      </c>
      <c r="T203" s="9">
        <v>0</v>
      </c>
      <c r="U203" s="9">
        <v>0</v>
      </c>
      <c r="V203" s="10">
        <v>0.40975313386890005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0.0027239389999</v>
      </c>
      <c r="AC203" s="9">
        <v>0</v>
      </c>
      <c r="AD203" s="9">
        <v>0</v>
      </c>
      <c r="AE203" s="9">
        <v>0</v>
      </c>
      <c r="AF203" s="10">
        <v>0.0298419343547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0.012520862483500001</v>
      </c>
      <c r="AM203" s="9">
        <v>0</v>
      </c>
      <c r="AN203" s="9">
        <v>0</v>
      </c>
      <c r="AO203" s="9">
        <v>0</v>
      </c>
      <c r="AP203" s="10">
        <v>0.0003766351935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5.460703588562618</v>
      </c>
      <c r="AW203" s="9">
        <v>0.1360454955801</v>
      </c>
      <c r="AX203" s="9">
        <v>0</v>
      </c>
      <c r="AY203" s="9">
        <v>0</v>
      </c>
      <c r="AZ203" s="10">
        <v>12.210384922374518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5.9149727716740115</v>
      </c>
      <c r="BG203" s="9">
        <v>0.2812602112899</v>
      </c>
      <c r="BH203" s="9">
        <v>0</v>
      </c>
      <c r="BI203" s="9">
        <v>0</v>
      </c>
      <c r="BJ203" s="10">
        <v>5.293339701684201</v>
      </c>
      <c r="BK203" s="17">
        <f t="shared" si="11"/>
        <v>34.04196697267005</v>
      </c>
      <c r="BL203" s="16"/>
      <c r="BM203" s="52"/>
    </row>
    <row r="204" spans="1:65" s="12" customFormat="1" ht="15">
      <c r="A204" s="5"/>
      <c r="B204" s="8" t="s">
        <v>176</v>
      </c>
      <c r="C204" s="11">
        <v>0</v>
      </c>
      <c r="D204" s="9">
        <v>0.0507242298709</v>
      </c>
      <c r="E204" s="9">
        <v>0</v>
      </c>
      <c r="F204" s="9">
        <v>0</v>
      </c>
      <c r="G204" s="10">
        <v>0</v>
      </c>
      <c r="H204" s="11">
        <v>0.12969297525690002</v>
      </c>
      <c r="I204" s="9">
        <v>0.0004941764838</v>
      </c>
      <c r="J204" s="9">
        <v>0</v>
      </c>
      <c r="K204" s="9">
        <v>0</v>
      </c>
      <c r="L204" s="10">
        <v>0.7620193181274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0.0763684346439</v>
      </c>
      <c r="S204" s="9">
        <v>0</v>
      </c>
      <c r="T204" s="9">
        <v>0</v>
      </c>
      <c r="U204" s="9">
        <v>0</v>
      </c>
      <c r="V204" s="10">
        <v>0.0897765879672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</v>
      </c>
      <c r="AC204" s="9">
        <v>0</v>
      </c>
      <c r="AD204" s="9">
        <v>0</v>
      </c>
      <c r="AE204" s="9">
        <v>0</v>
      </c>
      <c r="AF204" s="10">
        <v>0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0.0038605260965999997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0.3933744601570001</v>
      </c>
      <c r="AW204" s="9">
        <v>0.10999978399970001</v>
      </c>
      <c r="AX204" s="9">
        <v>0</v>
      </c>
      <c r="AY204" s="9">
        <v>0</v>
      </c>
      <c r="AZ204" s="10">
        <v>1.2784147799642627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0.20633832409199998</v>
      </c>
      <c r="BG204" s="9">
        <v>0</v>
      </c>
      <c r="BH204" s="9">
        <v>0</v>
      </c>
      <c r="BI204" s="9">
        <v>0</v>
      </c>
      <c r="BJ204" s="10">
        <v>0.21905419954650004</v>
      </c>
      <c r="BK204" s="17">
        <f t="shared" si="11"/>
        <v>3.320117796206163</v>
      </c>
      <c r="BL204" s="16"/>
      <c r="BM204" s="52"/>
    </row>
    <row r="205" spans="1:65" s="12" customFormat="1" ht="15">
      <c r="A205" s="5"/>
      <c r="B205" s="8" t="s">
        <v>169</v>
      </c>
      <c r="C205" s="11">
        <v>0</v>
      </c>
      <c r="D205" s="9">
        <v>1.4363988539354</v>
      </c>
      <c r="E205" s="9">
        <v>0</v>
      </c>
      <c r="F205" s="9">
        <v>0</v>
      </c>
      <c r="G205" s="10">
        <v>0</v>
      </c>
      <c r="H205" s="11">
        <v>3.3970389954794986</v>
      </c>
      <c r="I205" s="9">
        <v>10.636424026515499</v>
      </c>
      <c r="J205" s="9">
        <v>0</v>
      </c>
      <c r="K205" s="9">
        <v>0</v>
      </c>
      <c r="L205" s="10">
        <v>7.443712809190203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2.4882749510915003</v>
      </c>
      <c r="S205" s="9">
        <v>3.5750441765481997</v>
      </c>
      <c r="T205" s="9">
        <v>0</v>
      </c>
      <c r="U205" s="9">
        <v>0</v>
      </c>
      <c r="V205" s="10">
        <v>4.5453653114803005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5.956931000835697</v>
      </c>
      <c r="AC205" s="9">
        <v>0</v>
      </c>
      <c r="AD205" s="9">
        <v>0</v>
      </c>
      <c r="AE205" s="9">
        <v>0</v>
      </c>
      <c r="AF205" s="10">
        <v>4.918825455256901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11.307029592318694</v>
      </c>
      <c r="AM205" s="9">
        <v>0.3649378806449</v>
      </c>
      <c r="AN205" s="9">
        <v>0</v>
      </c>
      <c r="AO205" s="9">
        <v>0</v>
      </c>
      <c r="AP205" s="10">
        <v>2.5143065967081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349.9999317992369</v>
      </c>
      <c r="AW205" s="9">
        <v>117.99390714724309</v>
      </c>
      <c r="AX205" s="9">
        <v>0</v>
      </c>
      <c r="AY205" s="9">
        <v>0</v>
      </c>
      <c r="AZ205" s="10">
        <v>493.73773381705195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299.7205387882312</v>
      </c>
      <c r="BG205" s="9">
        <v>41.9045485363164</v>
      </c>
      <c r="BH205" s="9">
        <v>2.5008967015161</v>
      </c>
      <c r="BI205" s="9">
        <v>0</v>
      </c>
      <c r="BJ205" s="10">
        <v>138.07263460642312</v>
      </c>
      <c r="BK205" s="17">
        <f t="shared" si="11"/>
        <v>1502.5144810460238</v>
      </c>
      <c r="BL205" s="16"/>
      <c r="BM205" s="52"/>
    </row>
    <row r="206" spans="1:65" s="12" customFormat="1" ht="15">
      <c r="A206" s="5"/>
      <c r="B206" s="8" t="s">
        <v>179</v>
      </c>
      <c r="C206" s="11">
        <v>0</v>
      </c>
      <c r="D206" s="9">
        <v>1.1424694246451</v>
      </c>
      <c r="E206" s="9">
        <v>0</v>
      </c>
      <c r="F206" s="9">
        <v>0</v>
      </c>
      <c r="G206" s="10">
        <v>0</v>
      </c>
      <c r="H206" s="11">
        <v>0.7438025948998994</v>
      </c>
      <c r="I206" s="9">
        <v>0.08050508703180001</v>
      </c>
      <c r="J206" s="9">
        <v>0</v>
      </c>
      <c r="K206" s="9">
        <v>0</v>
      </c>
      <c r="L206" s="10">
        <v>2.7553178490933004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0.37302404348000007</v>
      </c>
      <c r="S206" s="9">
        <v>0.0511971464836</v>
      </c>
      <c r="T206" s="9">
        <v>0</v>
      </c>
      <c r="U206" s="9">
        <v>0</v>
      </c>
      <c r="V206" s="10">
        <v>0.9119269440295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0.09121124635399999</v>
      </c>
      <c r="AC206" s="9">
        <v>0</v>
      </c>
      <c r="AD206" s="9">
        <v>0</v>
      </c>
      <c r="AE206" s="9">
        <v>0</v>
      </c>
      <c r="AF206" s="10">
        <v>0.10926981987069999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0.1110786438697</v>
      </c>
      <c r="AM206" s="9">
        <v>0.000623029258</v>
      </c>
      <c r="AN206" s="9">
        <v>0</v>
      </c>
      <c r="AO206" s="9">
        <v>0</v>
      </c>
      <c r="AP206" s="10">
        <v>0.061506835870400005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16.315416981329218</v>
      </c>
      <c r="AW206" s="9">
        <v>6.018979980803099</v>
      </c>
      <c r="AX206" s="9">
        <v>0</v>
      </c>
      <c r="AY206" s="9">
        <v>0</v>
      </c>
      <c r="AZ206" s="10">
        <v>41.98945864353536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6.871905521698988</v>
      </c>
      <c r="BG206" s="9">
        <v>0.35459733858</v>
      </c>
      <c r="BH206" s="9">
        <v>0</v>
      </c>
      <c r="BI206" s="9">
        <v>0</v>
      </c>
      <c r="BJ206" s="10">
        <v>9.225504443153604</v>
      </c>
      <c r="BK206" s="17">
        <f t="shared" si="11"/>
        <v>87.20779557398626</v>
      </c>
      <c r="BL206" s="16"/>
      <c r="BM206" s="52"/>
    </row>
    <row r="207" spans="1:65" s="12" customFormat="1" ht="15">
      <c r="A207" s="5"/>
      <c r="B207" s="8" t="s">
        <v>170</v>
      </c>
      <c r="C207" s="11">
        <v>0</v>
      </c>
      <c r="D207" s="9">
        <v>0</v>
      </c>
      <c r="E207" s="9">
        <v>0</v>
      </c>
      <c r="F207" s="9">
        <v>0</v>
      </c>
      <c r="G207" s="10">
        <v>0</v>
      </c>
      <c r="H207" s="11">
        <v>0.1250855821927</v>
      </c>
      <c r="I207" s="9">
        <v>0</v>
      </c>
      <c r="J207" s="9">
        <v>0</v>
      </c>
      <c r="K207" s="9">
        <v>0</v>
      </c>
      <c r="L207" s="10">
        <v>4.837354690449699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0.00033214119350000003</v>
      </c>
      <c r="S207" s="9">
        <v>0</v>
      </c>
      <c r="T207" s="9">
        <v>0</v>
      </c>
      <c r="U207" s="9">
        <v>0</v>
      </c>
      <c r="V207" s="10">
        <v>0.1387703334193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0.0117099105805</v>
      </c>
      <c r="AC207" s="9">
        <v>0</v>
      </c>
      <c r="AD207" s="9">
        <v>0</v>
      </c>
      <c r="AE207" s="9">
        <v>0</v>
      </c>
      <c r="AF207" s="10">
        <v>0.0432644218385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</v>
      </c>
      <c r="AM207" s="9">
        <v>0</v>
      </c>
      <c r="AN207" s="9">
        <v>0</v>
      </c>
      <c r="AO207" s="9">
        <v>0</v>
      </c>
      <c r="AP207" s="10">
        <v>0.019717269128999997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2.6008815505385012</v>
      </c>
      <c r="AW207" s="9">
        <v>0</v>
      </c>
      <c r="AX207" s="9">
        <v>0</v>
      </c>
      <c r="AY207" s="9">
        <v>0</v>
      </c>
      <c r="AZ207" s="10">
        <v>80.17649504022498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0.0385041064836</v>
      </c>
      <c r="BG207" s="9">
        <v>0</v>
      </c>
      <c r="BH207" s="9">
        <v>0</v>
      </c>
      <c r="BI207" s="9">
        <v>0</v>
      </c>
      <c r="BJ207" s="10">
        <v>1.4556739342890994</v>
      </c>
      <c r="BK207" s="17">
        <f t="shared" si="11"/>
        <v>89.44778898033937</v>
      </c>
      <c r="BL207" s="16"/>
      <c r="BM207" s="52"/>
    </row>
    <row r="208" spans="1:65" s="12" customFormat="1" ht="15">
      <c r="A208" s="5"/>
      <c r="B208" s="8" t="s">
        <v>180</v>
      </c>
      <c r="C208" s="11">
        <v>0</v>
      </c>
      <c r="D208" s="9">
        <v>1.2031369919354</v>
      </c>
      <c r="E208" s="9">
        <v>0</v>
      </c>
      <c r="F208" s="9">
        <v>0</v>
      </c>
      <c r="G208" s="10">
        <v>0</v>
      </c>
      <c r="H208" s="11">
        <v>9.982658570476001</v>
      </c>
      <c r="I208" s="9">
        <v>0.6727442653861001</v>
      </c>
      <c r="J208" s="9">
        <v>0</v>
      </c>
      <c r="K208" s="9">
        <v>0</v>
      </c>
      <c r="L208" s="10">
        <v>42.592292331444405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5.697097981991902</v>
      </c>
      <c r="S208" s="9">
        <v>0.0184368953223</v>
      </c>
      <c r="T208" s="9">
        <v>0</v>
      </c>
      <c r="U208" s="9">
        <v>0</v>
      </c>
      <c r="V208" s="10">
        <v>11.778460542027398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0.34184024890239995</v>
      </c>
      <c r="AC208" s="9">
        <v>0.15908157580639998</v>
      </c>
      <c r="AD208" s="9">
        <v>0</v>
      </c>
      <c r="AE208" s="9">
        <v>0</v>
      </c>
      <c r="AF208" s="10">
        <v>4.1206586838057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0.4118663897728</v>
      </c>
      <c r="AM208" s="9">
        <v>0</v>
      </c>
      <c r="AN208" s="9">
        <v>0</v>
      </c>
      <c r="AO208" s="9">
        <v>0</v>
      </c>
      <c r="AP208" s="10">
        <v>0.23817518741889998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110.1588808372797</v>
      </c>
      <c r="AW208" s="9">
        <v>71.46161572198832</v>
      </c>
      <c r="AX208" s="9">
        <v>0.0005886139032</v>
      </c>
      <c r="AY208" s="9">
        <v>0</v>
      </c>
      <c r="AZ208" s="10">
        <v>481.4582136306702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64.64987555027359</v>
      </c>
      <c r="BG208" s="9">
        <v>10.1365425257377</v>
      </c>
      <c r="BH208" s="9">
        <v>0</v>
      </c>
      <c r="BI208" s="9">
        <v>0</v>
      </c>
      <c r="BJ208" s="10">
        <v>105.60629109601716</v>
      </c>
      <c r="BK208" s="17">
        <f t="shared" si="11"/>
        <v>920.6884576401594</v>
      </c>
      <c r="BL208" s="16"/>
      <c r="BM208" s="52"/>
    </row>
    <row r="209" spans="1:65" s="12" customFormat="1" ht="15">
      <c r="A209" s="5"/>
      <c r="B209" s="8" t="s">
        <v>172</v>
      </c>
      <c r="C209" s="11">
        <v>0</v>
      </c>
      <c r="D209" s="9">
        <v>0.5114457015161</v>
      </c>
      <c r="E209" s="9">
        <v>0</v>
      </c>
      <c r="F209" s="9">
        <v>0</v>
      </c>
      <c r="G209" s="10">
        <v>0</v>
      </c>
      <c r="H209" s="11">
        <v>0.2786191138042001</v>
      </c>
      <c r="I209" s="9">
        <v>0.0220655043544</v>
      </c>
      <c r="J209" s="9">
        <v>0</v>
      </c>
      <c r="K209" s="9">
        <v>0</v>
      </c>
      <c r="L209" s="10">
        <v>4.469984674223101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0.15532463712679995</v>
      </c>
      <c r="S209" s="9">
        <v>0.3249073613225</v>
      </c>
      <c r="T209" s="9">
        <v>0</v>
      </c>
      <c r="U209" s="9">
        <v>0</v>
      </c>
      <c r="V209" s="10">
        <v>0.41537965170749996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0.021767609837999996</v>
      </c>
      <c r="AC209" s="9">
        <v>0</v>
      </c>
      <c r="AD209" s="9">
        <v>0</v>
      </c>
      <c r="AE209" s="9">
        <v>0</v>
      </c>
      <c r="AF209" s="10">
        <v>0.021832797548299997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0.0381833727735</v>
      </c>
      <c r="AM209" s="9">
        <v>0</v>
      </c>
      <c r="AN209" s="9">
        <v>0</v>
      </c>
      <c r="AO209" s="9">
        <v>0</v>
      </c>
      <c r="AP209" s="10">
        <v>0.027294512354700002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4.161297688226504</v>
      </c>
      <c r="AW209" s="9">
        <v>0.6012970490313</v>
      </c>
      <c r="AX209" s="9">
        <v>0</v>
      </c>
      <c r="AY209" s="9">
        <v>0</v>
      </c>
      <c r="AZ209" s="10">
        <v>19.906088694893235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3.3244190011557</v>
      </c>
      <c r="BG209" s="9">
        <v>0.2854857586127</v>
      </c>
      <c r="BH209" s="9">
        <v>0</v>
      </c>
      <c r="BI209" s="9">
        <v>0</v>
      </c>
      <c r="BJ209" s="10">
        <v>5.662335753299699</v>
      </c>
      <c r="BK209" s="17">
        <f t="shared" si="11"/>
        <v>40.227728881788245</v>
      </c>
      <c r="BL209" s="16"/>
      <c r="BM209" s="52"/>
    </row>
    <row r="210" spans="1:65" s="12" customFormat="1" ht="15">
      <c r="A210" s="5"/>
      <c r="B210" s="8" t="s">
        <v>175</v>
      </c>
      <c r="C210" s="11">
        <v>0</v>
      </c>
      <c r="D210" s="9">
        <v>10.781031981387</v>
      </c>
      <c r="E210" s="9">
        <v>0</v>
      </c>
      <c r="F210" s="9">
        <v>0</v>
      </c>
      <c r="G210" s="10">
        <v>0</v>
      </c>
      <c r="H210" s="11">
        <v>20.42976602150529</v>
      </c>
      <c r="I210" s="9">
        <v>2.1208863108697997</v>
      </c>
      <c r="J210" s="9">
        <v>0</v>
      </c>
      <c r="K210" s="9">
        <v>0</v>
      </c>
      <c r="L210" s="10">
        <v>77.53945100621536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20.199510023438904</v>
      </c>
      <c r="S210" s="9">
        <v>6.9037558070962</v>
      </c>
      <c r="T210" s="9">
        <v>0</v>
      </c>
      <c r="U210" s="9">
        <v>0</v>
      </c>
      <c r="V210" s="10">
        <v>30.872284745831404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2.0436100144172</v>
      </c>
      <c r="AC210" s="9">
        <v>0.0117769576451</v>
      </c>
      <c r="AD210" s="9">
        <v>0</v>
      </c>
      <c r="AE210" s="9">
        <v>0</v>
      </c>
      <c r="AF210" s="10">
        <v>4.2558103943214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3.1060485331586007</v>
      </c>
      <c r="AM210" s="9">
        <v>0.1262029042257</v>
      </c>
      <c r="AN210" s="9">
        <v>0</v>
      </c>
      <c r="AO210" s="9">
        <v>0</v>
      </c>
      <c r="AP210" s="10">
        <v>1.5728627607727004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371.7033096023718</v>
      </c>
      <c r="AW210" s="9">
        <v>54.96007407826994</v>
      </c>
      <c r="AX210" s="9">
        <v>0.2861390582258</v>
      </c>
      <c r="AY210" s="9">
        <v>0</v>
      </c>
      <c r="AZ210" s="10">
        <v>931.9322030151801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435.5147623121762</v>
      </c>
      <c r="BG210" s="9">
        <v>11.726463005216088</v>
      </c>
      <c r="BH210" s="9">
        <v>0</v>
      </c>
      <c r="BI210" s="9">
        <v>0</v>
      </c>
      <c r="BJ210" s="10">
        <v>477.44166447568944</v>
      </c>
      <c r="BK210" s="17">
        <f t="shared" si="11"/>
        <v>2463.527613008014</v>
      </c>
      <c r="BL210" s="16"/>
      <c r="BM210" s="52"/>
    </row>
    <row r="211" spans="1:65" s="12" customFormat="1" ht="15">
      <c r="A211" s="5"/>
      <c r="B211" s="8" t="s">
        <v>173</v>
      </c>
      <c r="C211" s="11">
        <v>0</v>
      </c>
      <c r="D211" s="9">
        <v>19.602466377000002</v>
      </c>
      <c r="E211" s="9">
        <v>0</v>
      </c>
      <c r="F211" s="9">
        <v>0</v>
      </c>
      <c r="G211" s="10">
        <v>0</v>
      </c>
      <c r="H211" s="11">
        <v>13.352891669025603</v>
      </c>
      <c r="I211" s="9">
        <v>1.3783056912574</v>
      </c>
      <c r="J211" s="9">
        <v>0</v>
      </c>
      <c r="K211" s="9">
        <v>0</v>
      </c>
      <c r="L211" s="10">
        <v>25.961028205188793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7.864484930831799</v>
      </c>
      <c r="S211" s="9">
        <v>0.3678082746128</v>
      </c>
      <c r="T211" s="9">
        <v>0</v>
      </c>
      <c r="U211" s="9">
        <v>0</v>
      </c>
      <c r="V211" s="10">
        <v>9.331003796447702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3.0281925071924</v>
      </c>
      <c r="AC211" s="9">
        <v>0.061038564451499994</v>
      </c>
      <c r="AD211" s="9">
        <v>0</v>
      </c>
      <c r="AE211" s="9">
        <v>0</v>
      </c>
      <c r="AF211" s="10">
        <v>4.198449921483199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0.3591986568053999</v>
      </c>
      <c r="AM211" s="9">
        <v>0</v>
      </c>
      <c r="AN211" s="9">
        <v>0</v>
      </c>
      <c r="AO211" s="9">
        <v>0</v>
      </c>
      <c r="AP211" s="10">
        <v>0.1874800623866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202.6495958615813</v>
      </c>
      <c r="AW211" s="9">
        <v>58.61210109763456</v>
      </c>
      <c r="AX211" s="9">
        <v>0.059282046677399995</v>
      </c>
      <c r="AY211" s="9">
        <v>0</v>
      </c>
      <c r="AZ211" s="10">
        <v>279.88466590892347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133.7340392008157</v>
      </c>
      <c r="BG211" s="9">
        <v>10.674376916930099</v>
      </c>
      <c r="BH211" s="9">
        <v>0</v>
      </c>
      <c r="BI211" s="9">
        <v>0</v>
      </c>
      <c r="BJ211" s="10">
        <v>125.51450583299305</v>
      </c>
      <c r="BK211" s="17">
        <f t="shared" si="11"/>
        <v>896.8209155222387</v>
      </c>
      <c r="BL211" s="16"/>
      <c r="BM211" s="52"/>
    </row>
    <row r="212" spans="1:65" s="12" customFormat="1" ht="15">
      <c r="A212" s="5"/>
      <c r="B212" s="8" t="s">
        <v>164</v>
      </c>
      <c r="C212" s="11">
        <v>0</v>
      </c>
      <c r="D212" s="9">
        <v>7.3138838786450995</v>
      </c>
      <c r="E212" s="9">
        <v>0</v>
      </c>
      <c r="F212" s="9">
        <v>0</v>
      </c>
      <c r="G212" s="10">
        <v>0</v>
      </c>
      <c r="H212" s="11">
        <v>3.5040054849932987</v>
      </c>
      <c r="I212" s="9">
        <v>3.0321846394835</v>
      </c>
      <c r="J212" s="9">
        <v>0</v>
      </c>
      <c r="K212" s="9">
        <v>0</v>
      </c>
      <c r="L212" s="10">
        <v>8.896573453608198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3.1999211802500005</v>
      </c>
      <c r="S212" s="9">
        <v>0.0010790743548</v>
      </c>
      <c r="T212" s="9">
        <v>0</v>
      </c>
      <c r="U212" s="9">
        <v>0</v>
      </c>
      <c r="V212" s="10">
        <v>2.9486978733508002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3.5495469091584004</v>
      </c>
      <c r="AC212" s="9">
        <v>0.027145651064400003</v>
      </c>
      <c r="AD212" s="9">
        <v>0</v>
      </c>
      <c r="AE212" s="9">
        <v>0</v>
      </c>
      <c r="AF212" s="10">
        <v>2.1120729788693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7.5579992066725</v>
      </c>
      <c r="AM212" s="9">
        <v>11.206837024451302</v>
      </c>
      <c r="AN212" s="9">
        <v>0</v>
      </c>
      <c r="AO212" s="9">
        <v>0</v>
      </c>
      <c r="AP212" s="10">
        <v>1.9527205439661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199.70574759987676</v>
      </c>
      <c r="AW212" s="9">
        <v>32.510716660923016</v>
      </c>
      <c r="AX212" s="9">
        <v>0.012752703225800001</v>
      </c>
      <c r="AY212" s="9">
        <v>0</v>
      </c>
      <c r="AZ212" s="10">
        <v>293.9182945146418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191.67326961485728</v>
      </c>
      <c r="BG212" s="9">
        <v>9.6878846183164</v>
      </c>
      <c r="BH212" s="9">
        <v>0.0224937495805</v>
      </c>
      <c r="BI212" s="9">
        <v>0</v>
      </c>
      <c r="BJ212" s="10">
        <v>110.70960591833048</v>
      </c>
      <c r="BK212" s="17">
        <f t="shared" si="11"/>
        <v>893.5434332786197</v>
      </c>
      <c r="BL212" s="16"/>
      <c r="BM212" s="52"/>
    </row>
    <row r="213" spans="1:65" s="12" customFormat="1" ht="15">
      <c r="A213" s="5"/>
      <c r="B213" s="8" t="s">
        <v>168</v>
      </c>
      <c r="C213" s="11">
        <v>0</v>
      </c>
      <c r="D213" s="9">
        <v>3.4966020301289</v>
      </c>
      <c r="E213" s="9">
        <v>0</v>
      </c>
      <c r="F213" s="9">
        <v>0</v>
      </c>
      <c r="G213" s="10">
        <v>0</v>
      </c>
      <c r="H213" s="11">
        <v>26.669367756598508</v>
      </c>
      <c r="I213" s="9">
        <v>10.9435569036113</v>
      </c>
      <c r="J213" s="9">
        <v>0</v>
      </c>
      <c r="K213" s="9">
        <v>0</v>
      </c>
      <c r="L213" s="10">
        <v>76.2586554742473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16.383941241597103</v>
      </c>
      <c r="S213" s="9">
        <v>2.1727512253541</v>
      </c>
      <c r="T213" s="9">
        <v>0</v>
      </c>
      <c r="U213" s="9">
        <v>0</v>
      </c>
      <c r="V213" s="10">
        <v>24.009549259992404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8.537674869383101</v>
      </c>
      <c r="AC213" s="9">
        <v>0.13865302248349998</v>
      </c>
      <c r="AD213" s="9">
        <v>0</v>
      </c>
      <c r="AE213" s="9">
        <v>0</v>
      </c>
      <c r="AF213" s="10">
        <v>4.888981307675201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17.359680664930007</v>
      </c>
      <c r="AM213" s="9">
        <v>0.2520096544187</v>
      </c>
      <c r="AN213" s="9">
        <v>0</v>
      </c>
      <c r="AO213" s="9">
        <v>0</v>
      </c>
      <c r="AP213" s="10">
        <v>3.7930723669655</v>
      </c>
      <c r="AQ213" s="11">
        <v>0</v>
      </c>
      <c r="AR213" s="9">
        <v>10.5825547106451</v>
      </c>
      <c r="AS213" s="9">
        <v>0</v>
      </c>
      <c r="AT213" s="9">
        <v>0</v>
      </c>
      <c r="AU213" s="10">
        <v>0</v>
      </c>
      <c r="AV213" s="11">
        <v>716.9988826369415</v>
      </c>
      <c r="AW213" s="9">
        <v>154.6496203214026</v>
      </c>
      <c r="AX213" s="9">
        <v>3.3638081191602</v>
      </c>
      <c r="AY213" s="9">
        <v>0</v>
      </c>
      <c r="AZ213" s="10">
        <v>992.8855012170875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616.7006475053216</v>
      </c>
      <c r="BG213" s="9">
        <v>31.714921619849346</v>
      </c>
      <c r="BH213" s="9">
        <v>1.2689683417091007</v>
      </c>
      <c r="BI213" s="9">
        <v>0</v>
      </c>
      <c r="BJ213" s="10">
        <v>285.82858660576295</v>
      </c>
      <c r="BK213" s="17">
        <f>SUM(C213:BJ213)</f>
        <v>3008.8979868552665</v>
      </c>
      <c r="BL213" s="16"/>
      <c r="BM213" s="52"/>
    </row>
    <row r="214" spans="1:65" s="12" customFormat="1" ht="15">
      <c r="A214" s="5"/>
      <c r="B214" s="8" t="s">
        <v>282</v>
      </c>
      <c r="C214" s="11">
        <v>0</v>
      </c>
      <c r="D214" s="9">
        <v>0</v>
      </c>
      <c r="E214" s="9">
        <v>0</v>
      </c>
      <c r="F214" s="9">
        <v>0</v>
      </c>
      <c r="G214" s="10">
        <v>0</v>
      </c>
      <c r="H214" s="11">
        <v>0.2232817721286</v>
      </c>
      <c r="I214" s="9">
        <v>0</v>
      </c>
      <c r="J214" s="9">
        <v>0</v>
      </c>
      <c r="K214" s="9">
        <v>0</v>
      </c>
      <c r="L214" s="10">
        <v>0.0710768850644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0.039267412386799996</v>
      </c>
      <c r="S214" s="9">
        <v>0</v>
      </c>
      <c r="T214" s="9">
        <v>0</v>
      </c>
      <c r="U214" s="9">
        <v>0</v>
      </c>
      <c r="V214" s="10">
        <v>0.014936091935399999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0</v>
      </c>
      <c r="AC214" s="9">
        <v>0</v>
      </c>
      <c r="AD214" s="9">
        <v>0</v>
      </c>
      <c r="AE214" s="9">
        <v>0</v>
      </c>
      <c r="AF214" s="10">
        <v>0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0.0008532777419</v>
      </c>
      <c r="AM214" s="9">
        <v>0</v>
      </c>
      <c r="AN214" s="9">
        <v>0</v>
      </c>
      <c r="AO214" s="9">
        <v>0</v>
      </c>
      <c r="AP214" s="10">
        <v>0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87.24673593683652</v>
      </c>
      <c r="AW214" s="9">
        <v>53.845273260902495</v>
      </c>
      <c r="AX214" s="9">
        <v>0</v>
      </c>
      <c r="AY214" s="9">
        <v>0</v>
      </c>
      <c r="AZ214" s="10">
        <v>15.913491228894937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3.2163730184831003</v>
      </c>
      <c r="BG214" s="9">
        <v>0.9494292725481999</v>
      </c>
      <c r="BH214" s="9">
        <v>0</v>
      </c>
      <c r="BI214" s="9">
        <v>0</v>
      </c>
      <c r="BJ214" s="10">
        <v>0.34698587696739996</v>
      </c>
      <c r="BK214" s="17">
        <f>SUM(C214:BJ214)</f>
        <v>161.86770403388977</v>
      </c>
      <c r="BL214" s="16"/>
      <c r="BM214" s="52"/>
    </row>
    <row r="215" spans="1:65" s="12" customFormat="1" ht="15">
      <c r="A215" s="5"/>
      <c r="B215" s="8" t="s">
        <v>283</v>
      </c>
      <c r="C215" s="11">
        <v>0</v>
      </c>
      <c r="D215" s="9">
        <v>1.9210225806451</v>
      </c>
      <c r="E215" s="9">
        <v>0</v>
      </c>
      <c r="F215" s="9">
        <v>0</v>
      </c>
      <c r="G215" s="10">
        <v>0</v>
      </c>
      <c r="H215" s="11">
        <v>0.0411986198379</v>
      </c>
      <c r="I215" s="9">
        <v>0.9605112903224999</v>
      </c>
      <c r="J215" s="9">
        <v>0</v>
      </c>
      <c r="K215" s="9">
        <v>0</v>
      </c>
      <c r="L215" s="10">
        <v>0.0446659114509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0.0377095952247</v>
      </c>
      <c r="S215" s="9">
        <v>0.0192102258064</v>
      </c>
      <c r="T215" s="9">
        <v>0</v>
      </c>
      <c r="U215" s="9">
        <v>0</v>
      </c>
      <c r="V215" s="10">
        <v>0.012075275160900002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0.0013446638708</v>
      </c>
      <c r="AC215" s="9">
        <v>0</v>
      </c>
      <c r="AD215" s="9">
        <v>0</v>
      </c>
      <c r="AE215" s="9">
        <v>0</v>
      </c>
      <c r="AF215" s="10">
        <v>0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9.60474193E-05</v>
      </c>
      <c r="AM215" s="9">
        <v>0</v>
      </c>
      <c r="AN215" s="9">
        <v>0</v>
      </c>
      <c r="AO215" s="9">
        <v>0</v>
      </c>
      <c r="AP215" s="10">
        <v>0</v>
      </c>
      <c r="AQ215" s="11">
        <v>0</v>
      </c>
      <c r="AR215" s="9">
        <v>0.9604741935482999</v>
      </c>
      <c r="AS215" s="9">
        <v>0</v>
      </c>
      <c r="AT215" s="9">
        <v>0</v>
      </c>
      <c r="AU215" s="10">
        <v>0</v>
      </c>
      <c r="AV215" s="11">
        <v>0.13747254828560002</v>
      </c>
      <c r="AW215" s="9">
        <v>0.0024011854837999998</v>
      </c>
      <c r="AX215" s="9">
        <v>0</v>
      </c>
      <c r="AY215" s="9">
        <v>0</v>
      </c>
      <c r="AZ215" s="10">
        <v>0.07881584576591051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0.07741041251210003</v>
      </c>
      <c r="BG215" s="9">
        <v>0.0003073517419</v>
      </c>
      <c r="BH215" s="9">
        <v>0</v>
      </c>
      <c r="BI215" s="9">
        <v>0</v>
      </c>
      <c r="BJ215" s="10">
        <v>0.0625476260307</v>
      </c>
      <c r="BK215" s="17">
        <f t="shared" si="11"/>
        <v>4.35726337310681</v>
      </c>
      <c r="BL215" s="16"/>
      <c r="BM215" s="52"/>
    </row>
    <row r="216" spans="1:65" s="21" customFormat="1" ht="15">
      <c r="A216" s="5"/>
      <c r="B216" s="15" t="s">
        <v>14</v>
      </c>
      <c r="C216" s="20">
        <f>SUM(C194:C215)</f>
        <v>0</v>
      </c>
      <c r="D216" s="18">
        <f>SUM(D194:D215)</f>
        <v>109.40799805064398</v>
      </c>
      <c r="E216" s="18">
        <f>SUM(E194:E215)</f>
        <v>0</v>
      </c>
      <c r="F216" s="18">
        <f>SUM(F194:F215)</f>
        <v>0</v>
      </c>
      <c r="G216" s="19">
        <f>SUM(G194:G215)</f>
        <v>0</v>
      </c>
      <c r="H216" s="20">
        <f aca="true" t="shared" si="12" ref="H216:BJ216">SUM(H194:H215)</f>
        <v>368.97254597442486</v>
      </c>
      <c r="I216" s="18">
        <f t="shared" si="12"/>
        <v>300.33719069114653</v>
      </c>
      <c r="J216" s="18">
        <f t="shared" si="12"/>
        <v>9.18797419E-05</v>
      </c>
      <c r="K216" s="18">
        <f t="shared" si="12"/>
        <v>223.58258961212888</v>
      </c>
      <c r="L216" s="19">
        <f t="shared" si="12"/>
        <v>757.5339783039293</v>
      </c>
      <c r="M216" s="20">
        <f t="shared" si="12"/>
        <v>0</v>
      </c>
      <c r="N216" s="18">
        <f t="shared" si="12"/>
        <v>0</v>
      </c>
      <c r="O216" s="18">
        <f t="shared" si="12"/>
        <v>0</v>
      </c>
      <c r="P216" s="18">
        <f t="shared" si="12"/>
        <v>0</v>
      </c>
      <c r="Q216" s="19">
        <f t="shared" si="12"/>
        <v>0</v>
      </c>
      <c r="R216" s="20">
        <f t="shared" si="12"/>
        <v>145.97852654266907</v>
      </c>
      <c r="S216" s="18">
        <f t="shared" si="12"/>
        <v>118.97465953160672</v>
      </c>
      <c r="T216" s="18">
        <f t="shared" si="12"/>
        <v>0.7509914116773</v>
      </c>
      <c r="U216" s="18">
        <f t="shared" si="12"/>
        <v>0</v>
      </c>
      <c r="V216" s="19">
        <f t="shared" si="12"/>
        <v>268.4814701923686</v>
      </c>
      <c r="W216" s="20">
        <f t="shared" si="12"/>
        <v>0</v>
      </c>
      <c r="X216" s="18">
        <f t="shared" si="12"/>
        <v>0</v>
      </c>
      <c r="Y216" s="18">
        <f t="shared" si="12"/>
        <v>0</v>
      </c>
      <c r="Z216" s="18">
        <f t="shared" si="12"/>
        <v>0</v>
      </c>
      <c r="AA216" s="19">
        <f t="shared" si="12"/>
        <v>0</v>
      </c>
      <c r="AB216" s="20">
        <f t="shared" si="12"/>
        <v>45.908523890741705</v>
      </c>
      <c r="AC216" s="18">
        <f t="shared" si="12"/>
        <v>3.3942831716438</v>
      </c>
      <c r="AD216" s="18">
        <f t="shared" si="12"/>
        <v>0</v>
      </c>
      <c r="AE216" s="18">
        <f t="shared" si="12"/>
        <v>0</v>
      </c>
      <c r="AF216" s="19">
        <f t="shared" si="12"/>
        <v>51.2164951902723</v>
      </c>
      <c r="AG216" s="20">
        <f t="shared" si="12"/>
        <v>0</v>
      </c>
      <c r="AH216" s="18">
        <f t="shared" si="12"/>
        <v>0</v>
      </c>
      <c r="AI216" s="18">
        <f t="shared" si="12"/>
        <v>0</v>
      </c>
      <c r="AJ216" s="18">
        <f t="shared" si="12"/>
        <v>0</v>
      </c>
      <c r="AK216" s="19">
        <f t="shared" si="12"/>
        <v>0</v>
      </c>
      <c r="AL216" s="20">
        <f t="shared" si="12"/>
        <v>57.3658404665717</v>
      </c>
      <c r="AM216" s="18">
        <f t="shared" si="12"/>
        <v>167.48659155290105</v>
      </c>
      <c r="AN216" s="18">
        <f t="shared" si="12"/>
        <v>0</v>
      </c>
      <c r="AO216" s="18">
        <f t="shared" si="12"/>
        <v>0</v>
      </c>
      <c r="AP216" s="19">
        <f t="shared" si="12"/>
        <v>17.983907386401903</v>
      </c>
      <c r="AQ216" s="20">
        <f t="shared" si="12"/>
        <v>0</v>
      </c>
      <c r="AR216" s="18">
        <f t="shared" si="12"/>
        <v>17.0277932208062</v>
      </c>
      <c r="AS216" s="18">
        <f t="shared" si="12"/>
        <v>0</v>
      </c>
      <c r="AT216" s="18">
        <f t="shared" si="12"/>
        <v>0</v>
      </c>
      <c r="AU216" s="19">
        <f t="shared" si="12"/>
        <v>0</v>
      </c>
      <c r="AV216" s="20">
        <f t="shared" si="12"/>
        <v>5220.37273903046</v>
      </c>
      <c r="AW216" s="18">
        <f t="shared" si="12"/>
        <v>1670.7698503867844</v>
      </c>
      <c r="AX216" s="18">
        <f t="shared" si="12"/>
        <v>12.060436286837302</v>
      </c>
      <c r="AY216" s="18">
        <f t="shared" si="12"/>
        <v>17.3205438054836</v>
      </c>
      <c r="AZ216" s="19">
        <f t="shared" si="12"/>
        <v>11739.361996047764</v>
      </c>
      <c r="BA216" s="20">
        <f t="shared" si="12"/>
        <v>0</v>
      </c>
      <c r="BB216" s="18">
        <f t="shared" si="12"/>
        <v>0</v>
      </c>
      <c r="BC216" s="18">
        <f t="shared" si="12"/>
        <v>0</v>
      </c>
      <c r="BD216" s="18">
        <f t="shared" si="12"/>
        <v>0</v>
      </c>
      <c r="BE216" s="19">
        <f t="shared" si="12"/>
        <v>0</v>
      </c>
      <c r="BF216" s="20">
        <f t="shared" si="12"/>
        <v>3886.231322764884</v>
      </c>
      <c r="BG216" s="18">
        <f t="shared" si="12"/>
        <v>344.5903637471553</v>
      </c>
      <c r="BH216" s="18">
        <f t="shared" si="12"/>
        <v>6.3401034026763</v>
      </c>
      <c r="BI216" s="18">
        <f t="shared" si="12"/>
        <v>0</v>
      </c>
      <c r="BJ216" s="19">
        <f t="shared" si="12"/>
        <v>3492.343980910022</v>
      </c>
      <c r="BK216" s="32">
        <f>SUM(BK194:BK215)</f>
        <v>29043.794813451743</v>
      </c>
      <c r="BL216" s="16"/>
      <c r="BM216" s="52"/>
    </row>
    <row r="217" spans="1:65" s="21" customFormat="1" ht="15">
      <c r="A217" s="5"/>
      <c r="B217" s="15" t="s">
        <v>25</v>
      </c>
      <c r="C217" s="20">
        <f>C216+C191</f>
        <v>0</v>
      </c>
      <c r="D217" s="18">
        <f>D216+D191</f>
        <v>109.40799805064398</v>
      </c>
      <c r="E217" s="18">
        <f>E216+E191</f>
        <v>0</v>
      </c>
      <c r="F217" s="18">
        <f>F216+F191</f>
        <v>0</v>
      </c>
      <c r="G217" s="19">
        <f>G216+G191</f>
        <v>0</v>
      </c>
      <c r="H217" s="20">
        <f aca="true" t="shared" si="13" ref="H217:BJ217">H216+H191</f>
        <v>405.47146176283195</v>
      </c>
      <c r="I217" s="18">
        <f t="shared" si="13"/>
        <v>300.53181167317865</v>
      </c>
      <c r="J217" s="18">
        <f t="shared" si="13"/>
        <v>9.18797419E-05</v>
      </c>
      <c r="K217" s="18">
        <f t="shared" si="13"/>
        <v>223.58258961212888</v>
      </c>
      <c r="L217" s="19">
        <f t="shared" si="13"/>
        <v>802.2476219080833</v>
      </c>
      <c r="M217" s="20">
        <f t="shared" si="13"/>
        <v>0</v>
      </c>
      <c r="N217" s="18">
        <f t="shared" si="13"/>
        <v>0</v>
      </c>
      <c r="O217" s="18">
        <f t="shared" si="13"/>
        <v>0</v>
      </c>
      <c r="P217" s="18">
        <f t="shared" si="13"/>
        <v>0</v>
      </c>
      <c r="Q217" s="19">
        <f t="shared" si="13"/>
        <v>0</v>
      </c>
      <c r="R217" s="20">
        <f t="shared" si="13"/>
        <v>170.62584611655956</v>
      </c>
      <c r="S217" s="18">
        <f t="shared" si="13"/>
        <v>118.97477086941312</v>
      </c>
      <c r="T217" s="18">
        <f t="shared" si="13"/>
        <v>0.7509914116773</v>
      </c>
      <c r="U217" s="18">
        <f t="shared" si="13"/>
        <v>0</v>
      </c>
      <c r="V217" s="19">
        <f t="shared" si="13"/>
        <v>290.96373885590987</v>
      </c>
      <c r="W217" s="20">
        <f t="shared" si="13"/>
        <v>0</v>
      </c>
      <c r="X217" s="18">
        <f t="shared" si="13"/>
        <v>0</v>
      </c>
      <c r="Y217" s="18">
        <f t="shared" si="13"/>
        <v>0</v>
      </c>
      <c r="Z217" s="18">
        <f t="shared" si="13"/>
        <v>0</v>
      </c>
      <c r="AA217" s="19">
        <f t="shared" si="13"/>
        <v>0</v>
      </c>
      <c r="AB217" s="20">
        <f t="shared" si="13"/>
        <v>51.397094342285705</v>
      </c>
      <c r="AC217" s="18">
        <f t="shared" si="13"/>
        <v>3.4009748221276</v>
      </c>
      <c r="AD217" s="18">
        <f t="shared" si="13"/>
        <v>0</v>
      </c>
      <c r="AE217" s="18">
        <f t="shared" si="13"/>
        <v>0</v>
      </c>
      <c r="AF217" s="19">
        <f t="shared" si="13"/>
        <v>53.3915070142707</v>
      </c>
      <c r="AG217" s="20">
        <f t="shared" si="13"/>
        <v>0</v>
      </c>
      <c r="AH217" s="18">
        <f t="shared" si="13"/>
        <v>0</v>
      </c>
      <c r="AI217" s="18">
        <f t="shared" si="13"/>
        <v>0</v>
      </c>
      <c r="AJ217" s="18">
        <f t="shared" si="13"/>
        <v>0</v>
      </c>
      <c r="AK217" s="19">
        <f t="shared" si="13"/>
        <v>0</v>
      </c>
      <c r="AL217" s="20">
        <f t="shared" si="13"/>
        <v>62.846978519824496</v>
      </c>
      <c r="AM217" s="18">
        <f t="shared" si="13"/>
        <v>200.54922937506223</v>
      </c>
      <c r="AN217" s="18">
        <f t="shared" si="13"/>
        <v>0</v>
      </c>
      <c r="AO217" s="18">
        <f t="shared" si="13"/>
        <v>0</v>
      </c>
      <c r="AP217" s="19">
        <f t="shared" si="13"/>
        <v>19.954248468883304</v>
      </c>
      <c r="AQ217" s="20">
        <f t="shared" si="13"/>
        <v>0</v>
      </c>
      <c r="AR217" s="18">
        <f t="shared" si="13"/>
        <v>17.0277932208062</v>
      </c>
      <c r="AS217" s="18">
        <f t="shared" si="13"/>
        <v>0</v>
      </c>
      <c r="AT217" s="18">
        <f t="shared" si="13"/>
        <v>0</v>
      </c>
      <c r="AU217" s="19">
        <f t="shared" si="13"/>
        <v>0</v>
      </c>
      <c r="AV217" s="20">
        <f t="shared" si="13"/>
        <v>6080.479496889803</v>
      </c>
      <c r="AW217" s="18">
        <f t="shared" si="13"/>
        <v>1678.9806312638732</v>
      </c>
      <c r="AX217" s="18">
        <f t="shared" si="13"/>
        <v>12.227414699998501</v>
      </c>
      <c r="AY217" s="18">
        <f t="shared" si="13"/>
        <v>17.390864833322297</v>
      </c>
      <c r="AZ217" s="19">
        <f t="shared" si="13"/>
        <v>12630.141525822684</v>
      </c>
      <c r="BA217" s="20">
        <f t="shared" si="13"/>
        <v>0</v>
      </c>
      <c r="BB217" s="18">
        <f t="shared" si="13"/>
        <v>0</v>
      </c>
      <c r="BC217" s="18">
        <f t="shared" si="13"/>
        <v>0</v>
      </c>
      <c r="BD217" s="18">
        <f t="shared" si="13"/>
        <v>0</v>
      </c>
      <c r="BE217" s="19">
        <f t="shared" si="13"/>
        <v>0</v>
      </c>
      <c r="BF217" s="20">
        <f t="shared" si="13"/>
        <v>4558.855398461703</v>
      </c>
      <c r="BG217" s="18">
        <f t="shared" si="13"/>
        <v>362.689386616119</v>
      </c>
      <c r="BH217" s="18">
        <f t="shared" si="13"/>
        <v>6.3401034026763</v>
      </c>
      <c r="BI217" s="18">
        <f t="shared" si="13"/>
        <v>0</v>
      </c>
      <c r="BJ217" s="19">
        <f t="shared" si="13"/>
        <v>3894.092816621913</v>
      </c>
      <c r="BK217" s="19">
        <f>BK216+BK191</f>
        <v>32072.32238651552</v>
      </c>
      <c r="BL217" s="16"/>
      <c r="BM217" s="52"/>
    </row>
    <row r="218" spans="3:65" ht="15" customHeight="1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6"/>
      <c r="BM218" s="52"/>
    </row>
    <row r="219" spans="1:65" s="12" customFormat="1" ht="15">
      <c r="A219" s="5" t="s">
        <v>26</v>
      </c>
      <c r="B219" s="27" t="s">
        <v>27</v>
      </c>
      <c r="C219" s="11"/>
      <c r="D219" s="9"/>
      <c r="E219" s="9"/>
      <c r="F219" s="9"/>
      <c r="G219" s="10"/>
      <c r="H219" s="11"/>
      <c r="I219" s="9"/>
      <c r="J219" s="9"/>
      <c r="K219" s="9"/>
      <c r="L219" s="10"/>
      <c r="M219" s="11"/>
      <c r="N219" s="9"/>
      <c r="O219" s="9"/>
      <c r="P219" s="9"/>
      <c r="Q219" s="10"/>
      <c r="R219" s="11"/>
      <c r="S219" s="9"/>
      <c r="T219" s="9"/>
      <c r="U219" s="9"/>
      <c r="V219" s="10"/>
      <c r="W219" s="11"/>
      <c r="X219" s="9"/>
      <c r="Y219" s="9"/>
      <c r="Z219" s="9"/>
      <c r="AA219" s="10"/>
      <c r="AB219" s="11"/>
      <c r="AC219" s="9"/>
      <c r="AD219" s="9"/>
      <c r="AE219" s="9"/>
      <c r="AF219" s="10"/>
      <c r="AG219" s="11"/>
      <c r="AH219" s="9"/>
      <c r="AI219" s="9"/>
      <c r="AJ219" s="9"/>
      <c r="AK219" s="10"/>
      <c r="AL219" s="11"/>
      <c r="AM219" s="9"/>
      <c r="AN219" s="9"/>
      <c r="AO219" s="9"/>
      <c r="AP219" s="10"/>
      <c r="AQ219" s="11"/>
      <c r="AR219" s="9"/>
      <c r="AS219" s="9"/>
      <c r="AT219" s="9"/>
      <c r="AU219" s="10"/>
      <c r="AV219" s="11"/>
      <c r="AW219" s="9"/>
      <c r="AX219" s="9"/>
      <c r="AY219" s="9"/>
      <c r="AZ219" s="10"/>
      <c r="BA219" s="11"/>
      <c r="BB219" s="9"/>
      <c r="BC219" s="9"/>
      <c r="BD219" s="9"/>
      <c r="BE219" s="10"/>
      <c r="BF219" s="11"/>
      <c r="BG219" s="9"/>
      <c r="BH219" s="9"/>
      <c r="BI219" s="9"/>
      <c r="BJ219" s="10"/>
      <c r="BK219" s="17"/>
      <c r="BL219" s="16"/>
      <c r="BM219" s="52"/>
    </row>
    <row r="220" spans="1:65" s="12" customFormat="1" ht="15">
      <c r="A220" s="5" t="s">
        <v>9</v>
      </c>
      <c r="B220" s="15" t="s">
        <v>28</v>
      </c>
      <c r="C220" s="11"/>
      <c r="D220" s="9"/>
      <c r="E220" s="9"/>
      <c r="F220" s="9"/>
      <c r="G220" s="10"/>
      <c r="H220" s="11"/>
      <c r="I220" s="9"/>
      <c r="J220" s="9"/>
      <c r="K220" s="9"/>
      <c r="L220" s="10"/>
      <c r="M220" s="11"/>
      <c r="N220" s="9"/>
      <c r="O220" s="9"/>
      <c r="P220" s="9"/>
      <c r="Q220" s="10"/>
      <c r="R220" s="11"/>
      <c r="S220" s="9"/>
      <c r="T220" s="9"/>
      <c r="U220" s="9"/>
      <c r="V220" s="10"/>
      <c r="W220" s="11"/>
      <c r="X220" s="9"/>
      <c r="Y220" s="9"/>
      <c r="Z220" s="9"/>
      <c r="AA220" s="10"/>
      <c r="AB220" s="11"/>
      <c r="AC220" s="9"/>
      <c r="AD220" s="9"/>
      <c r="AE220" s="9"/>
      <c r="AF220" s="10"/>
      <c r="AG220" s="11"/>
      <c r="AH220" s="9"/>
      <c r="AI220" s="9"/>
      <c r="AJ220" s="9"/>
      <c r="AK220" s="10"/>
      <c r="AL220" s="11"/>
      <c r="AM220" s="9"/>
      <c r="AN220" s="9"/>
      <c r="AO220" s="9"/>
      <c r="AP220" s="10"/>
      <c r="AQ220" s="11"/>
      <c r="AR220" s="9"/>
      <c r="AS220" s="9"/>
      <c r="AT220" s="9"/>
      <c r="AU220" s="10"/>
      <c r="AV220" s="11"/>
      <c r="AW220" s="9"/>
      <c r="AX220" s="9"/>
      <c r="AY220" s="9"/>
      <c r="AZ220" s="10"/>
      <c r="BA220" s="11"/>
      <c r="BB220" s="9"/>
      <c r="BC220" s="9"/>
      <c r="BD220" s="9"/>
      <c r="BE220" s="10"/>
      <c r="BF220" s="11"/>
      <c r="BG220" s="9"/>
      <c r="BH220" s="9"/>
      <c r="BI220" s="9"/>
      <c r="BJ220" s="10"/>
      <c r="BK220" s="17"/>
      <c r="BL220" s="16"/>
      <c r="BM220" s="52"/>
    </row>
    <row r="221" spans="1:65" s="12" customFormat="1" ht="15">
      <c r="A221" s="5"/>
      <c r="B221" s="8" t="s">
        <v>177</v>
      </c>
      <c r="C221" s="11">
        <v>0</v>
      </c>
      <c r="D221" s="9">
        <v>1.2334829836774002</v>
      </c>
      <c r="E221" s="9">
        <v>0</v>
      </c>
      <c r="F221" s="9">
        <v>0</v>
      </c>
      <c r="G221" s="10">
        <v>0</v>
      </c>
      <c r="H221" s="11">
        <v>2.8950963836730987</v>
      </c>
      <c r="I221" s="9">
        <v>0.0586896373868</v>
      </c>
      <c r="J221" s="9">
        <v>0.0137876305161</v>
      </c>
      <c r="K221" s="9">
        <v>0</v>
      </c>
      <c r="L221" s="10">
        <v>19.6691039287377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1.4668648510911997</v>
      </c>
      <c r="S221" s="9">
        <v>0.1273317973224</v>
      </c>
      <c r="T221" s="9">
        <v>0</v>
      </c>
      <c r="U221" s="9">
        <v>0</v>
      </c>
      <c r="V221" s="10">
        <v>6.272325024931404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0.37565494419280004</v>
      </c>
      <c r="AC221" s="9">
        <v>0</v>
      </c>
      <c r="AD221" s="9">
        <v>0</v>
      </c>
      <c r="AE221" s="9">
        <v>0</v>
      </c>
      <c r="AF221" s="10">
        <v>0.2625395288383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0.15366334757979996</v>
      </c>
      <c r="AM221" s="9">
        <v>0</v>
      </c>
      <c r="AN221" s="9">
        <v>0</v>
      </c>
      <c r="AO221" s="9">
        <v>0</v>
      </c>
      <c r="AP221" s="10">
        <v>0.15210048964469997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63.91273781167196</v>
      </c>
      <c r="AW221" s="9">
        <v>39.83480059308842</v>
      </c>
      <c r="AX221" s="9">
        <v>0</v>
      </c>
      <c r="AY221" s="9">
        <v>0</v>
      </c>
      <c r="AZ221" s="10">
        <v>318.6205446952079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55.15840565721475</v>
      </c>
      <c r="BG221" s="9">
        <v>11.187054091511902</v>
      </c>
      <c r="BH221" s="9">
        <v>2.5187945369032</v>
      </c>
      <c r="BI221" s="9">
        <v>0</v>
      </c>
      <c r="BJ221" s="10">
        <v>118.99998463961467</v>
      </c>
      <c r="BK221" s="17">
        <f>SUM(C221:BJ221)</f>
        <v>642.9129625728045</v>
      </c>
      <c r="BL221" s="16"/>
      <c r="BM221" s="52"/>
    </row>
    <row r="222" spans="1:65" s="21" customFormat="1" ht="15">
      <c r="A222" s="5"/>
      <c r="B222" s="15" t="s">
        <v>29</v>
      </c>
      <c r="C222" s="20">
        <f>SUM(C221)</f>
        <v>0</v>
      </c>
      <c r="D222" s="18">
        <f>SUM(D221)</f>
        <v>1.2334829836774002</v>
      </c>
      <c r="E222" s="18">
        <f>SUM(E221)</f>
        <v>0</v>
      </c>
      <c r="F222" s="18">
        <f>SUM(F221)</f>
        <v>0</v>
      </c>
      <c r="G222" s="19">
        <f>SUM(G221)</f>
        <v>0</v>
      </c>
      <c r="H222" s="20">
        <f aca="true" t="shared" si="14" ref="H222:BJ222">SUM(H221)</f>
        <v>2.8950963836730987</v>
      </c>
      <c r="I222" s="18">
        <f t="shared" si="14"/>
        <v>0.0586896373868</v>
      </c>
      <c r="J222" s="18">
        <f t="shared" si="14"/>
        <v>0.0137876305161</v>
      </c>
      <c r="K222" s="18">
        <f t="shared" si="14"/>
        <v>0</v>
      </c>
      <c r="L222" s="19">
        <f t="shared" si="14"/>
        <v>19.6691039287377</v>
      </c>
      <c r="M222" s="20">
        <f t="shared" si="14"/>
        <v>0</v>
      </c>
      <c r="N222" s="18">
        <f t="shared" si="14"/>
        <v>0</v>
      </c>
      <c r="O222" s="18">
        <f t="shared" si="14"/>
        <v>0</v>
      </c>
      <c r="P222" s="18">
        <f t="shared" si="14"/>
        <v>0</v>
      </c>
      <c r="Q222" s="19">
        <f t="shared" si="14"/>
        <v>0</v>
      </c>
      <c r="R222" s="20">
        <f t="shared" si="14"/>
        <v>1.4668648510911997</v>
      </c>
      <c r="S222" s="18">
        <f t="shared" si="14"/>
        <v>0.1273317973224</v>
      </c>
      <c r="T222" s="18">
        <f t="shared" si="14"/>
        <v>0</v>
      </c>
      <c r="U222" s="18">
        <f t="shared" si="14"/>
        <v>0</v>
      </c>
      <c r="V222" s="19">
        <f t="shared" si="14"/>
        <v>6.272325024931404</v>
      </c>
      <c r="W222" s="20">
        <f t="shared" si="14"/>
        <v>0</v>
      </c>
      <c r="X222" s="18">
        <f t="shared" si="14"/>
        <v>0</v>
      </c>
      <c r="Y222" s="18">
        <f t="shared" si="14"/>
        <v>0</v>
      </c>
      <c r="Z222" s="18">
        <f t="shared" si="14"/>
        <v>0</v>
      </c>
      <c r="AA222" s="19">
        <f t="shared" si="14"/>
        <v>0</v>
      </c>
      <c r="AB222" s="20">
        <f t="shared" si="14"/>
        <v>0.37565494419280004</v>
      </c>
      <c r="AC222" s="18">
        <f t="shared" si="14"/>
        <v>0</v>
      </c>
      <c r="AD222" s="18">
        <f t="shared" si="14"/>
        <v>0</v>
      </c>
      <c r="AE222" s="18">
        <f t="shared" si="14"/>
        <v>0</v>
      </c>
      <c r="AF222" s="19">
        <f t="shared" si="14"/>
        <v>0.2625395288383</v>
      </c>
      <c r="AG222" s="20">
        <f t="shared" si="14"/>
        <v>0</v>
      </c>
      <c r="AH222" s="18">
        <f t="shared" si="14"/>
        <v>0</v>
      </c>
      <c r="AI222" s="18">
        <f t="shared" si="14"/>
        <v>0</v>
      </c>
      <c r="AJ222" s="18">
        <f t="shared" si="14"/>
        <v>0</v>
      </c>
      <c r="AK222" s="19">
        <f t="shared" si="14"/>
        <v>0</v>
      </c>
      <c r="AL222" s="20">
        <f t="shared" si="14"/>
        <v>0.15366334757979996</v>
      </c>
      <c r="AM222" s="18">
        <f t="shared" si="14"/>
        <v>0</v>
      </c>
      <c r="AN222" s="18">
        <f t="shared" si="14"/>
        <v>0</v>
      </c>
      <c r="AO222" s="18">
        <f t="shared" si="14"/>
        <v>0</v>
      </c>
      <c r="AP222" s="19">
        <f t="shared" si="14"/>
        <v>0.15210048964469997</v>
      </c>
      <c r="AQ222" s="20">
        <f t="shared" si="14"/>
        <v>0</v>
      </c>
      <c r="AR222" s="18">
        <f t="shared" si="14"/>
        <v>0</v>
      </c>
      <c r="AS222" s="18">
        <f t="shared" si="14"/>
        <v>0</v>
      </c>
      <c r="AT222" s="18">
        <f t="shared" si="14"/>
        <v>0</v>
      </c>
      <c r="AU222" s="19">
        <f t="shared" si="14"/>
        <v>0</v>
      </c>
      <c r="AV222" s="20">
        <f t="shared" si="14"/>
        <v>63.91273781167196</v>
      </c>
      <c r="AW222" s="18">
        <f t="shared" si="14"/>
        <v>39.83480059308842</v>
      </c>
      <c r="AX222" s="18">
        <f t="shared" si="14"/>
        <v>0</v>
      </c>
      <c r="AY222" s="18">
        <f t="shared" si="14"/>
        <v>0</v>
      </c>
      <c r="AZ222" s="19">
        <f t="shared" si="14"/>
        <v>318.6205446952079</v>
      </c>
      <c r="BA222" s="20">
        <f t="shared" si="14"/>
        <v>0</v>
      </c>
      <c r="BB222" s="18">
        <f t="shared" si="14"/>
        <v>0</v>
      </c>
      <c r="BC222" s="18">
        <f t="shared" si="14"/>
        <v>0</v>
      </c>
      <c r="BD222" s="18">
        <f t="shared" si="14"/>
        <v>0</v>
      </c>
      <c r="BE222" s="19">
        <f t="shared" si="14"/>
        <v>0</v>
      </c>
      <c r="BF222" s="20">
        <f t="shared" si="14"/>
        <v>55.15840565721475</v>
      </c>
      <c r="BG222" s="18">
        <f t="shared" si="14"/>
        <v>11.187054091511902</v>
      </c>
      <c r="BH222" s="18">
        <f t="shared" si="14"/>
        <v>2.5187945369032</v>
      </c>
      <c r="BI222" s="18">
        <f t="shared" si="14"/>
        <v>0</v>
      </c>
      <c r="BJ222" s="19">
        <f t="shared" si="14"/>
        <v>118.99998463961467</v>
      </c>
      <c r="BK222" s="32">
        <f>SUM(BK221)</f>
        <v>642.9129625728045</v>
      </c>
      <c r="BL222" s="16"/>
      <c r="BM222" s="52"/>
    </row>
    <row r="223" spans="3:65" ht="15" customHeight="1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6"/>
      <c r="BM223" s="52"/>
    </row>
    <row r="224" spans="1:65" s="12" customFormat="1" ht="15">
      <c r="A224" s="5" t="s">
        <v>191</v>
      </c>
      <c r="B224" s="24" t="s">
        <v>192</v>
      </c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6"/>
      <c r="BL224" s="16"/>
      <c r="BM224" s="52"/>
    </row>
    <row r="225" spans="1:65" s="12" customFormat="1" ht="15">
      <c r="A225" s="5" t="s">
        <v>9</v>
      </c>
      <c r="B225" s="33" t="s">
        <v>193</v>
      </c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6"/>
      <c r="BL225" s="16"/>
      <c r="BM225" s="52"/>
    </row>
    <row r="226" spans="1:65" s="12" customFormat="1" ht="15">
      <c r="A226" s="5"/>
      <c r="B226" s="8" t="s">
        <v>195</v>
      </c>
      <c r="C226" s="11">
        <v>0</v>
      </c>
      <c r="D226" s="9">
        <v>0.0001</v>
      </c>
      <c r="E226" s="9">
        <v>0</v>
      </c>
      <c r="F226" s="9">
        <v>0</v>
      </c>
      <c r="G226" s="10">
        <v>0</v>
      </c>
      <c r="H226" s="11">
        <v>142.1874</v>
      </c>
      <c r="I226" s="9">
        <v>1443.0131</v>
      </c>
      <c r="J226" s="9">
        <v>0.0004</v>
      </c>
      <c r="K226" s="9">
        <v>0.7851</v>
      </c>
      <c r="L226" s="10">
        <v>121.329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74.7496</v>
      </c>
      <c r="S226" s="9">
        <v>1.6642</v>
      </c>
      <c r="T226" s="9">
        <v>0.0035</v>
      </c>
      <c r="U226" s="9">
        <v>0</v>
      </c>
      <c r="V226" s="10">
        <v>16.5538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</v>
      </c>
      <c r="AC226" s="9">
        <v>0</v>
      </c>
      <c r="AD226" s="9">
        <v>0</v>
      </c>
      <c r="AE226" s="9">
        <v>0</v>
      </c>
      <c r="AF226" s="10">
        <v>0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</v>
      </c>
      <c r="AM226" s="9">
        <v>0</v>
      </c>
      <c r="AN226" s="9">
        <v>0</v>
      </c>
      <c r="AO226" s="9">
        <v>0</v>
      </c>
      <c r="AP226" s="10">
        <v>0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0</v>
      </c>
      <c r="AW226" s="9">
        <v>0</v>
      </c>
      <c r="AX226" s="9">
        <v>0</v>
      </c>
      <c r="AY226" s="9">
        <v>0</v>
      </c>
      <c r="AZ226" s="10">
        <v>0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0</v>
      </c>
      <c r="BG226" s="9">
        <v>0</v>
      </c>
      <c r="BH226" s="9">
        <v>0</v>
      </c>
      <c r="BI226" s="9">
        <v>0</v>
      </c>
      <c r="BJ226" s="10">
        <v>0</v>
      </c>
      <c r="BK226" s="17">
        <f>SUM(C226:BJ226)</f>
        <v>1800.2861999999998</v>
      </c>
      <c r="BL226" s="16"/>
      <c r="BM226" s="52"/>
    </row>
    <row r="227" spans="1:65" s="21" customFormat="1" ht="15">
      <c r="A227" s="5"/>
      <c r="B227" s="15" t="s">
        <v>11</v>
      </c>
      <c r="C227" s="20">
        <f>C226</f>
        <v>0</v>
      </c>
      <c r="D227" s="18">
        <f>D226</f>
        <v>0.0001</v>
      </c>
      <c r="E227" s="18">
        <f>E226</f>
        <v>0</v>
      </c>
      <c r="F227" s="18">
        <f>F226</f>
        <v>0</v>
      </c>
      <c r="G227" s="19">
        <f>G226</f>
        <v>0</v>
      </c>
      <c r="H227" s="20">
        <f aca="true" t="shared" si="15" ref="H227:BK227">H226</f>
        <v>142.1874</v>
      </c>
      <c r="I227" s="18">
        <f t="shared" si="15"/>
        <v>1443.0131</v>
      </c>
      <c r="J227" s="18">
        <f t="shared" si="15"/>
        <v>0.0004</v>
      </c>
      <c r="K227" s="18">
        <f t="shared" si="15"/>
        <v>0.7851</v>
      </c>
      <c r="L227" s="19">
        <f t="shared" si="15"/>
        <v>121.329</v>
      </c>
      <c r="M227" s="20">
        <f t="shared" si="15"/>
        <v>0</v>
      </c>
      <c r="N227" s="18">
        <f t="shared" si="15"/>
        <v>0</v>
      </c>
      <c r="O227" s="18">
        <f t="shared" si="15"/>
        <v>0</v>
      </c>
      <c r="P227" s="18">
        <f t="shared" si="15"/>
        <v>0</v>
      </c>
      <c r="Q227" s="19">
        <f t="shared" si="15"/>
        <v>0</v>
      </c>
      <c r="R227" s="20">
        <f t="shared" si="15"/>
        <v>74.7496</v>
      </c>
      <c r="S227" s="18">
        <f t="shared" si="15"/>
        <v>1.6642</v>
      </c>
      <c r="T227" s="18">
        <f t="shared" si="15"/>
        <v>0.0035</v>
      </c>
      <c r="U227" s="18">
        <f t="shared" si="15"/>
        <v>0</v>
      </c>
      <c r="V227" s="19">
        <f t="shared" si="15"/>
        <v>16.5538</v>
      </c>
      <c r="W227" s="20">
        <f t="shared" si="15"/>
        <v>0</v>
      </c>
      <c r="X227" s="18">
        <f t="shared" si="15"/>
        <v>0</v>
      </c>
      <c r="Y227" s="18">
        <f t="shared" si="15"/>
        <v>0</v>
      </c>
      <c r="Z227" s="18">
        <f t="shared" si="15"/>
        <v>0</v>
      </c>
      <c r="AA227" s="19">
        <f t="shared" si="15"/>
        <v>0</v>
      </c>
      <c r="AB227" s="20">
        <f t="shared" si="15"/>
        <v>0</v>
      </c>
      <c r="AC227" s="18">
        <f t="shared" si="15"/>
        <v>0</v>
      </c>
      <c r="AD227" s="18">
        <f t="shared" si="15"/>
        <v>0</v>
      </c>
      <c r="AE227" s="18">
        <f t="shared" si="15"/>
        <v>0</v>
      </c>
      <c r="AF227" s="19">
        <f t="shared" si="15"/>
        <v>0</v>
      </c>
      <c r="AG227" s="20">
        <f t="shared" si="15"/>
        <v>0</v>
      </c>
      <c r="AH227" s="18">
        <f t="shared" si="15"/>
        <v>0</v>
      </c>
      <c r="AI227" s="18">
        <f t="shared" si="15"/>
        <v>0</v>
      </c>
      <c r="AJ227" s="18">
        <f t="shared" si="15"/>
        <v>0</v>
      </c>
      <c r="AK227" s="19">
        <f t="shared" si="15"/>
        <v>0</v>
      </c>
      <c r="AL227" s="20">
        <f t="shared" si="15"/>
        <v>0</v>
      </c>
      <c r="AM227" s="18">
        <f t="shared" si="15"/>
        <v>0</v>
      </c>
      <c r="AN227" s="18">
        <f t="shared" si="15"/>
        <v>0</v>
      </c>
      <c r="AO227" s="18">
        <f t="shared" si="15"/>
        <v>0</v>
      </c>
      <c r="AP227" s="19">
        <f t="shared" si="15"/>
        <v>0</v>
      </c>
      <c r="AQ227" s="20">
        <f t="shared" si="15"/>
        <v>0</v>
      </c>
      <c r="AR227" s="18">
        <f t="shared" si="15"/>
        <v>0</v>
      </c>
      <c r="AS227" s="18">
        <f t="shared" si="15"/>
        <v>0</v>
      </c>
      <c r="AT227" s="18">
        <f t="shared" si="15"/>
        <v>0</v>
      </c>
      <c r="AU227" s="19">
        <f t="shared" si="15"/>
        <v>0</v>
      </c>
      <c r="AV227" s="20">
        <f t="shared" si="15"/>
        <v>0</v>
      </c>
      <c r="AW227" s="18">
        <f t="shared" si="15"/>
        <v>0</v>
      </c>
      <c r="AX227" s="18">
        <f t="shared" si="15"/>
        <v>0</v>
      </c>
      <c r="AY227" s="18">
        <f t="shared" si="15"/>
        <v>0</v>
      </c>
      <c r="AZ227" s="19">
        <f t="shared" si="15"/>
        <v>0</v>
      </c>
      <c r="BA227" s="20">
        <f t="shared" si="15"/>
        <v>0</v>
      </c>
      <c r="BB227" s="18">
        <f t="shared" si="15"/>
        <v>0</v>
      </c>
      <c r="BC227" s="18">
        <f t="shared" si="15"/>
        <v>0</v>
      </c>
      <c r="BD227" s="18">
        <f t="shared" si="15"/>
        <v>0</v>
      </c>
      <c r="BE227" s="19">
        <f t="shared" si="15"/>
        <v>0</v>
      </c>
      <c r="BF227" s="20">
        <f t="shared" si="15"/>
        <v>0</v>
      </c>
      <c r="BG227" s="18">
        <f t="shared" si="15"/>
        <v>0</v>
      </c>
      <c r="BH227" s="18">
        <f t="shared" si="15"/>
        <v>0</v>
      </c>
      <c r="BI227" s="18">
        <f t="shared" si="15"/>
        <v>0</v>
      </c>
      <c r="BJ227" s="19">
        <f t="shared" si="15"/>
        <v>0</v>
      </c>
      <c r="BK227" s="19">
        <f t="shared" si="15"/>
        <v>1800.2861999999998</v>
      </c>
      <c r="BL227" s="16"/>
      <c r="BM227" s="52"/>
    </row>
    <row r="228" spans="1:65" s="12" customFormat="1" ht="15">
      <c r="A228" s="5" t="s">
        <v>12</v>
      </c>
      <c r="B228" s="6" t="s">
        <v>194</v>
      </c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6"/>
      <c r="BL228" s="16"/>
      <c r="BM228" s="52"/>
    </row>
    <row r="229" spans="1:65" s="12" customFormat="1" ht="15">
      <c r="A229" s="5"/>
      <c r="B229" s="8" t="s">
        <v>196</v>
      </c>
      <c r="C229" s="11">
        <v>0</v>
      </c>
      <c r="D229" s="9">
        <v>0</v>
      </c>
      <c r="E229" s="9">
        <v>0</v>
      </c>
      <c r="F229" s="9">
        <v>0</v>
      </c>
      <c r="G229" s="10">
        <v>0</v>
      </c>
      <c r="H229" s="11">
        <v>4.4763</v>
      </c>
      <c r="I229" s="9">
        <v>147.3425</v>
      </c>
      <c r="J229" s="9">
        <v>0</v>
      </c>
      <c r="K229" s="9">
        <v>0</v>
      </c>
      <c r="L229" s="10">
        <v>1.8503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3.7707</v>
      </c>
      <c r="S229" s="9">
        <v>0.0031</v>
      </c>
      <c r="T229" s="9">
        <v>0</v>
      </c>
      <c r="U229" s="9">
        <v>0</v>
      </c>
      <c r="V229" s="10">
        <v>0.3595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0</v>
      </c>
      <c r="AC229" s="9">
        <v>0</v>
      </c>
      <c r="AD229" s="9">
        <v>0</v>
      </c>
      <c r="AE229" s="9">
        <v>0</v>
      </c>
      <c r="AF229" s="10">
        <v>0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0</v>
      </c>
      <c r="AM229" s="9">
        <v>0</v>
      </c>
      <c r="AN229" s="9">
        <v>0</v>
      </c>
      <c r="AO229" s="9">
        <v>0</v>
      </c>
      <c r="AP229" s="10">
        <v>0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0</v>
      </c>
      <c r="AW229" s="9">
        <v>0</v>
      </c>
      <c r="AX229" s="9">
        <v>0</v>
      </c>
      <c r="AY229" s="9">
        <v>0</v>
      </c>
      <c r="AZ229" s="10">
        <v>0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0</v>
      </c>
      <c r="BG229" s="9">
        <v>0</v>
      </c>
      <c r="BH229" s="9">
        <v>0</v>
      </c>
      <c r="BI229" s="9">
        <v>0</v>
      </c>
      <c r="BJ229" s="10">
        <v>0</v>
      </c>
      <c r="BK229" s="17">
        <f>SUM(C229:BJ229)</f>
        <v>157.8024</v>
      </c>
      <c r="BL229" s="16"/>
      <c r="BM229" s="52"/>
    </row>
    <row r="230" spans="1:65" s="12" customFormat="1" ht="15">
      <c r="A230" s="5"/>
      <c r="B230" s="8" t="s">
        <v>276</v>
      </c>
      <c r="C230" s="11">
        <v>0</v>
      </c>
      <c r="D230" s="9">
        <v>2.8156</v>
      </c>
      <c r="E230" s="9">
        <v>0</v>
      </c>
      <c r="F230" s="9">
        <v>0</v>
      </c>
      <c r="G230" s="10">
        <v>0</v>
      </c>
      <c r="H230" s="11">
        <v>1.4241</v>
      </c>
      <c r="I230" s="9">
        <v>1.0931</v>
      </c>
      <c r="J230" s="9">
        <v>0</v>
      </c>
      <c r="K230" s="9">
        <v>0</v>
      </c>
      <c r="L230" s="10">
        <v>0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1.5063</v>
      </c>
      <c r="S230" s="9">
        <v>0.0032</v>
      </c>
      <c r="T230" s="9">
        <v>0</v>
      </c>
      <c r="U230" s="9">
        <v>0</v>
      </c>
      <c r="V230" s="10">
        <v>0.1068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0</v>
      </c>
      <c r="AC230" s="9">
        <v>0</v>
      </c>
      <c r="AD230" s="9">
        <v>0</v>
      </c>
      <c r="AE230" s="9">
        <v>0</v>
      </c>
      <c r="AF230" s="10">
        <v>0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0</v>
      </c>
      <c r="AM230" s="9">
        <v>0</v>
      </c>
      <c r="AN230" s="9">
        <v>0</v>
      </c>
      <c r="AO230" s="9">
        <v>0</v>
      </c>
      <c r="AP230" s="10">
        <v>0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0</v>
      </c>
      <c r="AW230" s="9">
        <v>0</v>
      </c>
      <c r="AX230" s="9">
        <v>0</v>
      </c>
      <c r="AY230" s="9">
        <v>0</v>
      </c>
      <c r="AZ230" s="10">
        <v>0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0</v>
      </c>
      <c r="BG230" s="9">
        <v>0</v>
      </c>
      <c r="BH230" s="9">
        <v>0</v>
      </c>
      <c r="BI230" s="9">
        <v>0</v>
      </c>
      <c r="BJ230" s="10">
        <v>0</v>
      </c>
      <c r="BK230" s="17">
        <f>SUM(C230:BJ230)</f>
        <v>6.9491</v>
      </c>
      <c r="BL230" s="16"/>
      <c r="BM230" s="52"/>
    </row>
    <row r="231" spans="1:65" s="12" customFormat="1" ht="15">
      <c r="A231" s="5"/>
      <c r="B231" s="30" t="s">
        <v>277</v>
      </c>
      <c r="C231" s="11">
        <v>0</v>
      </c>
      <c r="D231" s="9">
        <v>7.2611</v>
      </c>
      <c r="E231" s="9">
        <v>0</v>
      </c>
      <c r="F231" s="9">
        <v>0</v>
      </c>
      <c r="G231" s="10">
        <v>0</v>
      </c>
      <c r="H231" s="11">
        <v>2.608</v>
      </c>
      <c r="I231" s="9">
        <v>18.1859</v>
      </c>
      <c r="J231" s="9">
        <v>0</v>
      </c>
      <c r="K231" s="9">
        <v>0</v>
      </c>
      <c r="L231" s="10">
        <v>1.4024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0.1504</v>
      </c>
      <c r="S231" s="9">
        <v>0</v>
      </c>
      <c r="T231" s="9">
        <v>0</v>
      </c>
      <c r="U231" s="9">
        <v>0</v>
      </c>
      <c r="V231" s="10">
        <v>0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0</v>
      </c>
      <c r="AC231" s="9">
        <v>0</v>
      </c>
      <c r="AD231" s="9">
        <v>0</v>
      </c>
      <c r="AE231" s="9">
        <v>0</v>
      </c>
      <c r="AF231" s="10">
        <v>0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0</v>
      </c>
      <c r="AM231" s="9">
        <v>0</v>
      </c>
      <c r="AN231" s="9">
        <v>0</v>
      </c>
      <c r="AO231" s="9">
        <v>0</v>
      </c>
      <c r="AP231" s="10">
        <v>0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0</v>
      </c>
      <c r="AW231" s="9">
        <v>0</v>
      </c>
      <c r="AX231" s="9">
        <v>0</v>
      </c>
      <c r="AY231" s="9">
        <v>0</v>
      </c>
      <c r="AZ231" s="10">
        <v>0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0</v>
      </c>
      <c r="BG231" s="9">
        <v>0</v>
      </c>
      <c r="BH231" s="9">
        <v>0</v>
      </c>
      <c r="BI231" s="9">
        <v>0</v>
      </c>
      <c r="BJ231" s="10">
        <v>0</v>
      </c>
      <c r="BK231" s="17">
        <f>SUM(C231:BJ231)</f>
        <v>29.6078</v>
      </c>
      <c r="BL231" s="16"/>
      <c r="BM231" s="52"/>
    </row>
    <row r="232" spans="1:65" s="12" customFormat="1" ht="15">
      <c r="A232" s="5"/>
      <c r="B232" s="30" t="s">
        <v>253</v>
      </c>
      <c r="C232" s="11">
        <v>0</v>
      </c>
      <c r="D232" s="9">
        <v>11.5476</v>
      </c>
      <c r="E232" s="9">
        <v>0</v>
      </c>
      <c r="F232" s="9">
        <v>0</v>
      </c>
      <c r="G232" s="10">
        <v>0</v>
      </c>
      <c r="H232" s="11">
        <v>0.4138</v>
      </c>
      <c r="I232" s="9">
        <v>0.2324</v>
      </c>
      <c r="J232" s="9">
        <v>0</v>
      </c>
      <c r="K232" s="9">
        <v>0</v>
      </c>
      <c r="L232" s="10">
        <v>0.1732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0.1313</v>
      </c>
      <c r="S232" s="9">
        <v>0</v>
      </c>
      <c r="T232" s="9">
        <v>0.226</v>
      </c>
      <c r="U232" s="9">
        <v>0</v>
      </c>
      <c r="V232" s="10">
        <v>0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0</v>
      </c>
      <c r="AC232" s="9">
        <v>0</v>
      </c>
      <c r="AD232" s="9">
        <v>0</v>
      </c>
      <c r="AE232" s="9">
        <v>0</v>
      </c>
      <c r="AF232" s="10">
        <v>0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0</v>
      </c>
      <c r="AM232" s="9">
        <v>0</v>
      </c>
      <c r="AN232" s="9">
        <v>0</v>
      </c>
      <c r="AO232" s="9">
        <v>0</v>
      </c>
      <c r="AP232" s="10">
        <v>0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0</v>
      </c>
      <c r="AW232" s="9">
        <v>0</v>
      </c>
      <c r="AX232" s="9">
        <v>0</v>
      </c>
      <c r="AY232" s="9">
        <v>0</v>
      </c>
      <c r="AZ232" s="10">
        <v>0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0</v>
      </c>
      <c r="BG232" s="9">
        <v>0</v>
      </c>
      <c r="BH232" s="9">
        <v>0</v>
      </c>
      <c r="BI232" s="9">
        <v>0</v>
      </c>
      <c r="BJ232" s="10">
        <v>0</v>
      </c>
      <c r="BK232" s="17">
        <f>SUM(C232:BJ232)</f>
        <v>12.7243</v>
      </c>
      <c r="BL232" s="16"/>
      <c r="BM232" s="52"/>
    </row>
    <row r="233" spans="1:65" s="12" customFormat="1" ht="15">
      <c r="A233" s="5"/>
      <c r="B233" s="30" t="s">
        <v>254</v>
      </c>
      <c r="C233" s="11">
        <v>0</v>
      </c>
      <c r="D233" s="9">
        <v>11.8444</v>
      </c>
      <c r="E233" s="9">
        <v>0</v>
      </c>
      <c r="F233" s="9">
        <v>0</v>
      </c>
      <c r="G233" s="10">
        <v>0</v>
      </c>
      <c r="H233" s="11">
        <v>0.6346</v>
      </c>
      <c r="I233" s="9">
        <v>0.1559</v>
      </c>
      <c r="J233" s="9">
        <v>0</v>
      </c>
      <c r="K233" s="9">
        <v>0</v>
      </c>
      <c r="L233" s="10">
        <v>0.1406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0.149</v>
      </c>
      <c r="S233" s="9">
        <v>0</v>
      </c>
      <c r="T233" s="9">
        <v>0</v>
      </c>
      <c r="U233" s="9">
        <v>0</v>
      </c>
      <c r="V233" s="10">
        <v>0.12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0</v>
      </c>
      <c r="AC233" s="9">
        <v>0</v>
      </c>
      <c r="AD233" s="9">
        <v>0</v>
      </c>
      <c r="AE233" s="9">
        <v>0</v>
      </c>
      <c r="AF233" s="10">
        <v>0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0</v>
      </c>
      <c r="AM233" s="9">
        <v>0</v>
      </c>
      <c r="AN233" s="9">
        <v>0</v>
      </c>
      <c r="AO233" s="9">
        <v>0</v>
      </c>
      <c r="AP233" s="10">
        <v>0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0</v>
      </c>
      <c r="AW233" s="9">
        <v>0</v>
      </c>
      <c r="AX233" s="9">
        <v>0</v>
      </c>
      <c r="AY233" s="9">
        <v>0</v>
      </c>
      <c r="AZ233" s="10">
        <v>0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0</v>
      </c>
      <c r="BG233" s="9">
        <v>0</v>
      </c>
      <c r="BH233" s="9">
        <v>0</v>
      </c>
      <c r="BI233" s="9">
        <v>0</v>
      </c>
      <c r="BJ233" s="10">
        <v>0</v>
      </c>
      <c r="BK233" s="17">
        <f>SUM(C233:BJ233)</f>
        <v>13.0445</v>
      </c>
      <c r="BL233" s="16"/>
      <c r="BM233" s="52"/>
    </row>
    <row r="234" spans="1:65" s="21" customFormat="1" ht="15">
      <c r="A234" s="5"/>
      <c r="B234" s="15" t="s">
        <v>14</v>
      </c>
      <c r="C234" s="20">
        <f>SUM(C229:C233)</f>
        <v>0</v>
      </c>
      <c r="D234" s="18">
        <f>SUM(D229:D233)</f>
        <v>33.4687</v>
      </c>
      <c r="E234" s="18">
        <f>SUM(E229:E233)</f>
        <v>0</v>
      </c>
      <c r="F234" s="18">
        <f>SUM(F229:F233)</f>
        <v>0</v>
      </c>
      <c r="G234" s="19">
        <f>SUM(G229:G233)</f>
        <v>0</v>
      </c>
      <c r="H234" s="20">
        <f aca="true" t="shared" si="16" ref="H234:BJ234">SUM(H229:H233)</f>
        <v>9.5568</v>
      </c>
      <c r="I234" s="18">
        <f t="shared" si="16"/>
        <v>167.0098</v>
      </c>
      <c r="J234" s="18">
        <f t="shared" si="16"/>
        <v>0</v>
      </c>
      <c r="K234" s="18">
        <f t="shared" si="16"/>
        <v>0</v>
      </c>
      <c r="L234" s="19">
        <f t="shared" si="16"/>
        <v>3.5665</v>
      </c>
      <c r="M234" s="20">
        <f t="shared" si="16"/>
        <v>0</v>
      </c>
      <c r="N234" s="18">
        <f t="shared" si="16"/>
        <v>0</v>
      </c>
      <c r="O234" s="18">
        <f t="shared" si="16"/>
        <v>0</v>
      </c>
      <c r="P234" s="18">
        <f t="shared" si="16"/>
        <v>0</v>
      </c>
      <c r="Q234" s="19">
        <f t="shared" si="16"/>
        <v>0</v>
      </c>
      <c r="R234" s="20">
        <f t="shared" si="16"/>
        <v>5.707700000000001</v>
      </c>
      <c r="S234" s="18">
        <f t="shared" si="16"/>
        <v>0.0063</v>
      </c>
      <c r="T234" s="18">
        <f t="shared" si="16"/>
        <v>0.226</v>
      </c>
      <c r="U234" s="18">
        <f t="shared" si="16"/>
        <v>0</v>
      </c>
      <c r="V234" s="19">
        <f t="shared" si="16"/>
        <v>0.5863</v>
      </c>
      <c r="W234" s="20">
        <f t="shared" si="16"/>
        <v>0</v>
      </c>
      <c r="X234" s="18">
        <f t="shared" si="16"/>
        <v>0</v>
      </c>
      <c r="Y234" s="18">
        <f t="shared" si="16"/>
        <v>0</v>
      </c>
      <c r="Z234" s="18">
        <f t="shared" si="16"/>
        <v>0</v>
      </c>
      <c r="AA234" s="19">
        <f t="shared" si="16"/>
        <v>0</v>
      </c>
      <c r="AB234" s="20">
        <f t="shared" si="16"/>
        <v>0</v>
      </c>
      <c r="AC234" s="18">
        <f t="shared" si="16"/>
        <v>0</v>
      </c>
      <c r="AD234" s="18">
        <f t="shared" si="16"/>
        <v>0</v>
      </c>
      <c r="AE234" s="18">
        <f t="shared" si="16"/>
        <v>0</v>
      </c>
      <c r="AF234" s="19">
        <f t="shared" si="16"/>
        <v>0</v>
      </c>
      <c r="AG234" s="20">
        <f t="shared" si="16"/>
        <v>0</v>
      </c>
      <c r="AH234" s="18">
        <f t="shared" si="16"/>
        <v>0</v>
      </c>
      <c r="AI234" s="18">
        <f t="shared" si="16"/>
        <v>0</v>
      </c>
      <c r="AJ234" s="18">
        <f t="shared" si="16"/>
        <v>0</v>
      </c>
      <c r="AK234" s="19">
        <f t="shared" si="16"/>
        <v>0</v>
      </c>
      <c r="AL234" s="20">
        <f t="shared" si="16"/>
        <v>0</v>
      </c>
      <c r="AM234" s="18">
        <f t="shared" si="16"/>
        <v>0</v>
      </c>
      <c r="AN234" s="18">
        <f t="shared" si="16"/>
        <v>0</v>
      </c>
      <c r="AO234" s="18">
        <f t="shared" si="16"/>
        <v>0</v>
      </c>
      <c r="AP234" s="19">
        <f t="shared" si="16"/>
        <v>0</v>
      </c>
      <c r="AQ234" s="20">
        <f t="shared" si="16"/>
        <v>0</v>
      </c>
      <c r="AR234" s="18">
        <f t="shared" si="16"/>
        <v>0</v>
      </c>
      <c r="AS234" s="18">
        <f t="shared" si="16"/>
        <v>0</v>
      </c>
      <c r="AT234" s="18">
        <f t="shared" si="16"/>
        <v>0</v>
      </c>
      <c r="AU234" s="19">
        <f t="shared" si="16"/>
        <v>0</v>
      </c>
      <c r="AV234" s="20">
        <f t="shared" si="16"/>
        <v>0</v>
      </c>
      <c r="AW234" s="18">
        <f t="shared" si="16"/>
        <v>0</v>
      </c>
      <c r="AX234" s="18">
        <f t="shared" si="16"/>
        <v>0</v>
      </c>
      <c r="AY234" s="18">
        <f t="shared" si="16"/>
        <v>0</v>
      </c>
      <c r="AZ234" s="19">
        <f t="shared" si="16"/>
        <v>0</v>
      </c>
      <c r="BA234" s="20">
        <f t="shared" si="16"/>
        <v>0</v>
      </c>
      <c r="BB234" s="18">
        <f t="shared" si="16"/>
        <v>0</v>
      </c>
      <c r="BC234" s="18">
        <f t="shared" si="16"/>
        <v>0</v>
      </c>
      <c r="BD234" s="18">
        <f t="shared" si="16"/>
        <v>0</v>
      </c>
      <c r="BE234" s="19">
        <f t="shared" si="16"/>
        <v>0</v>
      </c>
      <c r="BF234" s="20">
        <f t="shared" si="16"/>
        <v>0</v>
      </c>
      <c r="BG234" s="18">
        <f t="shared" si="16"/>
        <v>0</v>
      </c>
      <c r="BH234" s="18">
        <f t="shared" si="16"/>
        <v>0</v>
      </c>
      <c r="BI234" s="18">
        <f t="shared" si="16"/>
        <v>0</v>
      </c>
      <c r="BJ234" s="19">
        <f t="shared" si="16"/>
        <v>0</v>
      </c>
      <c r="BK234" s="19">
        <f>SUM(BK229:BK233)</f>
        <v>220.1281</v>
      </c>
      <c r="BL234" s="16"/>
      <c r="BM234" s="52"/>
    </row>
    <row r="235" spans="1:65" s="21" customFormat="1" ht="15">
      <c r="A235" s="5"/>
      <c r="B235" s="22" t="s">
        <v>25</v>
      </c>
      <c r="C235" s="20">
        <f>C234+C227</f>
        <v>0</v>
      </c>
      <c r="D235" s="18">
        <f>D234+D227</f>
        <v>33.4688</v>
      </c>
      <c r="E235" s="18">
        <f>E234+E227</f>
        <v>0</v>
      </c>
      <c r="F235" s="18">
        <f>F234+F227</f>
        <v>0</v>
      </c>
      <c r="G235" s="19">
        <f>G234+G227</f>
        <v>0</v>
      </c>
      <c r="H235" s="20">
        <f aca="true" t="shared" si="17" ref="H235:BJ235">H234+H227</f>
        <v>151.7442</v>
      </c>
      <c r="I235" s="18">
        <f t="shared" si="17"/>
        <v>1610.0229</v>
      </c>
      <c r="J235" s="18">
        <f t="shared" si="17"/>
        <v>0.0004</v>
      </c>
      <c r="K235" s="18">
        <f t="shared" si="17"/>
        <v>0.7851</v>
      </c>
      <c r="L235" s="19">
        <f t="shared" si="17"/>
        <v>124.8955</v>
      </c>
      <c r="M235" s="20">
        <f t="shared" si="17"/>
        <v>0</v>
      </c>
      <c r="N235" s="18">
        <f t="shared" si="17"/>
        <v>0</v>
      </c>
      <c r="O235" s="18">
        <f t="shared" si="17"/>
        <v>0</v>
      </c>
      <c r="P235" s="18">
        <f t="shared" si="17"/>
        <v>0</v>
      </c>
      <c r="Q235" s="19">
        <f t="shared" si="17"/>
        <v>0</v>
      </c>
      <c r="R235" s="20">
        <f t="shared" si="17"/>
        <v>80.4573</v>
      </c>
      <c r="S235" s="18">
        <f t="shared" si="17"/>
        <v>1.6704999999999999</v>
      </c>
      <c r="T235" s="18">
        <f t="shared" si="17"/>
        <v>0.2295</v>
      </c>
      <c r="U235" s="18">
        <f t="shared" si="17"/>
        <v>0</v>
      </c>
      <c r="V235" s="19">
        <f t="shared" si="17"/>
        <v>17.1401</v>
      </c>
      <c r="W235" s="20">
        <f t="shared" si="17"/>
        <v>0</v>
      </c>
      <c r="X235" s="18">
        <f t="shared" si="17"/>
        <v>0</v>
      </c>
      <c r="Y235" s="18">
        <f t="shared" si="17"/>
        <v>0</v>
      </c>
      <c r="Z235" s="18">
        <f t="shared" si="17"/>
        <v>0</v>
      </c>
      <c r="AA235" s="19">
        <f t="shared" si="17"/>
        <v>0</v>
      </c>
      <c r="AB235" s="20">
        <f t="shared" si="17"/>
        <v>0</v>
      </c>
      <c r="AC235" s="18">
        <f t="shared" si="17"/>
        <v>0</v>
      </c>
      <c r="AD235" s="18">
        <f t="shared" si="17"/>
        <v>0</v>
      </c>
      <c r="AE235" s="18">
        <f t="shared" si="17"/>
        <v>0</v>
      </c>
      <c r="AF235" s="19">
        <f t="shared" si="17"/>
        <v>0</v>
      </c>
      <c r="AG235" s="20">
        <f t="shared" si="17"/>
        <v>0</v>
      </c>
      <c r="AH235" s="18">
        <f t="shared" si="17"/>
        <v>0</v>
      </c>
      <c r="AI235" s="18">
        <f t="shared" si="17"/>
        <v>0</v>
      </c>
      <c r="AJ235" s="18">
        <f t="shared" si="17"/>
        <v>0</v>
      </c>
      <c r="AK235" s="19">
        <f t="shared" si="17"/>
        <v>0</v>
      </c>
      <c r="AL235" s="20">
        <f t="shared" si="17"/>
        <v>0</v>
      </c>
      <c r="AM235" s="18">
        <f t="shared" si="17"/>
        <v>0</v>
      </c>
      <c r="AN235" s="18">
        <f t="shared" si="17"/>
        <v>0</v>
      </c>
      <c r="AO235" s="18">
        <f t="shared" si="17"/>
        <v>0</v>
      </c>
      <c r="AP235" s="19">
        <f t="shared" si="17"/>
        <v>0</v>
      </c>
      <c r="AQ235" s="20">
        <f t="shared" si="17"/>
        <v>0</v>
      </c>
      <c r="AR235" s="18">
        <f t="shared" si="17"/>
        <v>0</v>
      </c>
      <c r="AS235" s="18">
        <f t="shared" si="17"/>
        <v>0</v>
      </c>
      <c r="AT235" s="18">
        <f t="shared" si="17"/>
        <v>0</v>
      </c>
      <c r="AU235" s="19">
        <f t="shared" si="17"/>
        <v>0</v>
      </c>
      <c r="AV235" s="20">
        <f t="shared" si="17"/>
        <v>0</v>
      </c>
      <c r="AW235" s="18">
        <f t="shared" si="17"/>
        <v>0</v>
      </c>
      <c r="AX235" s="18">
        <f t="shared" si="17"/>
        <v>0</v>
      </c>
      <c r="AY235" s="18">
        <f t="shared" si="17"/>
        <v>0</v>
      </c>
      <c r="AZ235" s="19">
        <f t="shared" si="17"/>
        <v>0</v>
      </c>
      <c r="BA235" s="20">
        <f t="shared" si="17"/>
        <v>0</v>
      </c>
      <c r="BB235" s="18">
        <f t="shared" si="17"/>
        <v>0</v>
      </c>
      <c r="BC235" s="18">
        <f t="shared" si="17"/>
        <v>0</v>
      </c>
      <c r="BD235" s="18">
        <f t="shared" si="17"/>
        <v>0</v>
      </c>
      <c r="BE235" s="19">
        <f t="shared" si="17"/>
        <v>0</v>
      </c>
      <c r="BF235" s="20">
        <f t="shared" si="17"/>
        <v>0</v>
      </c>
      <c r="BG235" s="18">
        <f t="shared" si="17"/>
        <v>0</v>
      </c>
      <c r="BH235" s="18">
        <f t="shared" si="17"/>
        <v>0</v>
      </c>
      <c r="BI235" s="18">
        <f t="shared" si="17"/>
        <v>0</v>
      </c>
      <c r="BJ235" s="19">
        <f t="shared" si="17"/>
        <v>0</v>
      </c>
      <c r="BK235" s="19">
        <f>BK234+BK227</f>
        <v>2020.4142999999997</v>
      </c>
      <c r="BL235" s="16"/>
      <c r="BM235" s="52"/>
    </row>
    <row r="236" spans="1:65" s="12" customFormat="1" ht="15">
      <c r="A236" s="5"/>
      <c r="B236" s="22"/>
      <c r="C236" s="44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6"/>
      <c r="BL236" s="16"/>
      <c r="BM236" s="52"/>
    </row>
    <row r="237" spans="1:65" s="12" customFormat="1" ht="15">
      <c r="A237" s="5" t="s">
        <v>197</v>
      </c>
      <c r="B237" s="24" t="s">
        <v>198</v>
      </c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6"/>
      <c r="BL237" s="16"/>
      <c r="BM237" s="52"/>
    </row>
    <row r="238" spans="1:65" s="12" customFormat="1" ht="15">
      <c r="A238" s="5" t="s">
        <v>9</v>
      </c>
      <c r="B238" s="33" t="s">
        <v>199</v>
      </c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6"/>
      <c r="BL238" s="16"/>
      <c r="BM238" s="52"/>
    </row>
    <row r="239" spans="1:65" s="31" customFormat="1" ht="15">
      <c r="A239" s="29"/>
      <c r="B239" s="30" t="s">
        <v>186</v>
      </c>
      <c r="C239" s="47">
        <v>0</v>
      </c>
      <c r="D239" s="48">
        <v>0</v>
      </c>
      <c r="E239" s="48">
        <v>0</v>
      </c>
      <c r="F239" s="48">
        <v>0</v>
      </c>
      <c r="G239" s="49">
        <v>0</v>
      </c>
      <c r="H239" s="47">
        <v>0</v>
      </c>
      <c r="I239" s="48">
        <v>0</v>
      </c>
      <c r="J239" s="48">
        <v>0</v>
      </c>
      <c r="K239" s="48">
        <v>0</v>
      </c>
      <c r="L239" s="49">
        <v>0</v>
      </c>
      <c r="M239" s="47">
        <v>0</v>
      </c>
      <c r="N239" s="48">
        <v>0</v>
      </c>
      <c r="O239" s="48">
        <v>0</v>
      </c>
      <c r="P239" s="48">
        <v>0</v>
      </c>
      <c r="Q239" s="49">
        <v>0</v>
      </c>
      <c r="R239" s="47">
        <v>0</v>
      </c>
      <c r="S239" s="48">
        <v>0</v>
      </c>
      <c r="T239" s="48">
        <v>0</v>
      </c>
      <c r="U239" s="48">
        <v>0</v>
      </c>
      <c r="V239" s="49">
        <v>0</v>
      </c>
      <c r="W239" s="47">
        <v>0</v>
      </c>
      <c r="X239" s="48">
        <v>0</v>
      </c>
      <c r="Y239" s="48">
        <v>0</v>
      </c>
      <c r="Z239" s="48">
        <v>0</v>
      </c>
      <c r="AA239" s="49">
        <v>0</v>
      </c>
      <c r="AB239" s="47">
        <v>0</v>
      </c>
      <c r="AC239" s="48">
        <v>0</v>
      </c>
      <c r="AD239" s="48">
        <v>0</v>
      </c>
      <c r="AE239" s="48">
        <v>0</v>
      </c>
      <c r="AF239" s="49">
        <v>0</v>
      </c>
      <c r="AG239" s="47">
        <v>0</v>
      </c>
      <c r="AH239" s="48">
        <v>0</v>
      </c>
      <c r="AI239" s="48">
        <v>0</v>
      </c>
      <c r="AJ239" s="48">
        <v>0</v>
      </c>
      <c r="AK239" s="49">
        <v>0</v>
      </c>
      <c r="AL239" s="47">
        <v>0</v>
      </c>
      <c r="AM239" s="48">
        <v>0</v>
      </c>
      <c r="AN239" s="48">
        <v>0</v>
      </c>
      <c r="AO239" s="48">
        <v>0</v>
      </c>
      <c r="AP239" s="49">
        <v>0</v>
      </c>
      <c r="AQ239" s="47">
        <v>0</v>
      </c>
      <c r="AR239" s="48">
        <v>0</v>
      </c>
      <c r="AS239" s="48">
        <v>0</v>
      </c>
      <c r="AT239" s="48">
        <v>0</v>
      </c>
      <c r="AU239" s="49">
        <v>0</v>
      </c>
      <c r="AV239" s="47">
        <v>0</v>
      </c>
      <c r="AW239" s="48">
        <v>0</v>
      </c>
      <c r="AX239" s="48">
        <v>0</v>
      </c>
      <c r="AY239" s="48">
        <v>0</v>
      </c>
      <c r="AZ239" s="49">
        <v>0</v>
      </c>
      <c r="BA239" s="47">
        <v>0</v>
      </c>
      <c r="BB239" s="48">
        <v>0</v>
      </c>
      <c r="BC239" s="48">
        <v>0</v>
      </c>
      <c r="BD239" s="48">
        <v>0</v>
      </c>
      <c r="BE239" s="49">
        <v>0</v>
      </c>
      <c r="BF239" s="47">
        <v>0</v>
      </c>
      <c r="BG239" s="48">
        <v>0</v>
      </c>
      <c r="BH239" s="48">
        <v>0</v>
      </c>
      <c r="BI239" s="48">
        <v>0</v>
      </c>
      <c r="BJ239" s="49">
        <v>0</v>
      </c>
      <c r="BK239" s="47">
        <v>0</v>
      </c>
      <c r="BL239" s="16"/>
      <c r="BM239" s="52"/>
    </row>
    <row r="240" spans="1:65" s="21" customFormat="1" ht="15">
      <c r="A240" s="5"/>
      <c r="B240" s="22" t="s">
        <v>29</v>
      </c>
      <c r="C240" s="20">
        <v>0</v>
      </c>
      <c r="D240" s="18">
        <v>0</v>
      </c>
      <c r="E240" s="18">
        <v>0</v>
      </c>
      <c r="F240" s="18">
        <v>0</v>
      </c>
      <c r="G240" s="19">
        <v>0</v>
      </c>
      <c r="H240" s="20">
        <v>0</v>
      </c>
      <c r="I240" s="18">
        <v>0</v>
      </c>
      <c r="J240" s="18">
        <v>0</v>
      </c>
      <c r="K240" s="18">
        <v>0</v>
      </c>
      <c r="L240" s="19">
        <v>0</v>
      </c>
      <c r="M240" s="20">
        <v>0</v>
      </c>
      <c r="N240" s="18">
        <v>0</v>
      </c>
      <c r="O240" s="18">
        <v>0</v>
      </c>
      <c r="P240" s="18">
        <v>0</v>
      </c>
      <c r="Q240" s="19">
        <v>0</v>
      </c>
      <c r="R240" s="20">
        <v>0</v>
      </c>
      <c r="S240" s="18">
        <v>0</v>
      </c>
      <c r="T240" s="18">
        <v>0</v>
      </c>
      <c r="U240" s="18">
        <v>0</v>
      </c>
      <c r="V240" s="19">
        <v>0</v>
      </c>
      <c r="W240" s="20">
        <v>0</v>
      </c>
      <c r="X240" s="18">
        <v>0</v>
      </c>
      <c r="Y240" s="18">
        <v>0</v>
      </c>
      <c r="Z240" s="18">
        <v>0</v>
      </c>
      <c r="AA240" s="19">
        <v>0</v>
      </c>
      <c r="AB240" s="20">
        <v>0</v>
      </c>
      <c r="AC240" s="18">
        <v>0</v>
      </c>
      <c r="AD240" s="18">
        <v>0</v>
      </c>
      <c r="AE240" s="18">
        <v>0</v>
      </c>
      <c r="AF240" s="19">
        <v>0</v>
      </c>
      <c r="AG240" s="20">
        <v>0</v>
      </c>
      <c r="AH240" s="18">
        <v>0</v>
      </c>
      <c r="AI240" s="18">
        <v>0</v>
      </c>
      <c r="AJ240" s="18">
        <v>0</v>
      </c>
      <c r="AK240" s="19">
        <v>0</v>
      </c>
      <c r="AL240" s="20">
        <v>0</v>
      </c>
      <c r="AM240" s="18">
        <v>0</v>
      </c>
      <c r="AN240" s="18">
        <v>0</v>
      </c>
      <c r="AO240" s="18">
        <v>0</v>
      </c>
      <c r="AP240" s="19">
        <v>0</v>
      </c>
      <c r="AQ240" s="20">
        <v>0</v>
      </c>
      <c r="AR240" s="18">
        <v>0</v>
      </c>
      <c r="AS240" s="18">
        <v>0</v>
      </c>
      <c r="AT240" s="18">
        <v>0</v>
      </c>
      <c r="AU240" s="19">
        <v>0</v>
      </c>
      <c r="AV240" s="20">
        <v>0</v>
      </c>
      <c r="AW240" s="18">
        <v>0</v>
      </c>
      <c r="AX240" s="18">
        <v>0</v>
      </c>
      <c r="AY240" s="18">
        <v>0</v>
      </c>
      <c r="AZ240" s="19">
        <v>0</v>
      </c>
      <c r="BA240" s="20">
        <v>0</v>
      </c>
      <c r="BB240" s="18">
        <v>0</v>
      </c>
      <c r="BC240" s="18">
        <v>0</v>
      </c>
      <c r="BD240" s="18">
        <v>0</v>
      </c>
      <c r="BE240" s="19">
        <v>0</v>
      </c>
      <c r="BF240" s="20">
        <v>0</v>
      </c>
      <c r="BG240" s="18">
        <v>0</v>
      </c>
      <c r="BH240" s="18">
        <v>0</v>
      </c>
      <c r="BI240" s="18">
        <v>0</v>
      </c>
      <c r="BJ240" s="19">
        <v>0</v>
      </c>
      <c r="BK240" s="32">
        <v>0</v>
      </c>
      <c r="BL240" s="16"/>
      <c r="BM240" s="52"/>
    </row>
    <row r="241" spans="1:65" s="12" customFormat="1" ht="12" customHeight="1">
      <c r="A241" s="5"/>
      <c r="B241" s="26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6"/>
      <c r="BL241" s="16"/>
      <c r="BM241" s="52"/>
    </row>
    <row r="242" spans="1:65" s="21" customFormat="1" ht="15">
      <c r="A242" s="5"/>
      <c r="B242" s="34" t="s">
        <v>200</v>
      </c>
      <c r="C242" s="35">
        <f aca="true" t="shared" si="18" ref="C242:AH242">C240+C235+C222+C217+C185</f>
        <v>0</v>
      </c>
      <c r="D242" s="35">
        <f t="shared" si="18"/>
        <v>4972.21516650491</v>
      </c>
      <c r="E242" s="35">
        <f t="shared" si="18"/>
        <v>0</v>
      </c>
      <c r="F242" s="35">
        <f t="shared" si="18"/>
        <v>0</v>
      </c>
      <c r="G242" s="35">
        <f t="shared" si="18"/>
        <v>173.0835309155481</v>
      </c>
      <c r="H242" s="35">
        <f t="shared" si="18"/>
        <v>1152.8392085923542</v>
      </c>
      <c r="I242" s="35">
        <f t="shared" si="18"/>
        <v>25701.694220732123</v>
      </c>
      <c r="J242" s="35">
        <f t="shared" si="18"/>
        <v>2665.6328721534815</v>
      </c>
      <c r="K242" s="35">
        <f t="shared" si="18"/>
        <v>298.3814792289029</v>
      </c>
      <c r="L242" s="35">
        <f t="shared" si="18"/>
        <v>2410.844545897853</v>
      </c>
      <c r="M242" s="35">
        <f t="shared" si="18"/>
        <v>0</v>
      </c>
      <c r="N242" s="35">
        <f t="shared" si="18"/>
        <v>0</v>
      </c>
      <c r="O242" s="35">
        <f t="shared" si="18"/>
        <v>0</v>
      </c>
      <c r="P242" s="35">
        <f t="shared" si="18"/>
        <v>0</v>
      </c>
      <c r="Q242" s="35">
        <f t="shared" si="18"/>
        <v>0</v>
      </c>
      <c r="R242" s="35">
        <f t="shared" si="18"/>
        <v>448.2843707004633</v>
      </c>
      <c r="S242" s="35">
        <f t="shared" si="18"/>
        <v>4045.388674596736</v>
      </c>
      <c r="T242" s="35">
        <f t="shared" si="18"/>
        <v>451.2000194778795</v>
      </c>
      <c r="U242" s="35">
        <f t="shared" si="18"/>
        <v>0</v>
      </c>
      <c r="V242" s="35">
        <f t="shared" si="18"/>
        <v>651.3924831273166</v>
      </c>
      <c r="W242" s="35">
        <f t="shared" si="18"/>
        <v>0</v>
      </c>
      <c r="X242" s="35">
        <f t="shared" si="18"/>
        <v>9.510423378903</v>
      </c>
      <c r="Y242" s="35">
        <f t="shared" si="18"/>
        <v>0</v>
      </c>
      <c r="Z242" s="35">
        <f t="shared" si="18"/>
        <v>0</v>
      </c>
      <c r="AA242" s="35">
        <f t="shared" si="18"/>
        <v>2.7900089053225</v>
      </c>
      <c r="AB242" s="35">
        <f t="shared" si="18"/>
        <v>77.18672864405801</v>
      </c>
      <c r="AC242" s="35">
        <f t="shared" si="18"/>
        <v>43.30279971816772</v>
      </c>
      <c r="AD242" s="35">
        <f t="shared" si="18"/>
        <v>0</v>
      </c>
      <c r="AE242" s="35">
        <f t="shared" si="18"/>
        <v>0</v>
      </c>
      <c r="AF242" s="35">
        <f t="shared" si="18"/>
        <v>93.44801171734838</v>
      </c>
      <c r="AG242" s="35">
        <f t="shared" si="18"/>
        <v>0</v>
      </c>
      <c r="AH242" s="35">
        <f t="shared" si="18"/>
        <v>0</v>
      </c>
      <c r="AI242" s="35">
        <f aca="true" t="shared" si="19" ref="AI242:BJ242">AI240+AI235+AI222+AI217+AI185</f>
        <v>0</v>
      </c>
      <c r="AJ242" s="35">
        <f t="shared" si="19"/>
        <v>0</v>
      </c>
      <c r="AK242" s="35">
        <f t="shared" si="19"/>
        <v>0</v>
      </c>
      <c r="AL242" s="35">
        <f t="shared" si="19"/>
        <v>63.88927224045206</v>
      </c>
      <c r="AM242" s="35">
        <f t="shared" si="19"/>
        <v>201.72376660446596</v>
      </c>
      <c r="AN242" s="35">
        <f t="shared" si="19"/>
        <v>0</v>
      </c>
      <c r="AO242" s="35">
        <f t="shared" si="19"/>
        <v>0</v>
      </c>
      <c r="AP242" s="35">
        <f t="shared" si="19"/>
        <v>22.12389250189792</v>
      </c>
      <c r="AQ242" s="35">
        <f t="shared" si="19"/>
        <v>0</v>
      </c>
      <c r="AR242" s="35">
        <f t="shared" si="19"/>
        <v>795.5417807722251</v>
      </c>
      <c r="AS242" s="35">
        <f t="shared" si="19"/>
        <v>0</v>
      </c>
      <c r="AT242" s="35">
        <f t="shared" si="19"/>
        <v>0</v>
      </c>
      <c r="AU242" s="35">
        <f t="shared" si="19"/>
        <v>0</v>
      </c>
      <c r="AV242" s="35">
        <f t="shared" si="19"/>
        <v>11362.689992219075</v>
      </c>
      <c r="AW242" s="35">
        <f t="shared" si="19"/>
        <v>21908.357524086357</v>
      </c>
      <c r="AX242" s="35">
        <f t="shared" si="19"/>
        <v>1773.7662232563378</v>
      </c>
      <c r="AY242" s="35">
        <f t="shared" si="19"/>
        <v>513.3132332014512</v>
      </c>
      <c r="AZ242" s="35">
        <f t="shared" si="19"/>
        <v>23772.38839324978</v>
      </c>
      <c r="BA242" s="35">
        <f t="shared" si="19"/>
        <v>0</v>
      </c>
      <c r="BB242" s="35">
        <f t="shared" si="19"/>
        <v>0</v>
      </c>
      <c r="BC242" s="35">
        <f t="shared" si="19"/>
        <v>0</v>
      </c>
      <c r="BD242" s="35">
        <f t="shared" si="19"/>
        <v>0</v>
      </c>
      <c r="BE242" s="35">
        <f t="shared" si="19"/>
        <v>0</v>
      </c>
      <c r="BF242" s="35">
        <f t="shared" si="19"/>
        <v>6059.044820885492</v>
      </c>
      <c r="BG242" s="35">
        <f t="shared" si="19"/>
        <v>5015.07056382314</v>
      </c>
      <c r="BH242" s="35">
        <f t="shared" si="19"/>
        <v>190.65691958895857</v>
      </c>
      <c r="BI242" s="35">
        <f t="shared" si="19"/>
        <v>0</v>
      </c>
      <c r="BJ242" s="35">
        <f t="shared" si="19"/>
        <v>6411.825080700159</v>
      </c>
      <c r="BK242" s="35">
        <f>BK240+BK235+BK222+BK217+BK185</f>
        <v>121287.58600742114</v>
      </c>
      <c r="BL242" s="16"/>
      <c r="BM242" s="52"/>
    </row>
    <row r="243" spans="1:65" s="12" customFormat="1" ht="15">
      <c r="A243" s="5"/>
      <c r="B243" s="22"/>
      <c r="C243" s="11"/>
      <c r="D243" s="9"/>
      <c r="E243" s="9"/>
      <c r="F243" s="9"/>
      <c r="G243" s="10"/>
      <c r="H243" s="11"/>
      <c r="I243" s="9"/>
      <c r="J243" s="9"/>
      <c r="K243" s="9"/>
      <c r="L243" s="10"/>
      <c r="M243" s="11"/>
      <c r="N243" s="9"/>
      <c r="O243" s="9"/>
      <c r="P243" s="9"/>
      <c r="Q243" s="10"/>
      <c r="R243" s="11"/>
      <c r="S243" s="9"/>
      <c r="T243" s="9"/>
      <c r="U243" s="9"/>
      <c r="V243" s="10"/>
      <c r="W243" s="11"/>
      <c r="X243" s="9"/>
      <c r="Y243" s="9"/>
      <c r="Z243" s="9"/>
      <c r="AA243" s="10"/>
      <c r="AB243" s="11"/>
      <c r="AC243" s="9"/>
      <c r="AD243" s="9"/>
      <c r="AE243" s="9"/>
      <c r="AF243" s="10"/>
      <c r="AG243" s="11"/>
      <c r="AH243" s="9"/>
      <c r="AI243" s="9"/>
      <c r="AJ243" s="9"/>
      <c r="AK243" s="10"/>
      <c r="AL243" s="11"/>
      <c r="AM243" s="9"/>
      <c r="AN243" s="9"/>
      <c r="AO243" s="9"/>
      <c r="AP243" s="10"/>
      <c r="AQ243" s="11"/>
      <c r="AR243" s="9"/>
      <c r="AS243" s="9"/>
      <c r="AT243" s="9"/>
      <c r="AU243" s="10"/>
      <c r="AV243" s="11"/>
      <c r="AW243" s="9"/>
      <c r="AX243" s="9"/>
      <c r="AY243" s="9"/>
      <c r="AZ243" s="10"/>
      <c r="BA243" s="11"/>
      <c r="BB243" s="9"/>
      <c r="BC243" s="9"/>
      <c r="BD243" s="9"/>
      <c r="BE243" s="10"/>
      <c r="BF243" s="11"/>
      <c r="BG243" s="9"/>
      <c r="BH243" s="9"/>
      <c r="BI243" s="9"/>
      <c r="BJ243" s="10"/>
      <c r="BK243" s="17"/>
      <c r="BL243" s="16"/>
      <c r="BM243" s="52"/>
    </row>
    <row r="244" spans="1:65" s="12" customFormat="1" ht="15">
      <c r="A244" s="5" t="s">
        <v>30</v>
      </c>
      <c r="B244" s="15" t="s">
        <v>31</v>
      </c>
      <c r="C244" s="11"/>
      <c r="D244" s="9"/>
      <c r="E244" s="9"/>
      <c r="F244" s="9"/>
      <c r="G244" s="10"/>
      <c r="H244" s="11"/>
      <c r="I244" s="9"/>
      <c r="J244" s="9"/>
      <c r="K244" s="9"/>
      <c r="L244" s="10"/>
      <c r="M244" s="11"/>
      <c r="N244" s="9"/>
      <c r="O244" s="9"/>
      <c r="P244" s="9"/>
      <c r="Q244" s="10"/>
      <c r="R244" s="11"/>
      <c r="S244" s="9"/>
      <c r="T244" s="9"/>
      <c r="U244" s="9"/>
      <c r="V244" s="10"/>
      <c r="W244" s="11"/>
      <c r="X244" s="9"/>
      <c r="Y244" s="9"/>
      <c r="Z244" s="9"/>
      <c r="AA244" s="10"/>
      <c r="AB244" s="11"/>
      <c r="AC244" s="9"/>
      <c r="AD244" s="9"/>
      <c r="AE244" s="9"/>
      <c r="AF244" s="10"/>
      <c r="AG244" s="11"/>
      <c r="AH244" s="9"/>
      <c r="AI244" s="9"/>
      <c r="AJ244" s="9"/>
      <c r="AK244" s="10"/>
      <c r="AL244" s="11"/>
      <c r="AM244" s="9"/>
      <c r="AN244" s="9"/>
      <c r="AO244" s="9"/>
      <c r="AP244" s="10"/>
      <c r="AQ244" s="11"/>
      <c r="AR244" s="9"/>
      <c r="AS244" s="9"/>
      <c r="AT244" s="9"/>
      <c r="AU244" s="10"/>
      <c r="AV244" s="11"/>
      <c r="AW244" s="9"/>
      <c r="AX244" s="9"/>
      <c r="AY244" s="9"/>
      <c r="AZ244" s="10"/>
      <c r="BA244" s="11"/>
      <c r="BB244" s="9"/>
      <c r="BC244" s="9"/>
      <c r="BD244" s="9"/>
      <c r="BE244" s="10"/>
      <c r="BF244" s="11"/>
      <c r="BG244" s="9"/>
      <c r="BH244" s="9"/>
      <c r="BI244" s="9"/>
      <c r="BJ244" s="10"/>
      <c r="BK244" s="17"/>
      <c r="BL244" s="16"/>
      <c r="BM244" s="52"/>
    </row>
    <row r="245" spans="1:65" s="12" customFormat="1" ht="15">
      <c r="A245" s="5"/>
      <c r="B245" s="8" t="s">
        <v>182</v>
      </c>
      <c r="C245" s="11">
        <v>0</v>
      </c>
      <c r="D245" s="9">
        <v>6.085314808258</v>
      </c>
      <c r="E245" s="9">
        <v>0</v>
      </c>
      <c r="F245" s="9">
        <v>0</v>
      </c>
      <c r="G245" s="10">
        <v>0</v>
      </c>
      <c r="H245" s="11">
        <v>11.049744877469497</v>
      </c>
      <c r="I245" s="9">
        <v>0.2676656959994</v>
      </c>
      <c r="J245" s="9">
        <v>0</v>
      </c>
      <c r="K245" s="9">
        <v>0</v>
      </c>
      <c r="L245" s="10">
        <v>17.905754124670494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12.099643999141296</v>
      </c>
      <c r="S245" s="9">
        <v>0.3617570371288</v>
      </c>
      <c r="T245" s="9">
        <v>0</v>
      </c>
      <c r="U245" s="9">
        <v>0</v>
      </c>
      <c r="V245" s="10">
        <v>8.785465596863995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1.3035636732885</v>
      </c>
      <c r="AC245" s="9">
        <v>0</v>
      </c>
      <c r="AD245" s="9">
        <v>0</v>
      </c>
      <c r="AE245" s="9">
        <v>0</v>
      </c>
      <c r="AF245" s="10">
        <v>1.2865361237732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1.9859696633519999</v>
      </c>
      <c r="AM245" s="9">
        <v>0</v>
      </c>
      <c r="AN245" s="9">
        <v>0</v>
      </c>
      <c r="AO245" s="9">
        <v>0</v>
      </c>
      <c r="AP245" s="10">
        <v>0.4808214463861001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261.137913270099</v>
      </c>
      <c r="AW245" s="9">
        <v>22.50995918121391</v>
      </c>
      <c r="AX245" s="9">
        <v>0.0028439883225</v>
      </c>
      <c r="AY245" s="9">
        <v>0</v>
      </c>
      <c r="AZ245" s="10">
        <v>498.07976584702493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295.2263405332554</v>
      </c>
      <c r="BG245" s="9">
        <v>16.003556279157</v>
      </c>
      <c r="BH245" s="9">
        <v>9.4354838E-06</v>
      </c>
      <c r="BI245" s="9">
        <v>0</v>
      </c>
      <c r="BJ245" s="10">
        <v>179.1976134807284</v>
      </c>
      <c r="BK245" s="17">
        <f>SUM(C245:BJ245)</f>
        <v>1333.7702390616164</v>
      </c>
      <c r="BL245" s="16"/>
      <c r="BM245" s="52"/>
    </row>
    <row r="246" spans="1:65" s="21" customFormat="1" ht="15">
      <c r="A246" s="5"/>
      <c r="B246" s="15" t="s">
        <v>29</v>
      </c>
      <c r="C246" s="20">
        <f>SUM(C245)</f>
        <v>0</v>
      </c>
      <c r="D246" s="18">
        <f>SUM(D245)</f>
        <v>6.085314808258</v>
      </c>
      <c r="E246" s="18">
        <f>SUM(E245)</f>
        <v>0</v>
      </c>
      <c r="F246" s="18">
        <f>SUM(F245)</f>
        <v>0</v>
      </c>
      <c r="G246" s="19">
        <f>SUM(G245)</f>
        <v>0</v>
      </c>
      <c r="H246" s="20">
        <f aca="true" t="shared" si="20" ref="H246:BK246">SUM(H245)</f>
        <v>11.049744877469497</v>
      </c>
      <c r="I246" s="18">
        <f t="shared" si="20"/>
        <v>0.2676656959994</v>
      </c>
      <c r="J246" s="18">
        <f t="shared" si="20"/>
        <v>0</v>
      </c>
      <c r="K246" s="18">
        <f t="shared" si="20"/>
        <v>0</v>
      </c>
      <c r="L246" s="19">
        <f t="shared" si="20"/>
        <v>17.905754124670494</v>
      </c>
      <c r="M246" s="20">
        <f t="shared" si="20"/>
        <v>0</v>
      </c>
      <c r="N246" s="18">
        <f t="shared" si="20"/>
        <v>0</v>
      </c>
      <c r="O246" s="18">
        <f t="shared" si="20"/>
        <v>0</v>
      </c>
      <c r="P246" s="18">
        <f t="shared" si="20"/>
        <v>0</v>
      </c>
      <c r="Q246" s="19">
        <f t="shared" si="20"/>
        <v>0</v>
      </c>
      <c r="R246" s="20">
        <f t="shared" si="20"/>
        <v>12.099643999141296</v>
      </c>
      <c r="S246" s="18">
        <f t="shared" si="20"/>
        <v>0.3617570371288</v>
      </c>
      <c r="T246" s="18">
        <f t="shared" si="20"/>
        <v>0</v>
      </c>
      <c r="U246" s="18">
        <f t="shared" si="20"/>
        <v>0</v>
      </c>
      <c r="V246" s="19">
        <f t="shared" si="20"/>
        <v>8.785465596863995</v>
      </c>
      <c r="W246" s="20">
        <f t="shared" si="20"/>
        <v>0</v>
      </c>
      <c r="X246" s="18">
        <f t="shared" si="20"/>
        <v>0</v>
      </c>
      <c r="Y246" s="18">
        <f t="shared" si="20"/>
        <v>0</v>
      </c>
      <c r="Z246" s="18">
        <f t="shared" si="20"/>
        <v>0</v>
      </c>
      <c r="AA246" s="19">
        <f t="shared" si="20"/>
        <v>0</v>
      </c>
      <c r="AB246" s="20">
        <f t="shared" si="20"/>
        <v>1.3035636732885</v>
      </c>
      <c r="AC246" s="18">
        <f t="shared" si="20"/>
        <v>0</v>
      </c>
      <c r="AD246" s="18">
        <f t="shared" si="20"/>
        <v>0</v>
      </c>
      <c r="AE246" s="18">
        <f t="shared" si="20"/>
        <v>0</v>
      </c>
      <c r="AF246" s="19">
        <f t="shared" si="20"/>
        <v>1.2865361237732</v>
      </c>
      <c r="AG246" s="20">
        <f t="shared" si="20"/>
        <v>0</v>
      </c>
      <c r="AH246" s="18">
        <f t="shared" si="20"/>
        <v>0</v>
      </c>
      <c r="AI246" s="18">
        <f t="shared" si="20"/>
        <v>0</v>
      </c>
      <c r="AJ246" s="18">
        <f t="shared" si="20"/>
        <v>0</v>
      </c>
      <c r="AK246" s="19">
        <f t="shared" si="20"/>
        <v>0</v>
      </c>
      <c r="AL246" s="20">
        <f t="shared" si="20"/>
        <v>1.9859696633519999</v>
      </c>
      <c r="AM246" s="18">
        <f t="shared" si="20"/>
        <v>0</v>
      </c>
      <c r="AN246" s="18">
        <f t="shared" si="20"/>
        <v>0</v>
      </c>
      <c r="AO246" s="18">
        <f t="shared" si="20"/>
        <v>0</v>
      </c>
      <c r="AP246" s="19">
        <f t="shared" si="20"/>
        <v>0.4808214463861001</v>
      </c>
      <c r="AQ246" s="20">
        <f t="shared" si="20"/>
        <v>0</v>
      </c>
      <c r="AR246" s="18">
        <f t="shared" si="20"/>
        <v>0</v>
      </c>
      <c r="AS246" s="18">
        <f t="shared" si="20"/>
        <v>0</v>
      </c>
      <c r="AT246" s="18">
        <f t="shared" si="20"/>
        <v>0</v>
      </c>
      <c r="AU246" s="19">
        <f t="shared" si="20"/>
        <v>0</v>
      </c>
      <c r="AV246" s="20">
        <f t="shared" si="20"/>
        <v>261.137913270099</v>
      </c>
      <c r="AW246" s="18">
        <f t="shared" si="20"/>
        <v>22.50995918121391</v>
      </c>
      <c r="AX246" s="18">
        <f t="shared" si="20"/>
        <v>0.0028439883225</v>
      </c>
      <c r="AY246" s="18">
        <f t="shared" si="20"/>
        <v>0</v>
      </c>
      <c r="AZ246" s="19">
        <f t="shared" si="20"/>
        <v>498.07976584702493</v>
      </c>
      <c r="BA246" s="20">
        <f t="shared" si="20"/>
        <v>0</v>
      </c>
      <c r="BB246" s="18">
        <f t="shared" si="20"/>
        <v>0</v>
      </c>
      <c r="BC246" s="18">
        <f t="shared" si="20"/>
        <v>0</v>
      </c>
      <c r="BD246" s="18">
        <f t="shared" si="20"/>
        <v>0</v>
      </c>
      <c r="BE246" s="19">
        <f t="shared" si="20"/>
        <v>0</v>
      </c>
      <c r="BF246" s="20">
        <f t="shared" si="20"/>
        <v>295.2263405332554</v>
      </c>
      <c r="BG246" s="18">
        <f t="shared" si="20"/>
        <v>16.003556279157</v>
      </c>
      <c r="BH246" s="18">
        <f t="shared" si="20"/>
        <v>9.4354838E-06</v>
      </c>
      <c r="BI246" s="18">
        <f t="shared" si="20"/>
        <v>0</v>
      </c>
      <c r="BJ246" s="19">
        <f t="shared" si="20"/>
        <v>179.1976134807284</v>
      </c>
      <c r="BK246" s="19">
        <f t="shared" si="20"/>
        <v>1333.7702390616164</v>
      </c>
      <c r="BL246" s="16"/>
      <c r="BM246" s="52"/>
    </row>
    <row r="247" spans="3:63" ht="1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4"/>
      <c r="BK247" s="13"/>
    </row>
    <row r="248" spans="25:64" ht="15">
      <c r="Y248" s="25"/>
      <c r="BL248" s="25"/>
    </row>
    <row r="249" spans="7:64" ht="15">
      <c r="G249" s="25"/>
      <c r="AP249" s="25"/>
      <c r="BL249" s="25"/>
    </row>
    <row r="251" spans="1:11" ht="15">
      <c r="A251" s="57" t="s">
        <v>285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58" t="s">
        <v>286</v>
      </c>
    </row>
    <row r="252" spans="1:11" ht="15">
      <c r="A252" s="57" t="s">
        <v>287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57" t="s">
        <v>288</v>
      </c>
    </row>
    <row r="253" spans="1:11" ht="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57" t="s">
        <v>289</v>
      </c>
    </row>
    <row r="254" spans="1:11" ht="15">
      <c r="A254" s="57" t="s">
        <v>290</v>
      </c>
      <c r="B254" s="12"/>
      <c r="C254" s="12"/>
      <c r="D254" s="12"/>
      <c r="E254" s="12"/>
      <c r="F254" s="12"/>
      <c r="G254" s="12"/>
      <c r="H254" s="12"/>
      <c r="I254" s="12"/>
      <c r="J254" s="12"/>
      <c r="K254" s="57" t="s">
        <v>291</v>
      </c>
    </row>
    <row r="255" spans="1:11" ht="15">
      <c r="A255" s="57" t="s">
        <v>292</v>
      </c>
      <c r="B255" s="12"/>
      <c r="C255" s="12"/>
      <c r="D255" s="12"/>
      <c r="E255" s="12"/>
      <c r="F255" s="12"/>
      <c r="G255" s="12"/>
      <c r="H255" s="12"/>
      <c r="I255" s="12"/>
      <c r="J255" s="12"/>
      <c r="K255" s="57" t="s">
        <v>293</v>
      </c>
    </row>
    <row r="256" spans="1:11" ht="15">
      <c r="A256" s="57"/>
      <c r="B256" s="12"/>
      <c r="C256" s="12"/>
      <c r="D256" s="12"/>
      <c r="E256" s="12"/>
      <c r="F256" s="12"/>
      <c r="G256" s="12"/>
      <c r="H256" s="12"/>
      <c r="I256" s="12"/>
      <c r="J256" s="12"/>
      <c r="K256" s="57" t="s">
        <v>294</v>
      </c>
    </row>
  </sheetData>
  <sheetProtection password="D8A0" sheet="1" formatCells="0" formatColumns="0" formatRows="0" insertColumns="0" insertRows="0" insertHyperlinks="0" deleteColumns="0" deleteRows="0" sort="0" autoFilter="0" pivotTables="0"/>
  <mergeCells count="25">
    <mergeCell ref="BK4:BK7"/>
    <mergeCell ref="M6:Q6"/>
    <mergeCell ref="R6:V6"/>
    <mergeCell ref="AG6:AK6"/>
    <mergeCell ref="AL6:AP6"/>
    <mergeCell ref="AQ6:AU6"/>
    <mergeCell ref="AQ5:AZ5"/>
    <mergeCell ref="BA5:BJ5"/>
    <mergeCell ref="C6:G6"/>
    <mergeCell ref="H6:L6"/>
    <mergeCell ref="W6:AA6"/>
    <mergeCell ref="C5:L5"/>
    <mergeCell ref="M5:V5"/>
    <mergeCell ref="AQ4:BJ4"/>
    <mergeCell ref="AB6:AF6"/>
    <mergeCell ref="BA6:BE6"/>
    <mergeCell ref="BF6:BJ6"/>
    <mergeCell ref="W5:AF5"/>
    <mergeCell ref="AG5:AP5"/>
    <mergeCell ref="AV6:AZ6"/>
    <mergeCell ref="A3:A7"/>
    <mergeCell ref="B3:B7"/>
    <mergeCell ref="C3:BK3"/>
    <mergeCell ref="C4:V4"/>
    <mergeCell ref="W4:AP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tabSelected="1" zoomScalePageLayoutView="0" workbookViewId="0" topLeftCell="B1">
      <selection activeCell="H9" sqref="H9"/>
    </sheetView>
  </sheetViews>
  <sheetFormatPr defaultColWidth="9.140625" defaultRowHeight="15"/>
  <cols>
    <col min="1" max="1" width="2.28125" style="0" customWidth="1"/>
    <col min="3" max="3" width="25.28125" style="0" bestFit="1" customWidth="1"/>
    <col min="4" max="4" width="18.7109375" style="0" bestFit="1" customWidth="1"/>
    <col min="5" max="5" width="19.57421875" style="0" bestFit="1" customWidth="1"/>
    <col min="6" max="6" width="18.421875" style="0" bestFit="1" customWidth="1"/>
    <col min="7" max="7" width="18.00390625" style="0" bestFit="1" customWidth="1"/>
    <col min="8" max="8" width="20.00390625" style="0" bestFit="1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20.00390625" style="0" bestFit="1" customWidth="1"/>
  </cols>
  <sheetData>
    <row r="2" spans="2:12" ht="15">
      <c r="B2" s="85" t="s">
        <v>298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ht="15">
      <c r="B3" s="85" t="s">
        <v>297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30">
      <c r="B4" s="23" t="s">
        <v>0</v>
      </c>
      <c r="C4" s="36" t="s">
        <v>201</v>
      </c>
      <c r="D4" s="36" t="s">
        <v>202</v>
      </c>
      <c r="E4" s="36" t="s">
        <v>203</v>
      </c>
      <c r="F4" s="36" t="s">
        <v>23</v>
      </c>
      <c r="G4" s="36" t="s">
        <v>27</v>
      </c>
      <c r="H4" s="36" t="s">
        <v>198</v>
      </c>
      <c r="I4" s="36" t="s">
        <v>204</v>
      </c>
      <c r="J4" s="36" t="s">
        <v>205</v>
      </c>
      <c r="K4" s="36" t="s">
        <v>206</v>
      </c>
      <c r="L4" s="36" t="s">
        <v>207</v>
      </c>
    </row>
    <row r="5" spans="2:12" ht="15">
      <c r="B5" s="37">
        <v>1</v>
      </c>
      <c r="C5" s="38" t="s">
        <v>208</v>
      </c>
      <c r="D5" s="40">
        <v>0</v>
      </c>
      <c r="E5" s="40">
        <v>0.003452602129</v>
      </c>
      <c r="F5" s="40">
        <v>0.12886972080489997</v>
      </c>
      <c r="G5" s="40">
        <v>0</v>
      </c>
      <c r="H5" s="40">
        <v>0</v>
      </c>
      <c r="I5" s="41">
        <v>0</v>
      </c>
      <c r="J5" s="41">
        <v>0</v>
      </c>
      <c r="K5" s="41">
        <f>D5+E5+F5+G5+H5+I5+J5</f>
        <v>0.13232232293389998</v>
      </c>
      <c r="L5" s="40">
        <v>0.0013235134193</v>
      </c>
    </row>
    <row r="6" spans="2:12" ht="15">
      <c r="B6" s="37">
        <v>2</v>
      </c>
      <c r="C6" s="39" t="s">
        <v>209</v>
      </c>
      <c r="D6" s="40">
        <v>27.73403982553691</v>
      </c>
      <c r="E6" s="40">
        <v>95.25338751392779</v>
      </c>
      <c r="F6" s="40">
        <v>238.1374408784451</v>
      </c>
      <c r="G6" s="40">
        <v>2.671291139471801</v>
      </c>
      <c r="H6" s="40">
        <v>0</v>
      </c>
      <c r="I6" s="41">
        <v>5.1386</v>
      </c>
      <c r="J6" s="41">
        <v>0.1981</v>
      </c>
      <c r="K6" s="41">
        <f aca="true" t="shared" si="0" ref="K6:K41">D6+E6+F6+G6+H6+I6+J6</f>
        <v>369.1328593573816</v>
      </c>
      <c r="L6" s="40">
        <v>17.467049347786105</v>
      </c>
    </row>
    <row r="7" spans="2:12" ht="15">
      <c r="B7" s="37">
        <v>3</v>
      </c>
      <c r="C7" s="38" t="s">
        <v>210</v>
      </c>
      <c r="D7" s="40">
        <v>0</v>
      </c>
      <c r="E7" s="40">
        <v>0.025746348387</v>
      </c>
      <c r="F7" s="40">
        <v>0.07770856325759999</v>
      </c>
      <c r="G7" s="40">
        <v>0</v>
      </c>
      <c r="H7" s="40">
        <v>0</v>
      </c>
      <c r="I7" s="41">
        <v>0.0079</v>
      </c>
      <c r="J7" s="41">
        <v>0</v>
      </c>
      <c r="K7" s="41">
        <f t="shared" si="0"/>
        <v>0.1113549116446</v>
      </c>
      <c r="L7" s="40">
        <v>0.0036760583225</v>
      </c>
    </row>
    <row r="8" spans="2:12" ht="15">
      <c r="B8" s="37">
        <v>4</v>
      </c>
      <c r="C8" s="39" t="s">
        <v>211</v>
      </c>
      <c r="D8" s="40">
        <v>18.797867386767184</v>
      </c>
      <c r="E8" s="40">
        <v>46.28438617722048</v>
      </c>
      <c r="F8" s="40">
        <v>143.57173337498</v>
      </c>
      <c r="G8" s="40">
        <v>1.4629105487376002</v>
      </c>
      <c r="H8" s="40">
        <v>0</v>
      </c>
      <c r="I8" s="41">
        <v>1.6047</v>
      </c>
      <c r="J8" s="41">
        <v>0.06280000000000001</v>
      </c>
      <c r="K8" s="41">
        <f t="shared" si="0"/>
        <v>211.78439748770526</v>
      </c>
      <c r="L8" s="40">
        <v>9.202897991140098</v>
      </c>
    </row>
    <row r="9" spans="2:12" ht="15">
      <c r="B9" s="37">
        <v>5</v>
      </c>
      <c r="C9" s="39" t="s">
        <v>212</v>
      </c>
      <c r="D9" s="40">
        <v>31.666659650741916</v>
      </c>
      <c r="E9" s="40">
        <v>166.39890917066978</v>
      </c>
      <c r="F9" s="40">
        <v>479.5240474526374</v>
      </c>
      <c r="G9" s="40">
        <v>10.966931333659405</v>
      </c>
      <c r="H9" s="40">
        <v>0</v>
      </c>
      <c r="I9" s="41">
        <v>4.907100000000001</v>
      </c>
      <c r="J9" s="41">
        <v>0.21020000000000003</v>
      </c>
      <c r="K9" s="41">
        <f t="shared" si="0"/>
        <v>693.6738476077085</v>
      </c>
      <c r="L9" s="40">
        <v>44.798094078959686</v>
      </c>
    </row>
    <row r="10" spans="2:12" ht="15">
      <c r="B10" s="37">
        <v>6</v>
      </c>
      <c r="C10" s="39" t="s">
        <v>213</v>
      </c>
      <c r="D10" s="40">
        <v>114.0456288100827</v>
      </c>
      <c r="E10" s="40">
        <v>275.3664525214366</v>
      </c>
      <c r="F10" s="40">
        <v>283.0678999313767</v>
      </c>
      <c r="G10" s="40">
        <v>8.973407706569597</v>
      </c>
      <c r="H10" s="40">
        <v>0</v>
      </c>
      <c r="I10" s="41">
        <v>1.6160999999999999</v>
      </c>
      <c r="J10" s="41">
        <v>0.0683</v>
      </c>
      <c r="K10" s="41">
        <f t="shared" si="0"/>
        <v>683.1377889694655</v>
      </c>
      <c r="L10" s="40">
        <v>16.095565287830798</v>
      </c>
    </row>
    <row r="11" spans="2:12" ht="15">
      <c r="B11" s="37">
        <v>7</v>
      </c>
      <c r="C11" s="39" t="s">
        <v>214</v>
      </c>
      <c r="D11" s="40">
        <v>50.57784213653838</v>
      </c>
      <c r="E11" s="40">
        <v>123.2770367055758</v>
      </c>
      <c r="F11" s="40">
        <v>75.00676613155197</v>
      </c>
      <c r="G11" s="40">
        <v>1.087461475643</v>
      </c>
      <c r="H11" s="40">
        <v>0</v>
      </c>
      <c r="I11" s="41">
        <v>0</v>
      </c>
      <c r="J11" s="41">
        <v>0</v>
      </c>
      <c r="K11" s="41">
        <f t="shared" si="0"/>
        <v>249.94910644930917</v>
      </c>
      <c r="L11" s="40">
        <v>4.325052596694903</v>
      </c>
    </row>
    <row r="12" spans="2:12" ht="15">
      <c r="B12" s="37">
        <v>8</v>
      </c>
      <c r="C12" s="38" t="s">
        <v>215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216</v>
      </c>
      <c r="D13" s="40">
        <v>0</v>
      </c>
      <c r="E13" s="40">
        <v>0</v>
      </c>
      <c r="F13" s="40">
        <v>0.0005366158387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0.0005366158387</v>
      </c>
      <c r="L13" s="40">
        <v>0</v>
      </c>
    </row>
    <row r="14" spans="2:12" ht="15">
      <c r="B14" s="37">
        <v>10</v>
      </c>
      <c r="C14" s="39" t="s">
        <v>217</v>
      </c>
      <c r="D14" s="40">
        <v>4.8936331289625</v>
      </c>
      <c r="E14" s="40">
        <v>186.62152156655256</v>
      </c>
      <c r="F14" s="40">
        <v>396.6408794799241</v>
      </c>
      <c r="G14" s="40">
        <v>7.6698561296998005</v>
      </c>
      <c r="H14" s="40">
        <v>0</v>
      </c>
      <c r="I14" s="41">
        <v>21.7448</v>
      </c>
      <c r="J14" s="41">
        <v>8.14</v>
      </c>
      <c r="K14" s="41">
        <f t="shared" si="0"/>
        <v>625.710690305139</v>
      </c>
      <c r="L14" s="40">
        <v>8.884338268625202</v>
      </c>
    </row>
    <row r="15" spans="2:12" ht="15">
      <c r="B15" s="37">
        <v>11</v>
      </c>
      <c r="C15" s="39" t="s">
        <v>218</v>
      </c>
      <c r="D15" s="40">
        <v>789.8159722159414</v>
      </c>
      <c r="E15" s="40">
        <v>5814.6913348394955</v>
      </c>
      <c r="F15" s="40">
        <v>3640.521536963172</v>
      </c>
      <c r="G15" s="40">
        <v>104.04930374513303</v>
      </c>
      <c r="H15" s="40">
        <v>0</v>
      </c>
      <c r="I15" s="41">
        <v>39.192400000000006</v>
      </c>
      <c r="J15" s="41">
        <v>3.7014</v>
      </c>
      <c r="K15" s="41">
        <f t="shared" si="0"/>
        <v>10391.97194776374</v>
      </c>
      <c r="L15" s="40">
        <v>122.44975000104</v>
      </c>
    </row>
    <row r="16" spans="2:12" ht="15">
      <c r="B16" s="37">
        <v>12</v>
      </c>
      <c r="C16" s="39" t="s">
        <v>219</v>
      </c>
      <c r="D16" s="40">
        <v>829.4630420029098</v>
      </c>
      <c r="E16" s="40">
        <v>4580.2882748339525</v>
      </c>
      <c r="F16" s="40">
        <v>588.3031536828936</v>
      </c>
      <c r="G16" s="40">
        <v>11.664721142949306</v>
      </c>
      <c r="H16" s="40">
        <v>0</v>
      </c>
      <c r="I16" s="41">
        <v>8.250399999999999</v>
      </c>
      <c r="J16" s="41">
        <v>0.22380000000000003</v>
      </c>
      <c r="K16" s="41">
        <f t="shared" si="0"/>
        <v>6018.193391662705</v>
      </c>
      <c r="L16" s="40">
        <v>27.20522503100703</v>
      </c>
    </row>
    <row r="17" spans="2:12" ht="15">
      <c r="B17" s="37">
        <v>13</v>
      </c>
      <c r="C17" s="39" t="s">
        <v>220</v>
      </c>
      <c r="D17" s="40">
        <v>4.932373357448702</v>
      </c>
      <c r="E17" s="40">
        <v>46.75290924144574</v>
      </c>
      <c r="F17" s="40">
        <v>39.259336345860156</v>
      </c>
      <c r="G17" s="40">
        <v>1.2093200068037997</v>
      </c>
      <c r="H17" s="40">
        <v>0</v>
      </c>
      <c r="I17" s="41">
        <v>0.4864</v>
      </c>
      <c r="J17" s="41">
        <v>0.0425</v>
      </c>
      <c r="K17" s="41">
        <f t="shared" si="0"/>
        <v>92.68283895155841</v>
      </c>
      <c r="L17" s="40">
        <v>5.000328742793203</v>
      </c>
    </row>
    <row r="18" spans="2:12" ht="15">
      <c r="B18" s="37">
        <v>14</v>
      </c>
      <c r="C18" s="39" t="s">
        <v>221</v>
      </c>
      <c r="D18" s="40">
        <v>0.7639785138685999</v>
      </c>
      <c r="E18" s="40">
        <v>9.6084197672036</v>
      </c>
      <c r="F18" s="40">
        <v>65.19191173953514</v>
      </c>
      <c r="G18" s="40">
        <v>1.7528374121275</v>
      </c>
      <c r="H18" s="40">
        <v>0</v>
      </c>
      <c r="I18" s="41">
        <v>0.2622</v>
      </c>
      <c r="J18" s="41">
        <v>0.048</v>
      </c>
      <c r="K18" s="41">
        <f t="shared" si="0"/>
        <v>77.62734743273484</v>
      </c>
      <c r="L18" s="40">
        <v>3.875170289955203</v>
      </c>
    </row>
    <row r="19" spans="2:12" ht="15">
      <c r="B19" s="37">
        <v>15</v>
      </c>
      <c r="C19" s="39" t="s">
        <v>222</v>
      </c>
      <c r="D19" s="40">
        <v>41.38071215295171</v>
      </c>
      <c r="E19" s="40">
        <v>106.35214404190867</v>
      </c>
      <c r="F19" s="40">
        <v>154.34738433808292</v>
      </c>
      <c r="G19" s="40">
        <v>6.129969194797899</v>
      </c>
      <c r="H19" s="40">
        <v>0</v>
      </c>
      <c r="I19" s="41">
        <v>0.1385</v>
      </c>
      <c r="J19" s="41">
        <v>0.034</v>
      </c>
      <c r="K19" s="41">
        <f t="shared" si="0"/>
        <v>308.38270972774126</v>
      </c>
      <c r="L19" s="40">
        <v>11.767266540124195</v>
      </c>
    </row>
    <row r="20" spans="2:12" ht="15">
      <c r="B20" s="37">
        <v>16</v>
      </c>
      <c r="C20" s="39" t="s">
        <v>223</v>
      </c>
      <c r="D20" s="40">
        <v>2383.7263505277406</v>
      </c>
      <c r="E20" s="40">
        <v>3615.736616939704</v>
      </c>
      <c r="F20" s="40">
        <v>1708.952448503573</v>
      </c>
      <c r="G20" s="40">
        <v>29.843071219967136</v>
      </c>
      <c r="H20" s="40">
        <v>0</v>
      </c>
      <c r="I20" s="41">
        <v>25.951900000000002</v>
      </c>
      <c r="J20" s="41">
        <v>1.4442000000000002</v>
      </c>
      <c r="K20" s="41">
        <f t="shared" si="0"/>
        <v>7765.654587190985</v>
      </c>
      <c r="L20" s="40">
        <v>67.46020109478332</v>
      </c>
    </row>
    <row r="21" spans="2:12" ht="15">
      <c r="B21" s="37">
        <v>17</v>
      </c>
      <c r="C21" s="39" t="s">
        <v>224</v>
      </c>
      <c r="D21" s="40">
        <v>95.8956260721725</v>
      </c>
      <c r="E21" s="40">
        <v>224.78379364259163</v>
      </c>
      <c r="F21" s="40">
        <v>410.27981786634143</v>
      </c>
      <c r="G21" s="40">
        <v>5.8230274439253975</v>
      </c>
      <c r="H21" s="40">
        <v>0</v>
      </c>
      <c r="I21" s="41">
        <v>6.5964</v>
      </c>
      <c r="J21" s="41">
        <v>0.41890000000000005</v>
      </c>
      <c r="K21" s="41">
        <f t="shared" si="0"/>
        <v>743.797565025031</v>
      </c>
      <c r="L21" s="40">
        <v>28.585962568102087</v>
      </c>
    </row>
    <row r="22" spans="2:12" ht="15">
      <c r="B22" s="37">
        <v>18</v>
      </c>
      <c r="C22" s="38" t="s">
        <v>225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226</v>
      </c>
      <c r="D23" s="40">
        <v>75.67914861837704</v>
      </c>
      <c r="E23" s="40">
        <v>346.9378005190581</v>
      </c>
      <c r="F23" s="40">
        <v>779.309738985007</v>
      </c>
      <c r="G23" s="40">
        <v>18.275908943036676</v>
      </c>
      <c r="H23" s="40">
        <v>0</v>
      </c>
      <c r="I23" s="41">
        <v>9.1815</v>
      </c>
      <c r="J23" s="41">
        <v>0.7111</v>
      </c>
      <c r="K23" s="41">
        <f t="shared" si="0"/>
        <v>1230.0951970654787</v>
      </c>
      <c r="L23" s="40">
        <v>39.41909861114197</v>
      </c>
    </row>
    <row r="24" spans="2:12" ht="15">
      <c r="B24" s="37">
        <v>20</v>
      </c>
      <c r="C24" s="39" t="s">
        <v>227</v>
      </c>
      <c r="D24" s="40">
        <v>19408.543904414826</v>
      </c>
      <c r="E24" s="40">
        <v>23765.440744472166</v>
      </c>
      <c r="F24" s="40">
        <v>13453.955870668024</v>
      </c>
      <c r="G24" s="40">
        <v>245.2831717728145</v>
      </c>
      <c r="H24" s="40">
        <v>0</v>
      </c>
      <c r="I24" s="41">
        <v>1534.4975</v>
      </c>
      <c r="J24" s="41">
        <v>197.15780000000004</v>
      </c>
      <c r="K24" s="41">
        <f t="shared" si="0"/>
        <v>58604.87899132783</v>
      </c>
      <c r="L24" s="40">
        <v>486.4927326499261</v>
      </c>
    </row>
    <row r="25" spans="2:12" ht="15">
      <c r="B25" s="37">
        <v>21</v>
      </c>
      <c r="C25" s="38" t="s">
        <v>228</v>
      </c>
      <c r="D25" s="40">
        <v>0</v>
      </c>
      <c r="E25" s="40">
        <v>5.1505064516129</v>
      </c>
      <c r="F25" s="40">
        <v>0.1029792708699</v>
      </c>
      <c r="G25" s="40">
        <v>0</v>
      </c>
      <c r="H25" s="40">
        <v>0</v>
      </c>
      <c r="I25" s="41">
        <v>0.0305</v>
      </c>
      <c r="J25" s="41">
        <v>0</v>
      </c>
      <c r="K25" s="41">
        <f t="shared" si="0"/>
        <v>5.2839857224828</v>
      </c>
      <c r="L25" s="40">
        <v>0.0114872633225</v>
      </c>
    </row>
    <row r="26" spans="2:12" ht="15">
      <c r="B26" s="37">
        <v>22</v>
      </c>
      <c r="C26" s="39" t="s">
        <v>229</v>
      </c>
      <c r="D26" s="40">
        <v>68.8787439625144</v>
      </c>
      <c r="E26" s="40">
        <v>3.3381781781243998</v>
      </c>
      <c r="F26" s="40">
        <v>16.698348351963098</v>
      </c>
      <c r="G26" s="40">
        <v>0.32662587645060004</v>
      </c>
      <c r="H26" s="40">
        <v>0</v>
      </c>
      <c r="I26" s="41">
        <v>0.1834</v>
      </c>
      <c r="J26" s="41">
        <v>0.0085</v>
      </c>
      <c r="K26" s="41">
        <f t="shared" si="0"/>
        <v>89.43379636905252</v>
      </c>
      <c r="L26" s="40">
        <v>0.9600825011577996</v>
      </c>
    </row>
    <row r="27" spans="2:12" ht="15">
      <c r="B27" s="37">
        <v>23</v>
      </c>
      <c r="C27" s="38" t="s">
        <v>230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1">
        <v>0</v>
      </c>
      <c r="J27" s="41">
        <v>0</v>
      </c>
      <c r="K27" s="41">
        <f t="shared" si="0"/>
        <v>0</v>
      </c>
      <c r="L27" s="40">
        <v>0</v>
      </c>
    </row>
    <row r="28" spans="2:12" ht="15">
      <c r="B28" s="37">
        <v>24</v>
      </c>
      <c r="C28" s="38" t="s">
        <v>231</v>
      </c>
      <c r="D28" s="40">
        <v>0.24327724009670001</v>
      </c>
      <c r="E28" s="40">
        <v>0</v>
      </c>
      <c r="F28" s="40">
        <v>0.12750596041919998</v>
      </c>
      <c r="G28" s="40">
        <v>0.22810935774190003</v>
      </c>
      <c r="H28" s="40">
        <v>0</v>
      </c>
      <c r="I28" s="41">
        <v>0.0265</v>
      </c>
      <c r="J28" s="41">
        <v>0</v>
      </c>
      <c r="K28" s="41">
        <f t="shared" si="0"/>
        <v>0.6253925582577999</v>
      </c>
      <c r="L28" s="40">
        <v>0.0028209214192999998</v>
      </c>
    </row>
    <row r="29" spans="2:12" ht="15">
      <c r="B29" s="37">
        <v>25</v>
      </c>
      <c r="C29" s="39" t="s">
        <v>232</v>
      </c>
      <c r="D29" s="40">
        <v>3306.4453496880424</v>
      </c>
      <c r="E29" s="40">
        <v>6046.094074298424</v>
      </c>
      <c r="F29" s="40">
        <v>2043.5815221683154</v>
      </c>
      <c r="G29" s="40">
        <v>42.08595856990199</v>
      </c>
      <c r="H29" s="40">
        <v>0</v>
      </c>
      <c r="I29" s="41">
        <v>29.6167</v>
      </c>
      <c r="J29" s="41">
        <v>0.722</v>
      </c>
      <c r="K29" s="41">
        <f t="shared" si="0"/>
        <v>11468.545604724683</v>
      </c>
      <c r="L29" s="40">
        <v>73.71842077774252</v>
      </c>
    </row>
    <row r="30" spans="2:12" ht="15">
      <c r="B30" s="37">
        <v>26</v>
      </c>
      <c r="C30" s="39" t="s">
        <v>233</v>
      </c>
      <c r="D30" s="40">
        <v>64.36460039781474</v>
      </c>
      <c r="E30" s="40">
        <v>445.72383572145884</v>
      </c>
      <c r="F30" s="40">
        <v>254.90488289371552</v>
      </c>
      <c r="G30" s="40">
        <v>3.4640173541827997</v>
      </c>
      <c r="H30" s="40">
        <v>0</v>
      </c>
      <c r="I30" s="41">
        <v>2.1855</v>
      </c>
      <c r="J30" s="41">
        <v>0.123</v>
      </c>
      <c r="K30" s="41">
        <f t="shared" si="0"/>
        <v>770.765836367172</v>
      </c>
      <c r="L30" s="40">
        <v>16.020895832665097</v>
      </c>
    </row>
    <row r="31" spans="2:12" ht="15">
      <c r="B31" s="37">
        <v>27</v>
      </c>
      <c r="C31" s="39" t="s">
        <v>24</v>
      </c>
      <c r="D31" s="40">
        <v>1000.7563820173176</v>
      </c>
      <c r="E31" s="40">
        <v>2758.520612090985</v>
      </c>
      <c r="F31" s="40">
        <v>3335.9542951084472</v>
      </c>
      <c r="G31" s="40">
        <v>70.25281993326597</v>
      </c>
      <c r="H31" s="40">
        <v>0</v>
      </c>
      <c r="I31" s="41">
        <v>12.216</v>
      </c>
      <c r="J31" s="41">
        <v>0.9165</v>
      </c>
      <c r="K31" s="41">
        <f t="shared" si="0"/>
        <v>7178.616609150016</v>
      </c>
      <c r="L31" s="40">
        <v>151.37857792058514</v>
      </c>
    </row>
    <row r="32" spans="2:12" ht="15">
      <c r="B32" s="37">
        <v>28</v>
      </c>
      <c r="C32" s="39" t="s">
        <v>234</v>
      </c>
      <c r="D32" s="40">
        <v>0</v>
      </c>
      <c r="E32" s="40">
        <v>0</v>
      </c>
      <c r="F32" s="40">
        <v>0.0074657342255999995</v>
      </c>
      <c r="G32" s="40">
        <v>0.001194673</v>
      </c>
      <c r="H32" s="40">
        <v>0</v>
      </c>
      <c r="I32" s="41">
        <v>0</v>
      </c>
      <c r="J32" s="41">
        <v>0</v>
      </c>
      <c r="K32" s="41">
        <f t="shared" si="0"/>
        <v>0.008660407225599999</v>
      </c>
      <c r="L32" s="40">
        <v>0</v>
      </c>
    </row>
    <row r="33" spans="2:12" ht="15">
      <c r="B33" s="37">
        <v>29</v>
      </c>
      <c r="C33" s="39" t="s">
        <v>235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1">
        <v>2.6208</v>
      </c>
      <c r="J33" s="41">
        <v>0.3053</v>
      </c>
      <c r="K33" s="41">
        <f t="shared" si="0"/>
        <v>2.9261</v>
      </c>
      <c r="L33" s="40">
        <v>0</v>
      </c>
    </row>
    <row r="34" spans="2:12" ht="15">
      <c r="B34" s="37">
        <v>30</v>
      </c>
      <c r="C34" s="39" t="s">
        <v>236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1">
        <v>5.343799999999999</v>
      </c>
      <c r="J34" s="41">
        <v>0.6879</v>
      </c>
      <c r="K34" s="41">
        <f t="shared" si="0"/>
        <v>6.031699999999999</v>
      </c>
      <c r="L34" s="40">
        <v>0.0020807747741</v>
      </c>
    </row>
    <row r="35" spans="2:12" ht="15">
      <c r="B35" s="37">
        <v>31</v>
      </c>
      <c r="C35" s="38" t="s">
        <v>237</v>
      </c>
      <c r="D35" s="40">
        <v>0.0103336811612</v>
      </c>
      <c r="E35" s="40">
        <v>0</v>
      </c>
      <c r="F35" s="40">
        <v>0.8005669139346999</v>
      </c>
      <c r="G35" s="40">
        <v>0</v>
      </c>
      <c r="H35" s="40">
        <v>0</v>
      </c>
      <c r="I35" s="41">
        <v>0</v>
      </c>
      <c r="J35" s="41">
        <v>0</v>
      </c>
      <c r="K35" s="41">
        <f t="shared" si="0"/>
        <v>0.8109005950959</v>
      </c>
      <c r="L35" s="40">
        <v>0.0308952448064</v>
      </c>
    </row>
    <row r="36" spans="2:12" ht="15">
      <c r="B36" s="37">
        <v>32</v>
      </c>
      <c r="C36" s="39" t="s">
        <v>238</v>
      </c>
      <c r="D36" s="40">
        <v>1182.8264791605868</v>
      </c>
      <c r="E36" s="40">
        <v>1879.4705973878868</v>
      </c>
      <c r="F36" s="40">
        <v>1302.3071955004111</v>
      </c>
      <c r="G36" s="40">
        <v>21.03042017415759</v>
      </c>
      <c r="H36" s="40">
        <v>0</v>
      </c>
      <c r="I36" s="41">
        <v>34.2475</v>
      </c>
      <c r="J36" s="41">
        <v>1.2260000000000002</v>
      </c>
      <c r="K36" s="41">
        <f t="shared" si="0"/>
        <v>4421.108192223041</v>
      </c>
      <c r="L36" s="40">
        <v>68.06315601295216</v>
      </c>
    </row>
    <row r="37" spans="2:12" ht="15">
      <c r="B37" s="37">
        <v>33</v>
      </c>
      <c r="C37" s="39" t="s">
        <v>267</v>
      </c>
      <c r="D37" s="40">
        <v>255.26436766004315</v>
      </c>
      <c r="E37" s="40">
        <v>447.93092259399566</v>
      </c>
      <c r="F37" s="40">
        <v>614.1347157928614</v>
      </c>
      <c r="G37" s="40">
        <v>6.471035313179702</v>
      </c>
      <c r="H37" s="40">
        <v>0</v>
      </c>
      <c r="I37" s="41">
        <v>11.0313</v>
      </c>
      <c r="J37" s="41">
        <v>0.5295</v>
      </c>
      <c r="K37" s="41">
        <f t="shared" si="0"/>
        <v>1335.36184136008</v>
      </c>
      <c r="L37" s="40">
        <v>24.388838824498507</v>
      </c>
    </row>
    <row r="38" spans="2:12" ht="15">
      <c r="B38" s="37">
        <v>34</v>
      </c>
      <c r="C38" s="39" t="s">
        <v>239</v>
      </c>
      <c r="D38" s="40">
        <v>0</v>
      </c>
      <c r="E38" s="40">
        <v>0</v>
      </c>
      <c r="F38" s="40">
        <v>0.06249184932170001</v>
      </c>
      <c r="G38" s="40">
        <v>0</v>
      </c>
      <c r="H38" s="40">
        <v>0</v>
      </c>
      <c r="I38" s="41">
        <v>0.0175</v>
      </c>
      <c r="J38" s="41">
        <v>0.01</v>
      </c>
      <c r="K38" s="41">
        <f t="shared" si="0"/>
        <v>0.0899918493217</v>
      </c>
      <c r="L38" s="40">
        <v>0.0036614205481999996</v>
      </c>
    </row>
    <row r="39" spans="2:12" ht="15">
      <c r="B39" s="37">
        <v>35</v>
      </c>
      <c r="C39" s="39" t="s">
        <v>240</v>
      </c>
      <c r="D39" s="40">
        <v>0.0001705797419</v>
      </c>
      <c r="E39" s="40">
        <v>0.0192061870322</v>
      </c>
      <c r="F39" s="40">
        <v>0.2076499843209001</v>
      </c>
      <c r="G39" s="40">
        <v>0</v>
      </c>
      <c r="H39" s="40">
        <v>0</v>
      </c>
      <c r="I39" s="41">
        <v>25.8282</v>
      </c>
      <c r="J39" s="41">
        <v>1.6770999999999996</v>
      </c>
      <c r="K39" s="41">
        <f t="shared" si="0"/>
        <v>27.732326751095</v>
      </c>
      <c r="L39" s="40">
        <v>0.03677845087019999</v>
      </c>
    </row>
    <row r="40" spans="2:12" ht="15">
      <c r="B40" s="37">
        <v>36</v>
      </c>
      <c r="C40" s="39" t="s">
        <v>241</v>
      </c>
      <c r="D40" s="40">
        <v>3.2157577499014</v>
      </c>
      <c r="E40" s="40">
        <v>31.924617216599284</v>
      </c>
      <c r="F40" s="40">
        <v>18.12058775403879</v>
      </c>
      <c r="G40" s="40">
        <v>0.31348847603080005</v>
      </c>
      <c r="H40" s="40">
        <v>0</v>
      </c>
      <c r="I40" s="41">
        <v>0</v>
      </c>
      <c r="J40" s="41">
        <v>0</v>
      </c>
      <c r="K40" s="41">
        <f t="shared" si="0"/>
        <v>53.57445119657028</v>
      </c>
      <c r="L40" s="40">
        <v>2.3896476303441</v>
      </c>
    </row>
    <row r="41" spans="2:12" ht="15">
      <c r="B41" s="37">
        <v>37</v>
      </c>
      <c r="C41" s="39" t="s">
        <v>242</v>
      </c>
      <c r="D41" s="40">
        <v>1909.674689001271</v>
      </c>
      <c r="E41" s="40">
        <v>3860.3421347950207</v>
      </c>
      <c r="F41" s="40">
        <v>2029.0350979913692</v>
      </c>
      <c r="G41" s="40">
        <v>41.876103629556695</v>
      </c>
      <c r="H41" s="40">
        <v>0</v>
      </c>
      <c r="I41" s="41">
        <v>17.3621</v>
      </c>
      <c r="J41" s="41">
        <v>1.4612000000000003</v>
      </c>
      <c r="K41" s="41">
        <f t="shared" si="0"/>
        <v>7859.751325417217</v>
      </c>
      <c r="L41" s="40">
        <v>103.72916281427861</v>
      </c>
    </row>
    <row r="42" spans="2:12" s="43" customFormat="1" ht="15">
      <c r="B42" s="36" t="s">
        <v>243</v>
      </c>
      <c r="C42" s="28"/>
      <c r="D42" s="42">
        <f aca="true" t="shared" si="1" ref="D42:L42">SUM(D5:D41)</f>
        <v>31669.596929953354</v>
      </c>
      <c r="E42" s="42">
        <f t="shared" si="1"/>
        <v>54882.33761582456</v>
      </c>
      <c r="F42" s="42">
        <f t="shared" si="1"/>
        <v>32072.322386515516</v>
      </c>
      <c r="G42" s="42">
        <f>SUM(G5:G41)</f>
        <v>642.9129625728045</v>
      </c>
      <c r="H42" s="42">
        <f t="shared" si="1"/>
        <v>0</v>
      </c>
      <c r="I42" s="42">
        <f t="shared" si="1"/>
        <v>1800.2861999999998</v>
      </c>
      <c r="J42" s="42">
        <f t="shared" si="1"/>
        <v>220.12810000000005</v>
      </c>
      <c r="K42" s="42">
        <f t="shared" si="1"/>
        <v>121287.58419486626</v>
      </c>
      <c r="L42" s="42">
        <f t="shared" si="1"/>
        <v>1333.7702390616164</v>
      </c>
    </row>
    <row r="43" ht="15">
      <c r="B43" t="s">
        <v>244</v>
      </c>
    </row>
    <row r="44" spans="6:7" ht="15">
      <c r="F44" s="51"/>
      <c r="G44" s="51"/>
    </row>
    <row r="45" spans="6:7" ht="15">
      <c r="F45" s="50"/>
      <c r="G45" s="50"/>
    </row>
    <row r="46" ht="15">
      <c r="E46" s="53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3"/>
      <c r="E48" s="53"/>
      <c r="F48" s="53"/>
      <c r="G48" s="53"/>
      <c r="H48" s="53"/>
      <c r="I48" s="25"/>
      <c r="J48" s="25"/>
      <c r="K48" s="53"/>
      <c r="L48" s="53"/>
    </row>
  </sheetData>
  <sheetProtection password="D8A0" sheet="1" formatCells="0" formatColumns="0" formatRows="0" insertColumns="0" insertRows="0" insertHyperlinks="0" deleteColumns="0" deleteRows="0" sort="0" autoFilter="0" pivotTables="0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Sunil Nair</cp:lastModifiedBy>
  <dcterms:created xsi:type="dcterms:W3CDTF">2014-04-10T12:10:22Z</dcterms:created>
  <dcterms:modified xsi:type="dcterms:W3CDTF">2014-09-09T12:32:01Z</dcterms:modified>
  <cp:category/>
  <cp:version/>
  <cp:contentType/>
  <cp:contentStatus/>
</cp:coreProperties>
</file>