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<sst xmlns="http://schemas.openxmlformats.org/spreadsheetml/2006/main" count="354" uniqueCount="320">
  <si>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</si>
  <si>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</si>
  <si>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</si>
  <si>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</si>
  <si>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</si>
  <si>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</si>
  <si>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</si>
  <si>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</si>
  <si>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</si>
  <si>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</si>
  <si>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</si>
  <si>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</si>
  <si>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</si>
  <si>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</si>
  <si>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</si>
  <si>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</si>
  <si>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</si>
  <si>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</si>
  <si>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</si>
  <si>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</si>
  <si>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</si>
  <si>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</si>
  <si>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</si>
  <si>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</si>
  <si>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</si>
  <si>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</si>
  <si>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</si>
  <si>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</si>
  <si>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</si>
  <si>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</si>
  <si>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</si>
  <si>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</si>
  <si>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</si>
  <si>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</si>
  <si>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REGULAR SAVINGS FUND - BALANCED PLAN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</si>
  <si>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</si>
  <si>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</si>
  <si>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</si>
  <si>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</si>
  <si>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</si>
  <si>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</si>
  <si>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</si>
  <si>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</si>
  <si>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</si>
  <si>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</si>
  <si>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</si>
  <si>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</si>
  <si>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</si>
  <si>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</si>
  <si>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</si>
  <si>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</si>
  <si>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</si>
  <si>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</si>
  <si>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</si>
  <si>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</si>
  <si>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</si>
  <si>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</si>
  <si>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</si>
  <si>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</si>
  <si>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</si>
  <si>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</si>
  <si>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</si>
  <si>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</si>
  <si>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</si>
  <si>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</si>
  <si>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</si>
  <si>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</si>
  <si>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</si>
  <si>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</si>
  <si>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</si>
  <si>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</si>
  <si>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</si>
  <si>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</si>
  <si>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</si>
  <si>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</si>
  <si>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</si>
  <si>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</si>
  <si>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</si>
  <si>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</si>
  <si>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</si>
  <si>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</si>
  <si>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</si>
  <si>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</si>
  <si>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</si>
  <si>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</si>
  <si>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</si>
  <si>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</si>
  <si>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</si>
  <si>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</si>
  <si>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</si>
  <si>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</si>
  <si>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</si>
  <si>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</si>
  <si>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</si>
  <si>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</si>
  <si>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</si>
  <si>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</si>
  <si>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R*SHARES NIFTY ETF</t>
  </si>
  <si>
    <t>R*SHARES CNX 100 ETF</t>
  </si>
  <si>
    <t>R*SHARES CONSUMPTION ETF</t>
  </si>
  <si>
    <t>R*SHARES DIVIDEND OPPORTUNITIES ETF</t>
  </si>
  <si>
    <t>R*SHARES SENSEX ETF</t>
  </si>
  <si>
    <t>A</t>
  </si>
  <si>
    <t>INCOME / DEBT ORIENTED SCHEMES</t>
  </si>
  <si>
    <t>ELSS</t>
  </si>
  <si>
    <t>RELIANCE EQUITY LINKED SAVINGS FUND - SERIES I</t>
  </si>
  <si>
    <t>RELIANCE LIQUID FUND - TREASURY PLAN</t>
  </si>
  <si>
    <t>RELIANCE LIQUID FUND - CASH PLAN</t>
  </si>
  <si>
    <t>RELIANCE LIQUIDITY FUND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</si>
  <si>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</si>
  <si>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</si>
  <si>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</si>
  <si>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</si>
  <si>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</si>
  <si>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</si>
  <si>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</si>
  <si>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</si>
  <si>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</si>
  <si>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</si>
  <si>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</si>
  <si>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</si>
  <si>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</si>
  <si>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</si>
  <si>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</si>
  <si>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</si>
  <si>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</si>
  <si>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</si>
  <si>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</si>
  <si>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</si>
  <si>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</si>
  <si>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</si>
  <si>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</si>
  <si>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</si>
  <si>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</si>
  <si>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</si>
  <si>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</si>
  <si>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</si>
  <si>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</si>
  <si>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</si>
  <si>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</si>
  <si>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</si>
  <si>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</si>
  <si>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</si>
  <si>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</si>
  <si>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A</t>
  </si>
  <si>
    <t>RELIANCE DUAL ADVANTAGE FIXED TENURE FUND VI - PLAN B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</si>
  <si>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</si>
  <si>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</si>
  <si>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</si>
  <si>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</si>
  <si>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</si>
  <si>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</si>
  <si>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</si>
  <si>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</si>
  <si>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</si>
  <si>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</si>
  <si>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</si>
  <si>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</si>
  <si>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</si>
  <si>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</si>
  <si>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</si>
  <si>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</si>
  <si>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</si>
  <si>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</si>
  <si>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</si>
  <si>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</si>
  <si>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</si>
  <si>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3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</si>
  <si>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</si>
  <si>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</si>
  <si>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</si>
  <si>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</si>
  <si>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</si>
  <si>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</si>
  <si>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</si>
  <si>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</si>
  <si>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</si>
  <si>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</si>
  <si>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</si>
  <si>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</si>
  <si>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</si>
  <si>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</si>
  <si>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</si>
  <si>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</si>
  <si>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</si>
  <si>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</si>
  <si>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SHORT TERM FUND</t>
  </si>
  <si>
    <t>RELIANCE ARBITRAGE ADVANTAGE FUND</t>
  </si>
  <si>
    <t>RELIANCE BANKING FUND</t>
  </si>
  <si>
    <t>RELIANCE CAPITAL BUILDER FUND - SERIES A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</si>
  <si>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</si>
  <si>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</si>
  <si>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</si>
  <si>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</si>
  <si>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</si>
  <si>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</si>
  <si>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</si>
  <si>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</si>
  <si>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</si>
  <si>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</si>
  <si>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</si>
  <si>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</si>
  <si>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</si>
  <si>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</si>
  <si>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</si>
  <si>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</si>
  <si>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</si>
  <si>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</si>
  <si>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</si>
  <si>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</si>
  <si>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REGULAR SAVINGS FUND - EQUITY PLAN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</si>
  <si>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</si>
  <si>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</si>
  <si>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</si>
  <si>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</si>
  <si>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</si>
  <si>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</si>
  <si>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</si>
  <si>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</si>
  <si>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</si>
  <si>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</si>
  <si>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Mutual Fund: Net Assets Under Management (AAUM) as on APRIL 2015 (All figures in Rs. Crore)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</si>
  <si>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</si>
  <si>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</si>
  <si>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</si>
  <si>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</si>
  <si>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</si>
  <si>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</si>
  <si>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</si>
  <si>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</si>
  <si>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</si>
  <si>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</si>
  <si>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</si>
  <si>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</si>
  <si>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</si>
  <si>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</si>
  <si>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</si>
  <si>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</si>
  <si>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22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</si>
  <si>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</si>
  <si>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</si>
  <si>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</si>
  <si>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</si>
  <si>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</si>
  <si>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</si>
  <si>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</si>
  <si>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</si>
  <si>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E</t>
  </si>
  <si>
    <t>RELIANCE DUAL ADVANTAGE FIXED TENURE FUND - V - PLAN F</t>
  </si>
  <si>
    <t>RELIANCE INTERVAL FUND - QUARTERLY PLAN - SERIES - I</t>
  </si>
  <si>
    <t>RELIANCE DUAL ADVANTAGE FIXED TENURE FUND - III - PLAN C</t>
  </si>
  <si>
    <t>RELIANCE DUAL ADVANTAGE FIXED TENURE FUND - IV - PLAN B</t>
  </si>
  <si>
    <t>RELIANCE INTERVAL FUND III - SERIES 1</t>
  </si>
  <si>
    <t>RELIANCE DUAL ADVANTAGE FIXED TENURE FUND - V - PLAN G</t>
  </si>
  <si>
    <t>RELIANCE DUAL ADVANTAGE FIXED TENURE FUND - V - PLAN H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</si>
  <si>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</si>
  <si>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</si>
  <si>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</si>
  <si>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</si>
  <si>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</si>
  <si>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</si>
  <si>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</si>
  <si>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</si>
  <si>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</si>
  <si>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</si>
  <si>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</si>
  <si>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</si>
  <si>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</si>
  <si>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</si>
  <si>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</si>
  <si>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</si>
  <si>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</si>
  <si>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</si>
  <si>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</si>
  <si>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</si>
  <si>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</si>
  <si>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</si>
  <si>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</si>
  <si>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</si>
  <si>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</si>
  <si>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29</t>
  </si>
  <si>
    <t>RELIANCE FIXED HORIZON FUND XXVI - SERIES 30</t>
  </si>
  <si>
    <t>RELIANCE FIXED HORIZON FUND XXVI - SERIES 31</t>
  </si>
  <si>
    <t>RELIANCE FIXED HORIZON FUND XXVI - SERIES 32</t>
  </si>
  <si>
    <t>RELIANCE FIXED HORIZON FUND XXVI - SERIES 33</t>
  </si>
  <si>
    <t>RELIANCE FIXED HORIZON FUND XXVI - SERIES 35</t>
  </si>
  <si>
    <t>RELIANCE FIXED HORIZON FUND XXVI - SERIES 1</t>
  </si>
  <si>
    <t>RELIANCE FIXED HORIZON FUND XXVI - SERIES 2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</si>
  <si>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</si>
  <si>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</si>
  <si>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</si>
  <si>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</si>
  <si>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FIXED HORIZON FUND XXVI - SERIES 8</t>
  </si>
  <si>
    <t>RELIANCE FIXED HORIZON FUND XXVI - SERIES 9</t>
  </si>
  <si>
    <t>RELIANCE FIXED HORIZON FUND XXVI - SERIES 12</t>
  </si>
  <si>
    <t>RELIANCE FIXED HORIZON FUND XXVI - SERIES 13</t>
  </si>
  <si>
    <t>RELIANCE FIXED HORIZON FUND XXVI - SERIES 14</t>
  </si>
  <si>
    <t>RELIANCE FIXED HORIZON FUND XXVI - SERIES 15</t>
  </si>
  <si>
    <t>RELIANCE FIXED HORIZON FUND XXVI - SERIES 16</t>
  </si>
  <si>
    <t>RELIANCE FIXED HORIZON FUND XXVI - SERIES 17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</si>
  <si>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</si>
  <si>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</si>
  <si>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</si>
  <si>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</si>
  <si>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22</t>
  </si>
  <si>
    <t>RELIANCE FIXED HORIZON FUND XXVI - SERIES 24</t>
  </si>
  <si>
    <t>R*SHARES GOLD ETF</t>
  </si>
  <si>
    <t>R*SHARES BANKING ETF</t>
  </si>
  <si>
    <t>Table showing State wise /Union Territory wise contribution to AUM of category of schemes as on APRIL 2015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</si>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</sst>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/>
      <protection/>
    </xf>
    <xf numFmtId="2" fontId="5" fillId="0" borderId="24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/>
      <protection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3" fontId="5" fillId="0" borderId="34" xfId="56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4" fillId="0" borderId="38" xfId="56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7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spans="2:3" ht="15" customHeight="1" thickBot="1">
      <c r="B2" s="1"/>
      <c r="C2" s="88"/>
    </row>
    <row r="3" spans="1:63" ht="15.75" customHeight="1" thickBot="1">
      <c r="A3" s="63" t="s">
        <v>0</v>
      </c>
      <c r="B3" s="65" t="s">
        <v>1</v>
      </c>
      <c r="C3" s="89" t="s">
        <v>221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1"/>
    </row>
    <row r="4" spans="1:63" ht="18.75" thickBot="1">
      <c r="A4" s="64"/>
      <c r="B4" s="66"/>
      <c r="C4" s="68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68" t="s">
        <v>3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68" t="s">
        <v>4</v>
      </c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70"/>
      <c r="BK4" s="80" t="s">
        <v>36</v>
      </c>
    </row>
    <row r="5" spans="1:63" ht="18.75" thickBot="1">
      <c r="A5" s="64"/>
      <c r="B5" s="66"/>
      <c r="C5" s="77" t="s">
        <v>5</v>
      </c>
      <c r="D5" s="78"/>
      <c r="E5" s="78"/>
      <c r="F5" s="78"/>
      <c r="G5" s="78"/>
      <c r="H5" s="78"/>
      <c r="I5" s="78"/>
      <c r="J5" s="78"/>
      <c r="K5" s="78"/>
      <c r="L5" s="79"/>
      <c r="M5" s="77" t="s">
        <v>6</v>
      </c>
      <c r="N5" s="78"/>
      <c r="O5" s="78"/>
      <c r="P5" s="78"/>
      <c r="Q5" s="78"/>
      <c r="R5" s="78"/>
      <c r="S5" s="78"/>
      <c r="T5" s="78"/>
      <c r="U5" s="78"/>
      <c r="V5" s="79"/>
      <c r="W5" s="77" t="s">
        <v>5</v>
      </c>
      <c r="X5" s="78"/>
      <c r="Y5" s="78"/>
      <c r="Z5" s="78"/>
      <c r="AA5" s="78"/>
      <c r="AB5" s="78"/>
      <c r="AC5" s="78"/>
      <c r="AD5" s="78"/>
      <c r="AE5" s="78"/>
      <c r="AF5" s="79"/>
      <c r="AG5" s="77" t="s">
        <v>6</v>
      </c>
      <c r="AH5" s="78"/>
      <c r="AI5" s="78"/>
      <c r="AJ5" s="78"/>
      <c r="AK5" s="78"/>
      <c r="AL5" s="78"/>
      <c r="AM5" s="78"/>
      <c r="AN5" s="78"/>
      <c r="AO5" s="78"/>
      <c r="AP5" s="79"/>
      <c r="AQ5" s="77" t="s">
        <v>5</v>
      </c>
      <c r="AR5" s="78"/>
      <c r="AS5" s="78"/>
      <c r="AT5" s="78"/>
      <c r="AU5" s="78"/>
      <c r="AV5" s="78"/>
      <c r="AW5" s="78"/>
      <c r="AX5" s="78"/>
      <c r="AY5" s="78"/>
      <c r="AZ5" s="79"/>
      <c r="BA5" s="77" t="s">
        <v>6</v>
      </c>
      <c r="BB5" s="78"/>
      <c r="BC5" s="78"/>
      <c r="BD5" s="78"/>
      <c r="BE5" s="78"/>
      <c r="BF5" s="78"/>
      <c r="BG5" s="78"/>
      <c r="BH5" s="78"/>
      <c r="BI5" s="78"/>
      <c r="BJ5" s="79"/>
      <c r="BK5" s="81"/>
    </row>
    <row r="6" spans="1:63" ht="18" customHeight="1">
      <c r="A6" s="64"/>
      <c r="B6" s="66"/>
      <c r="C6" s="71" t="s">
        <v>7</v>
      </c>
      <c r="D6" s="72"/>
      <c r="E6" s="72"/>
      <c r="F6" s="72"/>
      <c r="G6" s="73"/>
      <c r="H6" s="74" t="s">
        <v>8</v>
      </c>
      <c r="I6" s="75"/>
      <c r="J6" s="75"/>
      <c r="K6" s="75"/>
      <c r="L6" s="76"/>
      <c r="M6" s="71" t="s">
        <v>7</v>
      </c>
      <c r="N6" s="72"/>
      <c r="O6" s="72"/>
      <c r="P6" s="72"/>
      <c r="Q6" s="73"/>
      <c r="R6" s="74" t="s">
        <v>8</v>
      </c>
      <c r="S6" s="75"/>
      <c r="T6" s="75"/>
      <c r="U6" s="75"/>
      <c r="V6" s="76"/>
      <c r="W6" s="71" t="s">
        <v>7</v>
      </c>
      <c r="X6" s="72"/>
      <c r="Y6" s="72"/>
      <c r="Z6" s="72"/>
      <c r="AA6" s="73"/>
      <c r="AB6" s="74" t="s">
        <v>8</v>
      </c>
      <c r="AC6" s="75"/>
      <c r="AD6" s="75"/>
      <c r="AE6" s="75"/>
      <c r="AF6" s="76"/>
      <c r="AG6" s="71" t="s">
        <v>7</v>
      </c>
      <c r="AH6" s="72"/>
      <c r="AI6" s="72"/>
      <c r="AJ6" s="72"/>
      <c r="AK6" s="73"/>
      <c r="AL6" s="74" t="s">
        <v>8</v>
      </c>
      <c r="AM6" s="75"/>
      <c r="AN6" s="75"/>
      <c r="AO6" s="75"/>
      <c r="AP6" s="76"/>
      <c r="AQ6" s="71" t="s">
        <v>7</v>
      </c>
      <c r="AR6" s="72"/>
      <c r="AS6" s="72"/>
      <c r="AT6" s="72"/>
      <c r="AU6" s="73"/>
      <c r="AV6" s="74" t="s">
        <v>8</v>
      </c>
      <c r="AW6" s="75"/>
      <c r="AX6" s="75"/>
      <c r="AY6" s="75"/>
      <c r="AZ6" s="76"/>
      <c r="BA6" s="71" t="s">
        <v>7</v>
      </c>
      <c r="BB6" s="72"/>
      <c r="BC6" s="72"/>
      <c r="BD6" s="72"/>
      <c r="BE6" s="73"/>
      <c r="BF6" s="74" t="s">
        <v>8</v>
      </c>
      <c r="BG6" s="75"/>
      <c r="BH6" s="75"/>
      <c r="BI6" s="75"/>
      <c r="BJ6" s="76"/>
      <c r="BK6" s="81"/>
    </row>
    <row r="7" spans="1:63" ht="15.75">
      <c r="A7" s="64"/>
      <c r="B7" s="67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2"/>
    </row>
    <row r="8" spans="1:63" ht="18">
      <c r="A8" s="60" t="s">
        <v>102</v>
      </c>
      <c r="B8" s="58" t="s">
        <v>103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106</v>
      </c>
      <c r="C10" s="11">
        <v>0</v>
      </c>
      <c r="D10" s="9">
        <v>673.9361320469666</v>
      </c>
      <c r="E10" s="9">
        <v>0</v>
      </c>
      <c r="F10" s="9">
        <v>0</v>
      </c>
      <c r="G10" s="10">
        <v>21.8416392468</v>
      </c>
      <c r="H10" s="11">
        <v>115.8063454956615</v>
      </c>
      <c r="I10" s="9">
        <v>7691.444978215767</v>
      </c>
      <c r="J10" s="9">
        <v>3210.3809147401666</v>
      </c>
      <c r="K10" s="9">
        <v>29.323108609600002</v>
      </c>
      <c r="L10" s="10">
        <v>141.31063037289564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46.7344226815943</v>
      </c>
      <c r="S10" s="9">
        <v>252.48368972343138</v>
      </c>
      <c r="T10" s="9">
        <v>323.0667068706661</v>
      </c>
      <c r="U10" s="9">
        <v>0</v>
      </c>
      <c r="V10" s="10">
        <v>53.00114977766219</v>
      </c>
      <c r="W10" s="11">
        <v>0</v>
      </c>
      <c r="X10" s="9">
        <v>12.5160788831</v>
      </c>
      <c r="Y10" s="9">
        <v>0</v>
      </c>
      <c r="Z10" s="9">
        <v>0</v>
      </c>
      <c r="AA10" s="10">
        <v>0.0584717887666</v>
      </c>
      <c r="AB10" s="11">
        <v>1.0888249805649002</v>
      </c>
      <c r="AC10" s="9">
        <v>4.7781514342998</v>
      </c>
      <c r="AD10" s="9">
        <v>0</v>
      </c>
      <c r="AE10" s="9">
        <v>0</v>
      </c>
      <c r="AF10" s="10">
        <v>3.3776405165663004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0.2633275388317</v>
      </c>
      <c r="AM10" s="9">
        <v>0.0005445321</v>
      </c>
      <c r="AN10" s="9">
        <v>0</v>
      </c>
      <c r="AO10" s="9">
        <v>0</v>
      </c>
      <c r="AP10" s="10">
        <v>0.1454856063664</v>
      </c>
      <c r="AQ10" s="11">
        <v>0</v>
      </c>
      <c r="AR10" s="9">
        <v>19.4117653539666</v>
      </c>
      <c r="AS10" s="9">
        <v>0</v>
      </c>
      <c r="AT10" s="9">
        <v>0</v>
      </c>
      <c r="AU10" s="10">
        <v>0</v>
      </c>
      <c r="AV10" s="11">
        <v>428.07448478427983</v>
      </c>
      <c r="AW10" s="9">
        <v>4968.118006723935</v>
      </c>
      <c r="AX10" s="9">
        <v>1303.3100677313996</v>
      </c>
      <c r="AY10" s="9">
        <v>0</v>
      </c>
      <c r="AZ10" s="10">
        <v>373.8602708451046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84.34769793477399</v>
      </c>
      <c r="BG10" s="9">
        <v>452.70887415305947</v>
      </c>
      <c r="BH10" s="9">
        <v>51.668724414699305</v>
      </c>
      <c r="BI10" s="9">
        <v>0</v>
      </c>
      <c r="BJ10" s="10">
        <v>64.1467875673708</v>
      </c>
      <c r="BK10" s="17">
        <f>SUM(C10:BJ10)</f>
        <v>20327.204922570396</v>
      </c>
      <c r="BL10" s="16"/>
      <c r="BM10" s="50"/>
    </row>
    <row r="11" spans="1:65" s="12" customFormat="1" ht="15">
      <c r="A11" s="5"/>
      <c r="B11" s="8" t="s">
        <v>107</v>
      </c>
      <c r="C11" s="11">
        <v>0</v>
      </c>
      <c r="D11" s="9">
        <v>1.0769259516666</v>
      </c>
      <c r="E11" s="9">
        <v>0</v>
      </c>
      <c r="F11" s="9">
        <v>0</v>
      </c>
      <c r="G11" s="10">
        <v>0</v>
      </c>
      <c r="H11" s="11">
        <v>10.331969067130801</v>
      </c>
      <c r="I11" s="9">
        <v>1267.7817415376987</v>
      </c>
      <c r="J11" s="9">
        <v>176.7400442994329</v>
      </c>
      <c r="K11" s="9">
        <v>0</v>
      </c>
      <c r="L11" s="10">
        <v>27.798521700631202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22.515267617063795</v>
      </c>
      <c r="S11" s="9">
        <v>267.8526127301991</v>
      </c>
      <c r="T11" s="9">
        <v>37.531711391299794</v>
      </c>
      <c r="U11" s="9">
        <v>0</v>
      </c>
      <c r="V11" s="10">
        <v>2.5655899101983004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0.2114694872998</v>
      </c>
      <c r="AC11" s="9">
        <v>2.9718620768999005</v>
      </c>
      <c r="AD11" s="9">
        <v>0</v>
      </c>
      <c r="AE11" s="9">
        <v>0</v>
      </c>
      <c r="AF11" s="10">
        <v>0.2229597657664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0.0058260521999</v>
      </c>
      <c r="AM11" s="9">
        <v>0</v>
      </c>
      <c r="AN11" s="9">
        <v>0</v>
      </c>
      <c r="AO11" s="9">
        <v>0</v>
      </c>
      <c r="AP11" s="10">
        <v>0.013200104066599999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303.4875690645881</v>
      </c>
      <c r="AW11" s="9">
        <v>486.47382905106645</v>
      </c>
      <c r="AX11" s="9">
        <v>53.447461507199904</v>
      </c>
      <c r="AY11" s="9">
        <v>0</v>
      </c>
      <c r="AZ11" s="10">
        <v>212.89021846838813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204.04024407525566</v>
      </c>
      <c r="BG11" s="9">
        <v>161.6155540765929</v>
      </c>
      <c r="BH11" s="9">
        <v>40.4093759991327</v>
      </c>
      <c r="BI11" s="9">
        <v>0</v>
      </c>
      <c r="BJ11" s="10">
        <v>114.84889774201751</v>
      </c>
      <c r="BK11" s="17">
        <f>SUM(C11:BJ11)</f>
        <v>3394.8328516757947</v>
      </c>
      <c r="BL11" s="16"/>
      <c r="BM11" s="50"/>
    </row>
    <row r="12" spans="1:65" s="12" customFormat="1" ht="15">
      <c r="A12" s="5"/>
      <c r="B12" s="8" t="s">
        <v>108</v>
      </c>
      <c r="C12" s="11">
        <v>0</v>
      </c>
      <c r="D12" s="9">
        <v>1555.7554053364</v>
      </c>
      <c r="E12" s="9">
        <v>0</v>
      </c>
      <c r="F12" s="9">
        <v>0</v>
      </c>
      <c r="G12" s="10">
        <v>1.1726193143333</v>
      </c>
      <c r="H12" s="11">
        <v>61.51322475843152</v>
      </c>
      <c r="I12" s="9">
        <v>2482.5304448015654</v>
      </c>
      <c r="J12" s="9">
        <v>514.2730501560998</v>
      </c>
      <c r="K12" s="9">
        <v>71.8190275871666</v>
      </c>
      <c r="L12" s="10">
        <v>20.7993004901981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2.9380601884980004</v>
      </c>
      <c r="S12" s="9">
        <v>103.27811682276631</v>
      </c>
      <c r="T12" s="9">
        <v>38.50857615373321</v>
      </c>
      <c r="U12" s="9">
        <v>0</v>
      </c>
      <c r="V12" s="10">
        <v>3.4236983718988</v>
      </c>
      <c r="W12" s="11">
        <v>0</v>
      </c>
      <c r="X12" s="9">
        <v>0</v>
      </c>
      <c r="Y12" s="9">
        <v>0</v>
      </c>
      <c r="Z12" s="9">
        <v>0</v>
      </c>
      <c r="AA12" s="10">
        <v>0</v>
      </c>
      <c r="AB12" s="11">
        <v>0.46741582353300004</v>
      </c>
      <c r="AC12" s="9">
        <v>1.6856347258331998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0.0131587204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5.633530028</v>
      </c>
      <c r="AS12" s="9">
        <v>0</v>
      </c>
      <c r="AT12" s="9">
        <v>0</v>
      </c>
      <c r="AU12" s="10">
        <v>0</v>
      </c>
      <c r="AV12" s="11">
        <v>54.92509750841831</v>
      </c>
      <c r="AW12" s="9">
        <v>725.772343558672</v>
      </c>
      <c r="AX12" s="9">
        <v>285.3495319257665</v>
      </c>
      <c r="AY12" s="9">
        <v>0</v>
      </c>
      <c r="AZ12" s="10">
        <v>54.757040410191514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21.5988194130893</v>
      </c>
      <c r="BG12" s="9">
        <v>238.60544350176545</v>
      </c>
      <c r="BH12" s="9">
        <v>3.4183568962666007</v>
      </c>
      <c r="BI12" s="9">
        <v>0</v>
      </c>
      <c r="BJ12" s="10">
        <v>12.1973823330955</v>
      </c>
      <c r="BK12" s="17">
        <f>SUM(C12:BJ12)</f>
        <v>6260.435278826122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2230.768463335033</v>
      </c>
      <c r="E13" s="18">
        <f t="shared" si="0"/>
        <v>0</v>
      </c>
      <c r="F13" s="18">
        <f t="shared" si="0"/>
        <v>0</v>
      </c>
      <c r="G13" s="19">
        <f t="shared" si="0"/>
        <v>23.0142585611333</v>
      </c>
      <c r="H13" s="20">
        <f t="shared" si="0"/>
        <v>187.65153932122382</v>
      </c>
      <c r="I13" s="18">
        <f t="shared" si="0"/>
        <v>11441.75716455503</v>
      </c>
      <c r="J13" s="18">
        <f t="shared" si="0"/>
        <v>3901.3940091956993</v>
      </c>
      <c r="K13" s="18">
        <f t="shared" si="0"/>
        <v>101.1421361967666</v>
      </c>
      <c r="L13" s="19">
        <f t="shared" si="0"/>
        <v>189.90845256372495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72.1877504871561</v>
      </c>
      <c r="S13" s="18">
        <f t="shared" si="0"/>
        <v>623.6144192763967</v>
      </c>
      <c r="T13" s="18">
        <f t="shared" si="0"/>
        <v>399.1069944156991</v>
      </c>
      <c r="U13" s="18">
        <f t="shared" si="0"/>
        <v>0</v>
      </c>
      <c r="V13" s="19">
        <f t="shared" si="0"/>
        <v>58.99043805975929</v>
      </c>
      <c r="W13" s="20">
        <f t="shared" si="0"/>
        <v>0</v>
      </c>
      <c r="X13" s="18">
        <f t="shared" si="0"/>
        <v>12.5160788831</v>
      </c>
      <c r="Y13" s="18">
        <f t="shared" si="0"/>
        <v>0</v>
      </c>
      <c r="Z13" s="18">
        <f t="shared" si="0"/>
        <v>0</v>
      </c>
      <c r="AA13" s="19">
        <f t="shared" si="0"/>
        <v>0.0584717887666</v>
      </c>
      <c r="AB13" s="20">
        <f t="shared" si="0"/>
        <v>1.7677102913977003</v>
      </c>
      <c r="AC13" s="18">
        <f t="shared" si="0"/>
        <v>9.4356482370329</v>
      </c>
      <c r="AD13" s="18">
        <f t="shared" si="0"/>
        <v>0</v>
      </c>
      <c r="AE13" s="18">
        <f t="shared" si="0"/>
        <v>0</v>
      </c>
      <c r="AF13" s="19">
        <f t="shared" si="0"/>
        <v>3.6006002823327004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0.2823123114316</v>
      </c>
      <c r="AM13" s="18">
        <f t="shared" si="0"/>
        <v>0.0005445321</v>
      </c>
      <c r="AN13" s="18">
        <f t="shared" si="0"/>
        <v>0</v>
      </c>
      <c r="AO13" s="18">
        <f t="shared" si="0"/>
        <v>0</v>
      </c>
      <c r="AP13" s="19">
        <f t="shared" si="0"/>
        <v>0.158685710433</v>
      </c>
      <c r="AQ13" s="20">
        <f t="shared" si="0"/>
        <v>0</v>
      </c>
      <c r="AR13" s="18">
        <f t="shared" si="0"/>
        <v>25.0452953819666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786.4871513572862</v>
      </c>
      <c r="AW13" s="18">
        <f t="shared" si="0"/>
        <v>6180.364179333674</v>
      </c>
      <c r="AX13" s="18">
        <f t="shared" si="0"/>
        <v>1642.107061164366</v>
      </c>
      <c r="AY13" s="18">
        <f t="shared" si="0"/>
        <v>0</v>
      </c>
      <c r="AZ13" s="19">
        <f t="shared" si="0"/>
        <v>641.5075297236842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309.98676142311893</v>
      </c>
      <c r="BG13" s="18">
        <f t="shared" si="0"/>
        <v>852.9298717314177</v>
      </c>
      <c r="BH13" s="18">
        <f t="shared" si="0"/>
        <v>95.4964573100986</v>
      </c>
      <c r="BI13" s="18">
        <f t="shared" si="0"/>
        <v>0</v>
      </c>
      <c r="BJ13" s="19">
        <f t="shared" si="0"/>
        <v>191.1930676424838</v>
      </c>
      <c r="BK13" s="32">
        <f t="shared" si="0"/>
        <v>29982.47305307231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11.9775741603333</v>
      </c>
      <c r="E16" s="9">
        <v>0</v>
      </c>
      <c r="F16" s="9">
        <v>0</v>
      </c>
      <c r="G16" s="10">
        <v>0</v>
      </c>
      <c r="H16" s="11">
        <v>45.2236786417989</v>
      </c>
      <c r="I16" s="9">
        <v>249.409052196166</v>
      </c>
      <c r="J16" s="9">
        <v>26.0019368356999</v>
      </c>
      <c r="K16" s="9">
        <v>0</v>
      </c>
      <c r="L16" s="10">
        <v>24.8046277314985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3.8930128392653005</v>
      </c>
      <c r="S16" s="9">
        <v>6.0031913395664995</v>
      </c>
      <c r="T16" s="9">
        <v>0.5144856169333</v>
      </c>
      <c r="U16" s="9">
        <v>0</v>
      </c>
      <c r="V16" s="10">
        <v>2.6439770627323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0.0004151755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101.98544709972428</v>
      </c>
      <c r="AW16" s="9">
        <v>325.73633581968096</v>
      </c>
      <c r="AX16" s="9">
        <v>8.751068008366602</v>
      </c>
      <c r="AY16" s="9">
        <v>0</v>
      </c>
      <c r="AZ16" s="10">
        <v>157.9636439784251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11.4198206101246</v>
      </c>
      <c r="BG16" s="9">
        <v>27.7820748832987</v>
      </c>
      <c r="BH16" s="9">
        <v>3.400262136533199</v>
      </c>
      <c r="BI16" s="9">
        <v>0</v>
      </c>
      <c r="BJ16" s="10">
        <v>10.6895262695275</v>
      </c>
      <c r="BK16" s="17">
        <f>SUM(C16:BJ16)</f>
        <v>1018.200130405175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11.9775741603333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45.2236786417989</v>
      </c>
      <c r="I17" s="18">
        <f t="shared" si="1"/>
        <v>249.409052196166</v>
      </c>
      <c r="J17" s="18">
        <f t="shared" si="1"/>
        <v>26.0019368356999</v>
      </c>
      <c r="K17" s="18">
        <f t="shared" si="1"/>
        <v>0</v>
      </c>
      <c r="L17" s="19">
        <f t="shared" si="1"/>
        <v>24.8046277314985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3.8930128392653005</v>
      </c>
      <c r="S17" s="18">
        <f t="shared" si="1"/>
        <v>6.0031913395664995</v>
      </c>
      <c r="T17" s="18">
        <f t="shared" si="1"/>
        <v>0.5144856169333</v>
      </c>
      <c r="U17" s="18">
        <f t="shared" si="1"/>
        <v>0</v>
      </c>
      <c r="V17" s="19">
        <f t="shared" si="1"/>
        <v>2.6439770627323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0.0004151755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101.98544709972428</v>
      </c>
      <c r="AW17" s="18">
        <f t="shared" si="1"/>
        <v>325.73633581968096</v>
      </c>
      <c r="AX17" s="18">
        <f t="shared" si="1"/>
        <v>8.751068008366602</v>
      </c>
      <c r="AY17" s="18">
        <f t="shared" si="1"/>
        <v>0</v>
      </c>
      <c r="AZ17" s="19">
        <f t="shared" si="1"/>
        <v>157.9636439784251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11.4198206101246</v>
      </c>
      <c r="BG17" s="18">
        <f t="shared" si="1"/>
        <v>27.7820748832987</v>
      </c>
      <c r="BH17" s="18">
        <f t="shared" si="1"/>
        <v>3.400262136533199</v>
      </c>
      <c r="BI17" s="18">
        <f t="shared" si="1"/>
        <v>0</v>
      </c>
      <c r="BJ17" s="19">
        <f t="shared" si="1"/>
        <v>10.6895262695275</v>
      </c>
      <c r="BK17" s="19">
        <f t="shared" si="1"/>
        <v>1018.200130405175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109</v>
      </c>
      <c r="C20" s="11">
        <v>0</v>
      </c>
      <c r="D20" s="9">
        <v>6.3027083333333005</v>
      </c>
      <c r="E20" s="9">
        <v>0</v>
      </c>
      <c r="F20" s="9">
        <v>0</v>
      </c>
      <c r="G20" s="10">
        <v>0</v>
      </c>
      <c r="H20" s="11">
        <v>0.0031513541666</v>
      </c>
      <c r="I20" s="9">
        <v>0</v>
      </c>
      <c r="J20" s="9">
        <v>0</v>
      </c>
      <c r="K20" s="9">
        <v>0</v>
      </c>
      <c r="L20" s="10">
        <v>0.05798169499980001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0.0428584166666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3.781625</v>
      </c>
      <c r="AW20" s="9">
        <v>38.0952980578389</v>
      </c>
      <c r="AX20" s="9">
        <v>0</v>
      </c>
      <c r="AY20" s="9">
        <v>0</v>
      </c>
      <c r="AZ20" s="10">
        <v>7.3377727835324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</v>
      </c>
      <c r="BG20" s="9">
        <v>29.5366602475999</v>
      </c>
      <c r="BH20" s="9">
        <v>0</v>
      </c>
      <c r="BI20" s="9">
        <v>0</v>
      </c>
      <c r="BJ20" s="10">
        <v>0.4525435229332</v>
      </c>
      <c r="BK20" s="17">
        <f aca="true" t="shared" si="2" ref="BK20:BK94">SUM(C20:BJ20)</f>
        <v>85.6105994110707</v>
      </c>
      <c r="BL20" s="16"/>
      <c r="BM20" s="50"/>
    </row>
    <row r="21" spans="1:65" s="12" customFormat="1" ht="15">
      <c r="A21" s="5"/>
      <c r="B21" s="8" t="s">
        <v>110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0.1030369233332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</v>
      </c>
      <c r="S21" s="9">
        <v>0</v>
      </c>
      <c r="T21" s="9">
        <v>0</v>
      </c>
      <c r="U21" s="9">
        <v>0</v>
      </c>
      <c r="V21" s="10">
        <v>0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0.0074457994999</v>
      </c>
      <c r="AW21" s="9">
        <v>3.6393442983671758</v>
      </c>
      <c r="AX21" s="9">
        <v>0</v>
      </c>
      <c r="AY21" s="9">
        <v>0</v>
      </c>
      <c r="AZ21" s="10">
        <v>9.2941790093315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0.1426911779332</v>
      </c>
      <c r="BG21" s="9">
        <v>6.1330695660332</v>
      </c>
      <c r="BH21" s="9">
        <v>0</v>
      </c>
      <c r="BI21" s="9">
        <v>0</v>
      </c>
      <c r="BJ21" s="10">
        <v>2.8105751620996</v>
      </c>
      <c r="BK21" s="17">
        <f t="shared" si="2"/>
        <v>22.130341936597777</v>
      </c>
      <c r="BL21" s="16"/>
      <c r="BM21" s="50"/>
    </row>
    <row r="22" spans="1:65" s="12" customFormat="1" ht="15">
      <c r="A22" s="5"/>
      <c r="B22" s="8" t="s">
        <v>111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0.0031314508333</v>
      </c>
      <c r="I22" s="9">
        <v>0</v>
      </c>
      <c r="J22" s="9">
        <v>0</v>
      </c>
      <c r="K22" s="9">
        <v>0</v>
      </c>
      <c r="L22" s="10">
        <v>0.3642030998995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0.0042575506</v>
      </c>
      <c r="S22" s="9">
        <v>0.20203635139990003</v>
      </c>
      <c r="T22" s="9">
        <v>0</v>
      </c>
      <c r="U22" s="9">
        <v>0</v>
      </c>
      <c r="V22" s="10">
        <v>0.010162025166500001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0.1024303902993</v>
      </c>
      <c r="AW22" s="9">
        <v>18.39251661299967</v>
      </c>
      <c r="AX22" s="9">
        <v>0.6262901666666</v>
      </c>
      <c r="AY22" s="9">
        <v>0</v>
      </c>
      <c r="AZ22" s="10">
        <v>23.9771658792282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0.189212216799</v>
      </c>
      <c r="BG22" s="9">
        <v>11.9394634499331</v>
      </c>
      <c r="BH22" s="9">
        <v>0</v>
      </c>
      <c r="BI22" s="9">
        <v>0</v>
      </c>
      <c r="BJ22" s="10">
        <v>7.988789176430202</v>
      </c>
      <c r="BK22" s="17">
        <f t="shared" si="2"/>
        <v>63.79965837025527</v>
      </c>
      <c r="BL22" s="16"/>
      <c r="BM22" s="50"/>
    </row>
    <row r="23" spans="1:65" s="12" customFormat="1" ht="15">
      <c r="A23" s="5"/>
      <c r="B23" s="8" t="s">
        <v>112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0.1299758800666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0.003259212</v>
      </c>
      <c r="S23" s="9">
        <v>0</v>
      </c>
      <c r="T23" s="9">
        <v>0</v>
      </c>
      <c r="U23" s="9">
        <v>0</v>
      </c>
      <c r="V23" s="10">
        <v>0.0472397253333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1.0143518150666</v>
      </c>
      <c r="AW23" s="9">
        <v>5.26448958142373</v>
      </c>
      <c r="AX23" s="9">
        <v>0</v>
      </c>
      <c r="AY23" s="9">
        <v>0</v>
      </c>
      <c r="AZ23" s="10">
        <v>51.4872144133327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0.013941154666599998</v>
      </c>
      <c r="BG23" s="9">
        <v>0.3177605</v>
      </c>
      <c r="BH23" s="9">
        <v>0</v>
      </c>
      <c r="BI23" s="9">
        <v>0</v>
      </c>
      <c r="BJ23" s="10">
        <v>6.552183169433</v>
      </c>
      <c r="BK23" s="17">
        <f t="shared" si="2"/>
        <v>64.83041545132252</v>
      </c>
      <c r="BL23" s="16"/>
      <c r="BM23" s="50"/>
    </row>
    <row r="24" spans="1:65" s="12" customFormat="1" ht="15">
      <c r="A24" s="5"/>
      <c r="B24" s="8" t="s">
        <v>113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0.0538731663332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0.0877005033333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1.2528643333333</v>
      </c>
      <c r="AW24" s="9">
        <v>63.89608099960174</v>
      </c>
      <c r="AX24" s="9">
        <v>0</v>
      </c>
      <c r="AY24" s="9">
        <v>0</v>
      </c>
      <c r="AZ24" s="10">
        <v>42.2876130621658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62.6432166666666</v>
      </c>
      <c r="BH24" s="9">
        <v>0</v>
      </c>
      <c r="BI24" s="9">
        <v>0</v>
      </c>
      <c r="BJ24" s="10">
        <v>0.0645225131665</v>
      </c>
      <c r="BK24" s="17">
        <f t="shared" si="2"/>
        <v>170.28587124460046</v>
      </c>
      <c r="BL24" s="16"/>
      <c r="BM24" s="50"/>
    </row>
    <row r="25" spans="1:65" s="12" customFormat="1" ht="15">
      <c r="A25" s="5"/>
      <c r="B25" s="8" t="s">
        <v>114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1.9520209335999998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0.000613738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</v>
      </c>
      <c r="AW25" s="9">
        <v>12.464060855070965</v>
      </c>
      <c r="AX25" s="9">
        <v>0</v>
      </c>
      <c r="AY25" s="9">
        <v>0</v>
      </c>
      <c r="AZ25" s="10">
        <v>4.665914796399901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</v>
      </c>
      <c r="BG25" s="9">
        <v>6.15272345</v>
      </c>
      <c r="BH25" s="9">
        <v>0</v>
      </c>
      <c r="BI25" s="9">
        <v>0</v>
      </c>
      <c r="BJ25" s="10">
        <v>0.19832918929999996</v>
      </c>
      <c r="BK25" s="17">
        <f t="shared" si="2"/>
        <v>25.433662962370867</v>
      </c>
      <c r="BL25" s="16"/>
      <c r="BM25" s="50"/>
    </row>
    <row r="26" spans="1:65" s="12" customFormat="1" ht="15">
      <c r="A26" s="5"/>
      <c r="B26" s="8" t="s">
        <v>115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0.0006186723333</v>
      </c>
      <c r="I26" s="9">
        <v>0</v>
      </c>
      <c r="J26" s="9">
        <v>0</v>
      </c>
      <c r="K26" s="9">
        <v>0</v>
      </c>
      <c r="L26" s="10">
        <v>0.2520699770996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0.0006186723333</v>
      </c>
      <c r="S26" s="9">
        <v>0</v>
      </c>
      <c r="T26" s="9">
        <v>0</v>
      </c>
      <c r="U26" s="9">
        <v>0</v>
      </c>
      <c r="V26" s="10">
        <v>0.0016085480666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0.042123693765999996</v>
      </c>
      <c r="AW26" s="9">
        <v>5.951627843484434</v>
      </c>
      <c r="AX26" s="9">
        <v>0</v>
      </c>
      <c r="AY26" s="9">
        <v>0</v>
      </c>
      <c r="AZ26" s="10">
        <v>34.7499306994304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0.0195993142665</v>
      </c>
      <c r="BG26" s="9">
        <v>0.2474689333333</v>
      </c>
      <c r="BH26" s="9">
        <v>0</v>
      </c>
      <c r="BI26" s="9">
        <v>0</v>
      </c>
      <c r="BJ26" s="10">
        <v>2.6397770592324004</v>
      </c>
      <c r="BK26" s="17">
        <f t="shared" si="2"/>
        <v>43.905443413345836</v>
      </c>
      <c r="BL26" s="16"/>
      <c r="BM26" s="50"/>
    </row>
    <row r="27" spans="1:65" s="12" customFormat="1" ht="15">
      <c r="A27" s="5"/>
      <c r="B27" s="8" t="s">
        <v>116</v>
      </c>
      <c r="C27" s="11">
        <v>0</v>
      </c>
      <c r="D27" s="9">
        <v>5.3050233333333</v>
      </c>
      <c r="E27" s="9">
        <v>0</v>
      </c>
      <c r="F27" s="9">
        <v>0</v>
      </c>
      <c r="G27" s="10">
        <v>0</v>
      </c>
      <c r="H27" s="11">
        <v>0.0006122966666</v>
      </c>
      <c r="I27" s="9">
        <v>0</v>
      </c>
      <c r="J27" s="9">
        <v>0</v>
      </c>
      <c r="K27" s="9">
        <v>0</v>
      </c>
      <c r="L27" s="10">
        <v>0.7070778689996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0.0006122966666</v>
      </c>
      <c r="S27" s="9">
        <v>0</v>
      </c>
      <c r="T27" s="9">
        <v>0</v>
      </c>
      <c r="U27" s="9">
        <v>0</v>
      </c>
      <c r="V27" s="10">
        <v>0.0030614833333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0.019960406999599997</v>
      </c>
      <c r="AW27" s="9">
        <v>1.5307416666602158</v>
      </c>
      <c r="AX27" s="9">
        <v>0</v>
      </c>
      <c r="AY27" s="9">
        <v>0</v>
      </c>
      <c r="AZ27" s="10">
        <v>11.458660835864901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0.0157421155998</v>
      </c>
      <c r="BG27" s="9">
        <v>4.592225</v>
      </c>
      <c r="BH27" s="9">
        <v>0</v>
      </c>
      <c r="BI27" s="9">
        <v>0</v>
      </c>
      <c r="BJ27" s="10">
        <v>1.0101898287660998</v>
      </c>
      <c r="BK27" s="17">
        <f t="shared" si="2"/>
        <v>24.643907132890014</v>
      </c>
      <c r="BL27" s="16"/>
      <c r="BM27" s="50"/>
    </row>
    <row r="28" spans="1:65" s="12" customFormat="1" ht="15">
      <c r="A28" s="5"/>
      <c r="B28" s="8" t="s">
        <v>117</v>
      </c>
      <c r="C28" s="11">
        <v>0</v>
      </c>
      <c r="D28" s="9">
        <v>6.56676875</v>
      </c>
      <c r="E28" s="9">
        <v>0</v>
      </c>
      <c r="F28" s="9">
        <v>0</v>
      </c>
      <c r="G28" s="10">
        <v>0</v>
      </c>
      <c r="H28" s="11">
        <v>0.018369325</v>
      </c>
      <c r="I28" s="9">
        <v>6.7354191666666</v>
      </c>
      <c r="J28" s="9">
        <v>0</v>
      </c>
      <c r="K28" s="9">
        <v>0</v>
      </c>
      <c r="L28" s="10">
        <v>0.0943720233332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9">
        <v>0</v>
      </c>
      <c r="T28" s="9">
        <v>0</v>
      </c>
      <c r="U28" s="9">
        <v>0</v>
      </c>
      <c r="V28" s="10">
        <v>0.0034289406666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0.017732521766499997</v>
      </c>
      <c r="AW28" s="9">
        <v>14.389304583178074</v>
      </c>
      <c r="AX28" s="9">
        <v>0</v>
      </c>
      <c r="AY28" s="9">
        <v>0</v>
      </c>
      <c r="AZ28" s="10">
        <v>1.0316037408994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0.0071737913333</v>
      </c>
      <c r="BG28" s="9">
        <v>1.2246094204666</v>
      </c>
      <c r="BH28" s="9">
        <v>0</v>
      </c>
      <c r="BI28" s="9">
        <v>0</v>
      </c>
      <c r="BJ28" s="10">
        <v>0.13285920463309997</v>
      </c>
      <c r="BK28" s="17">
        <f t="shared" si="2"/>
        <v>30.22164146794337</v>
      </c>
      <c r="BL28" s="16"/>
      <c r="BM28" s="50"/>
    </row>
    <row r="29" spans="1:65" s="12" customFormat="1" ht="15">
      <c r="A29" s="5"/>
      <c r="B29" s="8" t="s">
        <v>118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</v>
      </c>
      <c r="I29" s="9">
        <v>6.03922</v>
      </c>
      <c r="J29" s="9">
        <v>0</v>
      </c>
      <c r="K29" s="9">
        <v>0</v>
      </c>
      <c r="L29" s="10">
        <v>29.234923441899895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0.000603922</v>
      </c>
      <c r="S29" s="9">
        <v>6.1090333832</v>
      </c>
      <c r="T29" s="9">
        <v>0</v>
      </c>
      <c r="U29" s="9">
        <v>0</v>
      </c>
      <c r="V29" s="10">
        <v>0.1922501923666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1.7482016301664003</v>
      </c>
      <c r="AW29" s="9">
        <v>36.878590734403964</v>
      </c>
      <c r="AX29" s="9">
        <v>0</v>
      </c>
      <c r="AY29" s="9">
        <v>0</v>
      </c>
      <c r="AZ29" s="10">
        <v>95.1995937675312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0.0574791215997</v>
      </c>
      <c r="BG29" s="9">
        <v>1.4948724188</v>
      </c>
      <c r="BH29" s="9">
        <v>0</v>
      </c>
      <c r="BI29" s="9">
        <v>0</v>
      </c>
      <c r="BJ29" s="10">
        <v>7.715225440665801</v>
      </c>
      <c r="BK29" s="17">
        <f t="shared" si="2"/>
        <v>184.6699940526335</v>
      </c>
      <c r="BL29" s="16"/>
      <c r="BM29" s="50"/>
    </row>
    <row r="30" spans="1:65" s="12" customFormat="1" ht="15">
      <c r="A30" s="5"/>
      <c r="B30" s="8" t="s">
        <v>119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0.00589184</v>
      </c>
      <c r="I30" s="9">
        <v>29.4592</v>
      </c>
      <c r="J30" s="9">
        <v>0</v>
      </c>
      <c r="K30" s="9">
        <v>0</v>
      </c>
      <c r="L30" s="10">
        <v>8.1175414784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0.0114301696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0.0057683159333</v>
      </c>
      <c r="AW30" s="9">
        <v>37.32100117904009</v>
      </c>
      <c r="AX30" s="9">
        <v>0</v>
      </c>
      <c r="AY30" s="9">
        <v>0</v>
      </c>
      <c r="AZ30" s="10">
        <v>13.0781847518323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0.0058860366666</v>
      </c>
      <c r="BG30" s="9">
        <v>29.4301833333333</v>
      </c>
      <c r="BH30" s="9">
        <v>0</v>
      </c>
      <c r="BI30" s="9">
        <v>0</v>
      </c>
      <c r="BJ30" s="10">
        <v>5.4211010739329</v>
      </c>
      <c r="BK30" s="17">
        <f t="shared" si="2"/>
        <v>122.85618817873849</v>
      </c>
      <c r="BL30" s="16"/>
      <c r="BM30" s="50"/>
    </row>
    <row r="31" spans="1:65" s="12" customFormat="1" ht="15">
      <c r="A31" s="5"/>
      <c r="B31" s="8" t="s">
        <v>120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0.0572162421665</v>
      </c>
      <c r="I31" s="9">
        <v>17.695745</v>
      </c>
      <c r="J31" s="9">
        <v>0</v>
      </c>
      <c r="K31" s="9">
        <v>0</v>
      </c>
      <c r="L31" s="10">
        <v>5.9845829873664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0.0213925052665</v>
      </c>
      <c r="S31" s="9">
        <v>0.0589858166666</v>
      </c>
      <c r="T31" s="9">
        <v>0</v>
      </c>
      <c r="U31" s="9">
        <v>0</v>
      </c>
      <c r="V31" s="10">
        <v>0.18344588983320004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0.8456419005651001</v>
      </c>
      <c r="AW31" s="9">
        <v>6.063736424142515</v>
      </c>
      <c r="AX31" s="9">
        <v>0</v>
      </c>
      <c r="AY31" s="9">
        <v>0</v>
      </c>
      <c r="AZ31" s="10">
        <v>37.1876133565637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0.11682132483299999</v>
      </c>
      <c r="BG31" s="9">
        <v>0.08694976696659999</v>
      </c>
      <c r="BH31" s="9">
        <v>0</v>
      </c>
      <c r="BI31" s="9">
        <v>0</v>
      </c>
      <c r="BJ31" s="10">
        <v>2.4299406192658</v>
      </c>
      <c r="BK31" s="17">
        <f t="shared" si="2"/>
        <v>70.73207183363591</v>
      </c>
      <c r="BL31" s="16"/>
      <c r="BM31" s="50"/>
    </row>
    <row r="32" spans="1:65" s="12" customFormat="1" ht="15">
      <c r="A32" s="5"/>
      <c r="B32" s="8" t="s">
        <v>121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0.0520883328333</v>
      </c>
      <c r="I32" s="9">
        <v>14.046292</v>
      </c>
      <c r="J32" s="9">
        <v>0</v>
      </c>
      <c r="K32" s="9">
        <v>0</v>
      </c>
      <c r="L32" s="10">
        <v>0.3030503383332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5.9708446243332</v>
      </c>
      <c r="T32" s="9">
        <v>0</v>
      </c>
      <c r="U32" s="9">
        <v>0</v>
      </c>
      <c r="V32" s="10">
        <v>0.0729236659666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5.3827739502664995</v>
      </c>
      <c r="AW32" s="9">
        <v>6.9974099992812295</v>
      </c>
      <c r="AX32" s="9">
        <v>0</v>
      </c>
      <c r="AY32" s="9">
        <v>0</v>
      </c>
      <c r="AZ32" s="10">
        <v>20.8371294606994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0.2541226065</v>
      </c>
      <c r="BG32" s="9">
        <v>7.5805275</v>
      </c>
      <c r="BH32" s="9">
        <v>0</v>
      </c>
      <c r="BI32" s="9">
        <v>0</v>
      </c>
      <c r="BJ32" s="10">
        <v>0.9142038528331998</v>
      </c>
      <c r="BK32" s="17">
        <f t="shared" si="2"/>
        <v>62.41136633104662</v>
      </c>
      <c r="BL32" s="16"/>
      <c r="BM32" s="50"/>
    </row>
    <row r="33" spans="1:65" s="12" customFormat="1" ht="15">
      <c r="A33" s="5"/>
      <c r="B33" s="8" t="s">
        <v>222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1.3849496710661002</v>
      </c>
      <c r="I33" s="9">
        <v>7.2557544533331</v>
      </c>
      <c r="J33" s="9">
        <v>0</v>
      </c>
      <c r="K33" s="9">
        <v>0</v>
      </c>
      <c r="L33" s="10">
        <v>1.8250473548662003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0.6132958066660998</v>
      </c>
      <c r="S33" s="9">
        <v>12.4708279666665</v>
      </c>
      <c r="T33" s="9">
        <v>0.11933806666659999</v>
      </c>
      <c r="U33" s="9">
        <v>0</v>
      </c>
      <c r="V33" s="10">
        <v>3.4768332267660007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36.399347400693095</v>
      </c>
      <c r="AW33" s="9">
        <v>67.66004498699286</v>
      </c>
      <c r="AX33" s="9">
        <v>0</v>
      </c>
      <c r="AY33" s="9">
        <v>0</v>
      </c>
      <c r="AZ33" s="10">
        <v>43.4133319862604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7.480820068628502</v>
      </c>
      <c r="BG33" s="9">
        <v>5.2899522406329</v>
      </c>
      <c r="BH33" s="9">
        <v>0</v>
      </c>
      <c r="BI33" s="9">
        <v>0</v>
      </c>
      <c r="BJ33" s="10">
        <v>8.357426326363198</v>
      </c>
      <c r="BK33" s="17">
        <f t="shared" si="2"/>
        <v>195.74696955560157</v>
      </c>
      <c r="BL33" s="16"/>
      <c r="BM33" s="50"/>
    </row>
    <row r="34" spans="1:65" s="12" customFormat="1" ht="15">
      <c r="A34" s="5"/>
      <c r="B34" s="8" t="s">
        <v>223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1.3055400028331001</v>
      </c>
      <c r="I34" s="9">
        <v>20.0704108627332</v>
      </c>
      <c r="J34" s="9">
        <v>0</v>
      </c>
      <c r="K34" s="9">
        <v>0</v>
      </c>
      <c r="L34" s="10">
        <v>7.6025623698996005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1.0907757369999</v>
      </c>
      <c r="S34" s="9">
        <v>0.5893071666666</v>
      </c>
      <c r="T34" s="9">
        <v>0</v>
      </c>
      <c r="U34" s="9">
        <v>0</v>
      </c>
      <c r="V34" s="10">
        <v>3.0486261799330006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0.0153036043333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0.047088013333300004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12.6750028215651</v>
      </c>
      <c r="AW34" s="9">
        <v>58.02085068626401</v>
      </c>
      <c r="AX34" s="9">
        <v>0</v>
      </c>
      <c r="AY34" s="9">
        <v>0</v>
      </c>
      <c r="AZ34" s="10">
        <v>48.66065682839769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1.7229109667995997</v>
      </c>
      <c r="BG34" s="9">
        <v>50.398503059732995</v>
      </c>
      <c r="BH34" s="9">
        <v>0</v>
      </c>
      <c r="BI34" s="9">
        <v>0</v>
      </c>
      <c r="BJ34" s="10">
        <v>14.327813507565502</v>
      </c>
      <c r="BK34" s="17">
        <f t="shared" si="2"/>
        <v>219.5753518070569</v>
      </c>
      <c r="BL34" s="16"/>
      <c r="BM34" s="50"/>
    </row>
    <row r="35" spans="1:65" s="12" customFormat="1" ht="15">
      <c r="A35" s="5"/>
      <c r="B35" s="8" t="s">
        <v>224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0.6456681159666</v>
      </c>
      <c r="I35" s="9">
        <v>62.8621532006666</v>
      </c>
      <c r="J35" s="9">
        <v>0</v>
      </c>
      <c r="K35" s="9">
        <v>0</v>
      </c>
      <c r="L35" s="10">
        <v>6.240542609366601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2.8881406909998004</v>
      </c>
      <c r="S35" s="9">
        <v>13.778205313966602</v>
      </c>
      <c r="T35" s="9">
        <v>0</v>
      </c>
      <c r="U35" s="9">
        <v>0</v>
      </c>
      <c r="V35" s="10">
        <v>1.6739770512997998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0.0471301466666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11.398329081830996</v>
      </c>
      <c r="AW35" s="9">
        <v>28.577344671926546</v>
      </c>
      <c r="AX35" s="9">
        <v>0</v>
      </c>
      <c r="AY35" s="9">
        <v>0</v>
      </c>
      <c r="AZ35" s="10">
        <v>37.124385265930705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1.5123389684325</v>
      </c>
      <c r="BG35" s="9">
        <v>19.429534974766597</v>
      </c>
      <c r="BH35" s="9">
        <v>0</v>
      </c>
      <c r="BI35" s="9">
        <v>0</v>
      </c>
      <c r="BJ35" s="10">
        <v>32.6283265115327</v>
      </c>
      <c r="BK35" s="17">
        <f t="shared" si="2"/>
        <v>218.80607660335264</v>
      </c>
      <c r="BL35" s="16"/>
      <c r="BM35" s="50"/>
    </row>
    <row r="36" spans="1:65" s="12" customFormat="1" ht="15">
      <c r="A36" s="5"/>
      <c r="B36" s="8" t="s">
        <v>225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0.23549926666659998</v>
      </c>
      <c r="I36" s="9">
        <v>11.8338381499999</v>
      </c>
      <c r="J36" s="9">
        <v>0</v>
      </c>
      <c r="K36" s="9">
        <v>0</v>
      </c>
      <c r="L36" s="10">
        <v>0.9886164141994997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0.0404883263666</v>
      </c>
      <c r="S36" s="9">
        <v>0</v>
      </c>
      <c r="T36" s="9">
        <v>0</v>
      </c>
      <c r="U36" s="9">
        <v>0</v>
      </c>
      <c r="V36" s="10">
        <v>0.6627636951995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37.17666177209501</v>
      </c>
      <c r="AW36" s="9">
        <v>8.69027129171176</v>
      </c>
      <c r="AX36" s="9">
        <v>0</v>
      </c>
      <c r="AY36" s="9">
        <v>0</v>
      </c>
      <c r="AZ36" s="10">
        <v>37.57536864683071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6.442382885364</v>
      </c>
      <c r="BG36" s="9">
        <v>1.1145520333333</v>
      </c>
      <c r="BH36" s="9">
        <v>0</v>
      </c>
      <c r="BI36" s="9">
        <v>0</v>
      </c>
      <c r="BJ36" s="10">
        <v>4.524935752932</v>
      </c>
      <c r="BK36" s="17">
        <f t="shared" si="2"/>
        <v>109.28537823469887</v>
      </c>
      <c r="BL36" s="16"/>
      <c r="BM36" s="50"/>
    </row>
    <row r="37" spans="1:65" s="12" customFormat="1" ht="15">
      <c r="A37" s="5"/>
      <c r="B37" s="8" t="s">
        <v>226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0.2205048301</v>
      </c>
      <c r="I37" s="9">
        <v>26.82134982</v>
      </c>
      <c r="J37" s="9">
        <v>0</v>
      </c>
      <c r="K37" s="9">
        <v>0</v>
      </c>
      <c r="L37" s="10">
        <v>0.42895793546660005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0.01182078</v>
      </c>
      <c r="S37" s="9">
        <v>0</v>
      </c>
      <c r="T37" s="9">
        <v>0</v>
      </c>
      <c r="U37" s="9">
        <v>0</v>
      </c>
      <c r="V37" s="10">
        <v>0.039459012466599996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13.264750745366598</v>
      </c>
      <c r="AW37" s="9">
        <v>3.720031001270422</v>
      </c>
      <c r="AX37" s="9">
        <v>0</v>
      </c>
      <c r="AY37" s="9">
        <v>0</v>
      </c>
      <c r="AZ37" s="10">
        <v>4.3156608118331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2.8200974929333</v>
      </c>
      <c r="BG37" s="9">
        <v>0</v>
      </c>
      <c r="BH37" s="9">
        <v>0</v>
      </c>
      <c r="BI37" s="9">
        <v>0</v>
      </c>
      <c r="BJ37" s="10">
        <v>0.2987247329998</v>
      </c>
      <c r="BK37" s="17">
        <f t="shared" si="2"/>
        <v>51.94135716243642</v>
      </c>
      <c r="BL37" s="16"/>
      <c r="BM37" s="50"/>
    </row>
    <row r="38" spans="1:65" s="12" customFormat="1" ht="15">
      <c r="A38" s="5"/>
      <c r="B38" s="8" t="s">
        <v>122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0.3011348588998</v>
      </c>
      <c r="I38" s="9">
        <v>0.6313164681</v>
      </c>
      <c r="J38" s="9">
        <v>0</v>
      </c>
      <c r="K38" s="9">
        <v>0</v>
      </c>
      <c r="L38" s="10">
        <v>0.21449099823309997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0.0100038481333</v>
      </c>
      <c r="S38" s="9">
        <v>0.0730264637666</v>
      </c>
      <c r="T38" s="9">
        <v>0</v>
      </c>
      <c r="U38" s="9">
        <v>0</v>
      </c>
      <c r="V38" s="10">
        <v>0.07785113626639999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0.0230352222</v>
      </c>
      <c r="AC38" s="9">
        <v>0</v>
      </c>
      <c r="AD38" s="9">
        <v>0</v>
      </c>
      <c r="AE38" s="9">
        <v>0</v>
      </c>
      <c r="AF38" s="10">
        <v>0.008721757733299999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0.2597858860658</v>
      </c>
      <c r="AW38" s="9">
        <v>0.34699694127429354</v>
      </c>
      <c r="AX38" s="9">
        <v>0</v>
      </c>
      <c r="AY38" s="9">
        <v>0</v>
      </c>
      <c r="AZ38" s="10">
        <v>6.874599619731599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0.27203224563229994</v>
      </c>
      <c r="BG38" s="9">
        <v>0.6725337465666</v>
      </c>
      <c r="BH38" s="9">
        <v>0</v>
      </c>
      <c r="BI38" s="9">
        <v>0</v>
      </c>
      <c r="BJ38" s="10">
        <v>0.7427854431322</v>
      </c>
      <c r="BK38" s="17">
        <f t="shared" si="2"/>
        <v>10.508314635735294</v>
      </c>
      <c r="BL38" s="16"/>
      <c r="BM38" s="50"/>
    </row>
    <row r="39" spans="1:65" s="12" customFormat="1" ht="15">
      <c r="A39" s="5"/>
      <c r="B39" s="8" t="s">
        <v>227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0.4219340933333</v>
      </c>
      <c r="I39" s="9">
        <v>0</v>
      </c>
      <c r="J39" s="9">
        <v>0</v>
      </c>
      <c r="K39" s="9">
        <v>0</v>
      </c>
      <c r="L39" s="10">
        <v>0.40972539069990005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1.199993852</v>
      </c>
      <c r="S39" s="9">
        <v>0</v>
      </c>
      <c r="T39" s="9">
        <v>0</v>
      </c>
      <c r="U39" s="9">
        <v>0</v>
      </c>
      <c r="V39" s="10">
        <v>0.1198938766332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14.962864937666499</v>
      </c>
      <c r="AW39" s="9">
        <v>20.648993613978867</v>
      </c>
      <c r="AX39" s="9">
        <v>0</v>
      </c>
      <c r="AY39" s="9">
        <v>0</v>
      </c>
      <c r="AZ39" s="10">
        <v>11.066784709232698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3.0109920947665003</v>
      </c>
      <c r="BG39" s="9">
        <v>0.0593607</v>
      </c>
      <c r="BH39" s="9">
        <v>0</v>
      </c>
      <c r="BI39" s="9">
        <v>0</v>
      </c>
      <c r="BJ39" s="10">
        <v>1.8119517607665003</v>
      </c>
      <c r="BK39" s="17">
        <f t="shared" si="2"/>
        <v>53.712495029077466</v>
      </c>
      <c r="BL39" s="16"/>
      <c r="BM39" s="50"/>
    </row>
    <row r="40" spans="1:65" s="12" customFormat="1" ht="15">
      <c r="A40" s="5"/>
      <c r="B40" s="8" t="s">
        <v>228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38.0186652985999</v>
      </c>
      <c r="I40" s="9">
        <v>12.0571133333333</v>
      </c>
      <c r="J40" s="9">
        <v>0</v>
      </c>
      <c r="K40" s="9">
        <v>0</v>
      </c>
      <c r="L40" s="10">
        <v>0.1000740406665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</v>
      </c>
      <c r="S40" s="9">
        <v>0</v>
      </c>
      <c r="T40" s="9">
        <v>0</v>
      </c>
      <c r="U40" s="9">
        <v>0</v>
      </c>
      <c r="V40" s="10">
        <v>0.0186885256666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0.48379775498302857</v>
      </c>
      <c r="AW40" s="9">
        <v>0</v>
      </c>
      <c r="AX40" s="9">
        <v>0</v>
      </c>
      <c r="AY40" s="9">
        <v>0</v>
      </c>
      <c r="AZ40" s="10">
        <v>0.31484251799999996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0.0203926627</v>
      </c>
      <c r="BG40" s="9">
        <v>0</v>
      </c>
      <c r="BH40" s="9">
        <v>0</v>
      </c>
      <c r="BI40" s="9">
        <v>0</v>
      </c>
      <c r="BJ40" s="10">
        <v>0.020428713</v>
      </c>
      <c r="BK40" s="17">
        <f t="shared" si="2"/>
        <v>51.03400284694932</v>
      </c>
      <c r="BL40" s="16"/>
      <c r="BM40" s="50"/>
    </row>
    <row r="41" spans="1:65" s="12" customFormat="1" ht="15">
      <c r="A41" s="5"/>
      <c r="B41" s="8" t="s">
        <v>229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0.0256505114665</v>
      </c>
      <c r="I41" s="9">
        <v>0</v>
      </c>
      <c r="J41" s="9">
        <v>0</v>
      </c>
      <c r="K41" s="9">
        <v>0</v>
      </c>
      <c r="L41" s="10">
        <v>12.327978078233201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0.06774157729989999</v>
      </c>
      <c r="S41" s="9">
        <v>0</v>
      </c>
      <c r="T41" s="9">
        <v>0</v>
      </c>
      <c r="U41" s="9">
        <v>0</v>
      </c>
      <c r="V41" s="10">
        <v>2.0197182123998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0.11751466666659999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38.5487100652959</v>
      </c>
      <c r="AW41" s="9">
        <v>27.91828519426111</v>
      </c>
      <c r="AX41" s="9">
        <v>0</v>
      </c>
      <c r="AY41" s="9">
        <v>0</v>
      </c>
      <c r="AZ41" s="10">
        <v>36.1385287237635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4.207176294764801</v>
      </c>
      <c r="BG41" s="9">
        <v>7.2621336930666</v>
      </c>
      <c r="BH41" s="9">
        <v>0</v>
      </c>
      <c r="BI41" s="9">
        <v>0</v>
      </c>
      <c r="BJ41" s="10">
        <v>9.270931708598601</v>
      </c>
      <c r="BK41" s="17">
        <f t="shared" si="2"/>
        <v>137.9043687258165</v>
      </c>
      <c r="BL41" s="16"/>
      <c r="BM41" s="50"/>
    </row>
    <row r="42" spans="1:65" s="12" customFormat="1" ht="15">
      <c r="A42" s="5"/>
      <c r="B42" s="8" t="s">
        <v>230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0.24942585343329998</v>
      </c>
      <c r="I42" s="9">
        <v>0</v>
      </c>
      <c r="J42" s="9">
        <v>0</v>
      </c>
      <c r="K42" s="9">
        <v>0</v>
      </c>
      <c r="L42" s="10">
        <v>0.9286541865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0.0660878661666</v>
      </c>
      <c r="S42" s="9">
        <v>0</v>
      </c>
      <c r="T42" s="9">
        <v>0</v>
      </c>
      <c r="U42" s="9">
        <v>0</v>
      </c>
      <c r="V42" s="10">
        <v>0.08037226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0.11731073333330001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34.697603495529</v>
      </c>
      <c r="AW42" s="9">
        <v>6.3183445013389665</v>
      </c>
      <c r="AX42" s="9">
        <v>0</v>
      </c>
      <c r="AY42" s="9">
        <v>0</v>
      </c>
      <c r="AZ42" s="10">
        <v>20.6304637349639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1.0679208121656</v>
      </c>
      <c r="BG42" s="9">
        <v>3.5839154612330995</v>
      </c>
      <c r="BH42" s="9">
        <v>0</v>
      </c>
      <c r="BI42" s="9">
        <v>0</v>
      </c>
      <c r="BJ42" s="10">
        <v>0.35766945863290006</v>
      </c>
      <c r="BK42" s="17">
        <f t="shared" si="2"/>
        <v>68.09776836329667</v>
      </c>
      <c r="BL42" s="16"/>
      <c r="BM42" s="50"/>
    </row>
    <row r="43" spans="1:65" s="12" customFormat="1" ht="15">
      <c r="A43" s="5"/>
      <c r="B43" s="8" t="s">
        <v>231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84.4459160867666</v>
      </c>
      <c r="I43" s="9">
        <v>22.656341172799998</v>
      </c>
      <c r="J43" s="9">
        <v>0</v>
      </c>
      <c r="K43" s="9">
        <v>0</v>
      </c>
      <c r="L43" s="10">
        <v>14.454451520366499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0.8021381093665999</v>
      </c>
      <c r="S43" s="9">
        <v>95.89844586390001</v>
      </c>
      <c r="T43" s="9">
        <v>0</v>
      </c>
      <c r="U43" s="9">
        <v>0</v>
      </c>
      <c r="V43" s="10">
        <v>2.7879676923331997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0.08819165</v>
      </c>
      <c r="AC43" s="9">
        <v>0</v>
      </c>
      <c r="AD43" s="9">
        <v>0</v>
      </c>
      <c r="AE43" s="9">
        <v>0</v>
      </c>
      <c r="AF43" s="10">
        <v>0.4115610333333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0.041156103333300005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10.6708971997319</v>
      </c>
      <c r="AW43" s="9">
        <v>94.01081215427449</v>
      </c>
      <c r="AX43" s="9">
        <v>0</v>
      </c>
      <c r="AY43" s="9">
        <v>0</v>
      </c>
      <c r="AZ43" s="10">
        <v>33.1319760882981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0.260753311933</v>
      </c>
      <c r="BG43" s="9">
        <v>43.22063433753299</v>
      </c>
      <c r="BH43" s="9">
        <v>0</v>
      </c>
      <c r="BI43" s="9">
        <v>0</v>
      </c>
      <c r="BJ43" s="10">
        <v>14.268496880299303</v>
      </c>
      <c r="BK43" s="17">
        <f t="shared" si="2"/>
        <v>417.14973920426934</v>
      </c>
      <c r="BL43" s="16"/>
      <c r="BM43" s="50"/>
    </row>
    <row r="44" spans="1:65" s="12" customFormat="1" ht="15">
      <c r="A44" s="5"/>
      <c r="B44" s="8" t="s">
        <v>232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0.1734954013332</v>
      </c>
      <c r="I44" s="9">
        <v>0</v>
      </c>
      <c r="J44" s="9">
        <v>0</v>
      </c>
      <c r="K44" s="9">
        <v>0</v>
      </c>
      <c r="L44" s="10">
        <v>0.6355204974997999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0.0357685724665</v>
      </c>
      <c r="S44" s="9">
        <v>0</v>
      </c>
      <c r="T44" s="9">
        <v>0</v>
      </c>
      <c r="U44" s="9">
        <v>0</v>
      </c>
      <c r="V44" s="10">
        <v>0.12804056169980002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17.220619683332803</v>
      </c>
      <c r="AW44" s="9">
        <v>4.4612509217865375</v>
      </c>
      <c r="AX44" s="9">
        <v>0</v>
      </c>
      <c r="AY44" s="9">
        <v>0</v>
      </c>
      <c r="AZ44" s="10">
        <v>19.058056392498894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1.7957991557663995</v>
      </c>
      <c r="BG44" s="9">
        <v>1.7226455937332998</v>
      </c>
      <c r="BH44" s="9">
        <v>0.29431975</v>
      </c>
      <c r="BI44" s="9">
        <v>0</v>
      </c>
      <c r="BJ44" s="10">
        <v>1.4273799201329</v>
      </c>
      <c r="BK44" s="17">
        <f t="shared" si="2"/>
        <v>46.95289645025014</v>
      </c>
      <c r="BL44" s="16"/>
      <c r="BM44" s="50"/>
    </row>
    <row r="45" spans="1:65" s="12" customFormat="1" ht="15">
      <c r="A45" s="5"/>
      <c r="B45" s="8" t="s">
        <v>233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0.6788555519996</v>
      </c>
      <c r="I45" s="9">
        <v>21.8671265081333</v>
      </c>
      <c r="J45" s="9">
        <v>0</v>
      </c>
      <c r="K45" s="9">
        <v>0</v>
      </c>
      <c r="L45" s="10">
        <v>2.4924162700331003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0.40937576989979996</v>
      </c>
      <c r="S45" s="9">
        <v>1.1862501788666</v>
      </c>
      <c r="T45" s="9">
        <v>0</v>
      </c>
      <c r="U45" s="9">
        <v>0</v>
      </c>
      <c r="V45" s="10">
        <v>0.1461450804332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9.3345725026318</v>
      </c>
      <c r="AW45" s="9">
        <v>18.976263971614905</v>
      </c>
      <c r="AX45" s="9">
        <v>0</v>
      </c>
      <c r="AY45" s="9">
        <v>0</v>
      </c>
      <c r="AZ45" s="10">
        <v>11.093623579532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1.5470972674660999</v>
      </c>
      <c r="BG45" s="9">
        <v>16.575599599433197</v>
      </c>
      <c r="BH45" s="9">
        <v>0</v>
      </c>
      <c r="BI45" s="9">
        <v>0</v>
      </c>
      <c r="BJ45" s="10">
        <v>15.236490721199402</v>
      </c>
      <c r="BK45" s="17">
        <f t="shared" si="2"/>
        <v>99.54381700124301</v>
      </c>
      <c r="BL45" s="16"/>
      <c r="BM45" s="50"/>
    </row>
    <row r="46" spans="1:65" s="12" customFormat="1" ht="15">
      <c r="A46" s="5"/>
      <c r="B46" s="8" t="s">
        <v>234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7.9221207588</v>
      </c>
      <c r="I46" s="9">
        <v>0.5047661615666</v>
      </c>
      <c r="J46" s="9">
        <v>0</v>
      </c>
      <c r="K46" s="9">
        <v>0</v>
      </c>
      <c r="L46" s="10">
        <v>0.41625557916660005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0.35972949000000004</v>
      </c>
      <c r="S46" s="9">
        <v>1.4123623196000001</v>
      </c>
      <c r="T46" s="9">
        <v>0</v>
      </c>
      <c r="U46" s="9">
        <v>0</v>
      </c>
      <c r="V46" s="10">
        <v>0.02339704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0.0767766254666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2.7762227252332004</v>
      </c>
      <c r="AW46" s="9">
        <v>9.820069785952315</v>
      </c>
      <c r="AX46" s="9">
        <v>0</v>
      </c>
      <c r="AY46" s="9">
        <v>0</v>
      </c>
      <c r="AZ46" s="10">
        <v>5.7751592928994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1.5707324978663002</v>
      </c>
      <c r="BG46" s="9">
        <v>0.8175804</v>
      </c>
      <c r="BH46" s="9">
        <v>0</v>
      </c>
      <c r="BI46" s="9">
        <v>0</v>
      </c>
      <c r="BJ46" s="10">
        <v>1.4400928656332</v>
      </c>
      <c r="BK46" s="17">
        <f t="shared" si="2"/>
        <v>32.915265542184216</v>
      </c>
      <c r="BL46" s="16"/>
      <c r="BM46" s="50"/>
    </row>
    <row r="47" spans="1:65" s="12" customFormat="1" ht="15">
      <c r="A47" s="5"/>
      <c r="B47" s="8" t="s">
        <v>235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0.039479437199799995</v>
      </c>
      <c r="I47" s="9">
        <v>0.29223991666660004</v>
      </c>
      <c r="J47" s="9">
        <v>0</v>
      </c>
      <c r="K47" s="9">
        <v>0</v>
      </c>
      <c r="L47" s="10">
        <v>0.2623069883331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0.6113659056665001</v>
      </c>
      <c r="S47" s="9">
        <v>0.2858106384999</v>
      </c>
      <c r="T47" s="9">
        <v>0</v>
      </c>
      <c r="U47" s="9">
        <v>0</v>
      </c>
      <c r="V47" s="10">
        <v>0.0839627301665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0.09303770666660001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5.8568538983978</v>
      </c>
      <c r="AW47" s="9">
        <v>12.83152578996179</v>
      </c>
      <c r="AX47" s="9">
        <v>0</v>
      </c>
      <c r="AY47" s="9">
        <v>0</v>
      </c>
      <c r="AZ47" s="10">
        <v>7.0106339233652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0.9987609396657999</v>
      </c>
      <c r="BG47" s="9">
        <v>1.1513416199999</v>
      </c>
      <c r="BH47" s="9">
        <v>0</v>
      </c>
      <c r="BI47" s="9">
        <v>0</v>
      </c>
      <c r="BJ47" s="10">
        <v>8.6200050789325</v>
      </c>
      <c r="BK47" s="17">
        <f t="shared" si="2"/>
        <v>38.137324573521994</v>
      </c>
      <c r="BL47" s="16"/>
      <c r="BM47" s="50"/>
    </row>
    <row r="48" spans="1:65" s="12" customFormat="1" ht="15">
      <c r="A48" s="5"/>
      <c r="B48" s="8" t="s">
        <v>236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0.07521417446659999</v>
      </c>
      <c r="I48" s="9">
        <v>12.696856370399999</v>
      </c>
      <c r="J48" s="9">
        <v>0</v>
      </c>
      <c r="K48" s="9">
        <v>0</v>
      </c>
      <c r="L48" s="10">
        <v>1.6587323405330998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0.1707619893331</v>
      </c>
      <c r="S48" s="9">
        <v>1.4200714988333</v>
      </c>
      <c r="T48" s="9">
        <v>0</v>
      </c>
      <c r="U48" s="9">
        <v>0</v>
      </c>
      <c r="V48" s="10">
        <v>0.0233920533333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1.2014221223994999</v>
      </c>
      <c r="AW48" s="9">
        <v>5.4184187726335145</v>
      </c>
      <c r="AX48" s="9">
        <v>0</v>
      </c>
      <c r="AY48" s="9">
        <v>0</v>
      </c>
      <c r="AZ48" s="10">
        <v>9.554993463065701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0.45717908399970003</v>
      </c>
      <c r="BG48" s="9">
        <v>12.6897391079666</v>
      </c>
      <c r="BH48" s="9">
        <v>0</v>
      </c>
      <c r="BI48" s="9">
        <v>0</v>
      </c>
      <c r="BJ48" s="10">
        <v>8.009753146799403</v>
      </c>
      <c r="BK48" s="17">
        <f t="shared" si="2"/>
        <v>53.37653412376382</v>
      </c>
      <c r="BL48" s="16"/>
      <c r="BM48" s="50"/>
    </row>
    <row r="49" spans="1:65" s="12" customFormat="1" ht="15">
      <c r="A49" s="5"/>
      <c r="B49" s="8" t="s">
        <v>237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1.9307885393998</v>
      </c>
      <c r="I49" s="9">
        <v>0.11702103333330001</v>
      </c>
      <c r="J49" s="9">
        <v>0</v>
      </c>
      <c r="K49" s="9">
        <v>0</v>
      </c>
      <c r="L49" s="10">
        <v>7.2257500528665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0.020163908399799996</v>
      </c>
      <c r="S49" s="9">
        <v>0</v>
      </c>
      <c r="T49" s="9">
        <v>0</v>
      </c>
      <c r="U49" s="9">
        <v>0</v>
      </c>
      <c r="V49" s="10">
        <v>0.09795385076629999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16.063651239665706</v>
      </c>
      <c r="AW49" s="9">
        <v>3.8267119682621082</v>
      </c>
      <c r="AX49" s="9">
        <v>0</v>
      </c>
      <c r="AY49" s="9">
        <v>0</v>
      </c>
      <c r="AZ49" s="10">
        <v>17.432326195798602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3.5565601928654997</v>
      </c>
      <c r="BG49" s="9">
        <v>0.12773497</v>
      </c>
      <c r="BH49" s="9">
        <v>0</v>
      </c>
      <c r="BI49" s="9">
        <v>0</v>
      </c>
      <c r="BJ49" s="10">
        <v>1.2043463520661999</v>
      </c>
      <c r="BK49" s="17">
        <f t="shared" si="2"/>
        <v>51.60300830342381</v>
      </c>
      <c r="BL49" s="16"/>
      <c r="BM49" s="50"/>
    </row>
    <row r="50" spans="1:65" s="12" customFormat="1" ht="15">
      <c r="A50" s="5"/>
      <c r="B50" s="8" t="s">
        <v>238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0.15152669599979998</v>
      </c>
      <c r="I50" s="9">
        <v>40.16538411753319</v>
      </c>
      <c r="J50" s="9">
        <v>0</v>
      </c>
      <c r="K50" s="9">
        <v>0</v>
      </c>
      <c r="L50" s="10">
        <v>0.3117906287329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1.1509124446664998</v>
      </c>
      <c r="S50" s="9">
        <v>34.3649899999999</v>
      </c>
      <c r="T50" s="9">
        <v>0</v>
      </c>
      <c r="U50" s="9">
        <v>0</v>
      </c>
      <c r="V50" s="10">
        <v>0.37084917076650004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0.1140346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7.921659371733201</v>
      </c>
      <c r="AW50" s="9">
        <v>25.27708860200517</v>
      </c>
      <c r="AX50" s="9">
        <v>0</v>
      </c>
      <c r="AY50" s="9">
        <v>0</v>
      </c>
      <c r="AZ50" s="10">
        <v>7.123808073866099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1.3238217790331999</v>
      </c>
      <c r="BG50" s="9">
        <v>0.7982422</v>
      </c>
      <c r="BH50" s="9">
        <v>0</v>
      </c>
      <c r="BI50" s="9">
        <v>0</v>
      </c>
      <c r="BJ50" s="10">
        <v>0.5757246182332001</v>
      </c>
      <c r="BK50" s="17">
        <f t="shared" si="2"/>
        <v>119.64983230256965</v>
      </c>
      <c r="BL50" s="16"/>
      <c r="BM50" s="50"/>
    </row>
    <row r="51" spans="1:65" s="12" customFormat="1" ht="15">
      <c r="A51" s="5"/>
      <c r="B51" s="8" t="s">
        <v>239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4.4603023501</v>
      </c>
      <c r="I51" s="9">
        <v>0</v>
      </c>
      <c r="J51" s="9">
        <v>0</v>
      </c>
      <c r="K51" s="9">
        <v>0</v>
      </c>
      <c r="L51" s="10">
        <v>0.0510938763333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0.0864593974665</v>
      </c>
      <c r="S51" s="9">
        <v>0</v>
      </c>
      <c r="T51" s="9">
        <v>0</v>
      </c>
      <c r="U51" s="9">
        <v>0</v>
      </c>
      <c r="V51" s="10">
        <v>0.16226616629979998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6.9026410451653</v>
      </c>
      <c r="AW51" s="9">
        <v>0.05700463722467803</v>
      </c>
      <c r="AX51" s="9">
        <v>0</v>
      </c>
      <c r="AY51" s="9">
        <v>0</v>
      </c>
      <c r="AZ51" s="10">
        <v>9.989593646399001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1.7859599067993</v>
      </c>
      <c r="BG51" s="9">
        <v>0</v>
      </c>
      <c r="BH51" s="9">
        <v>0</v>
      </c>
      <c r="BI51" s="9">
        <v>0</v>
      </c>
      <c r="BJ51" s="10">
        <v>0.6658376633331001</v>
      </c>
      <c r="BK51" s="17">
        <f t="shared" si="2"/>
        <v>24.16115868912098</v>
      </c>
      <c r="BL51" s="16"/>
      <c r="BM51" s="50"/>
    </row>
    <row r="52" spans="1:65" s="12" customFormat="1" ht="15">
      <c r="A52" s="5"/>
      <c r="B52" s="8" t="s">
        <v>240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0.004139192</v>
      </c>
      <c r="I52" s="9">
        <v>64.02097693333309</v>
      </c>
      <c r="J52" s="9">
        <v>0</v>
      </c>
      <c r="K52" s="9">
        <v>0</v>
      </c>
      <c r="L52" s="10">
        <v>0.1406217216998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</v>
      </c>
      <c r="S52" s="9">
        <v>26.9046449787</v>
      </c>
      <c r="T52" s="9">
        <v>0</v>
      </c>
      <c r="U52" s="9">
        <v>0</v>
      </c>
      <c r="V52" s="10">
        <v>0.025818932633300002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5.8987205217998</v>
      </c>
      <c r="AW52" s="9">
        <v>0.9557213540365487</v>
      </c>
      <c r="AX52" s="9">
        <v>0</v>
      </c>
      <c r="AY52" s="9">
        <v>0</v>
      </c>
      <c r="AZ52" s="10">
        <v>0.7821455067997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1.2206017416664001</v>
      </c>
      <c r="BG52" s="9">
        <v>0</v>
      </c>
      <c r="BH52" s="9">
        <v>0</v>
      </c>
      <c r="BI52" s="9">
        <v>0</v>
      </c>
      <c r="BJ52" s="10">
        <v>10.362975350866499</v>
      </c>
      <c r="BK52" s="17">
        <f t="shared" si="2"/>
        <v>110.31636623353512</v>
      </c>
      <c r="BL52" s="16"/>
      <c r="BM52" s="50"/>
    </row>
    <row r="53" spans="1:65" s="12" customFormat="1" ht="15">
      <c r="A53" s="5"/>
      <c r="B53" s="8" t="s">
        <v>241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1.0502453955</v>
      </c>
      <c r="I53" s="9">
        <v>33.087579</v>
      </c>
      <c r="J53" s="9">
        <v>0</v>
      </c>
      <c r="K53" s="9">
        <v>0</v>
      </c>
      <c r="L53" s="10">
        <v>1.0063533458666003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0.46204154210000004</v>
      </c>
      <c r="S53" s="9">
        <v>23.10425775</v>
      </c>
      <c r="T53" s="9">
        <v>0</v>
      </c>
      <c r="U53" s="9">
        <v>0</v>
      </c>
      <c r="V53" s="10">
        <v>0.2365024650666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6.508423947698301</v>
      </c>
      <c r="AW53" s="9">
        <v>12.606010531033627</v>
      </c>
      <c r="AX53" s="9">
        <v>0</v>
      </c>
      <c r="AY53" s="9">
        <v>0</v>
      </c>
      <c r="AZ53" s="10">
        <v>10.4309473959315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1.3675055106991</v>
      </c>
      <c r="BG53" s="9">
        <v>1.4929993732666</v>
      </c>
      <c r="BH53" s="9">
        <v>0</v>
      </c>
      <c r="BI53" s="9">
        <v>0</v>
      </c>
      <c r="BJ53" s="10">
        <v>10.6468802970991</v>
      </c>
      <c r="BK53" s="17">
        <f t="shared" si="2"/>
        <v>101.99974655426143</v>
      </c>
      <c r="BL53" s="16"/>
      <c r="BM53" s="50"/>
    </row>
    <row r="54" spans="1:65" s="12" customFormat="1" ht="15">
      <c r="A54" s="5"/>
      <c r="B54" s="8" t="s">
        <v>242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0.6458252073332</v>
      </c>
      <c r="I54" s="9">
        <v>1.0742223166665998</v>
      </c>
      <c r="J54" s="9">
        <v>0</v>
      </c>
      <c r="K54" s="9">
        <v>0</v>
      </c>
      <c r="L54" s="10">
        <v>1.8214121145998001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4.461243923999801</v>
      </c>
      <c r="S54" s="9">
        <v>0</v>
      </c>
      <c r="T54" s="9">
        <v>0</v>
      </c>
      <c r="U54" s="9">
        <v>0</v>
      </c>
      <c r="V54" s="10">
        <v>1.1702547413333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3.1249110079990996</v>
      </c>
      <c r="AW54" s="9">
        <v>1.4474926351483577</v>
      </c>
      <c r="AX54" s="9">
        <v>0</v>
      </c>
      <c r="AY54" s="9">
        <v>0</v>
      </c>
      <c r="AZ54" s="10">
        <v>3.083138130466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6.8092388219997</v>
      </c>
      <c r="BG54" s="9">
        <v>1.1280183333332001</v>
      </c>
      <c r="BH54" s="9">
        <v>0</v>
      </c>
      <c r="BI54" s="9">
        <v>0</v>
      </c>
      <c r="BJ54" s="10">
        <v>0.2230233211997</v>
      </c>
      <c r="BK54" s="17">
        <f t="shared" si="2"/>
        <v>24.988780554078755</v>
      </c>
      <c r="BL54" s="16"/>
      <c r="BM54" s="50"/>
    </row>
    <row r="55" spans="1:65" s="12" customFormat="1" ht="15">
      <c r="A55" s="5"/>
      <c r="B55" s="8" t="s">
        <v>243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1.8587255341330997</v>
      </c>
      <c r="I55" s="9">
        <v>1.1351756666666</v>
      </c>
      <c r="J55" s="9">
        <v>0</v>
      </c>
      <c r="K55" s="9">
        <v>0</v>
      </c>
      <c r="L55" s="10">
        <v>0.14921296566650002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0.22545454193329997</v>
      </c>
      <c r="S55" s="9">
        <v>0</v>
      </c>
      <c r="T55" s="9">
        <v>0</v>
      </c>
      <c r="U55" s="9">
        <v>0</v>
      </c>
      <c r="V55" s="10">
        <v>1.1505005381664999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4.914243465597899</v>
      </c>
      <c r="AW55" s="9">
        <v>13.385373252508671</v>
      </c>
      <c r="AX55" s="9">
        <v>0</v>
      </c>
      <c r="AY55" s="9">
        <v>0</v>
      </c>
      <c r="AZ55" s="10">
        <v>5.0565807225653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1.4039346542325002</v>
      </c>
      <c r="BG55" s="9">
        <v>1.3678884633333002</v>
      </c>
      <c r="BH55" s="9">
        <v>0</v>
      </c>
      <c r="BI55" s="9">
        <v>0</v>
      </c>
      <c r="BJ55" s="10">
        <v>2.4532818130991996</v>
      </c>
      <c r="BK55" s="17">
        <f t="shared" si="2"/>
        <v>33.10037161790287</v>
      </c>
      <c r="BL55" s="16"/>
      <c r="BM55" s="50"/>
    </row>
    <row r="56" spans="1:65" s="12" customFormat="1" ht="15">
      <c r="A56" s="5"/>
      <c r="B56" s="8" t="s">
        <v>244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0.6681994953666</v>
      </c>
      <c r="I56" s="9">
        <v>12.2102207373333</v>
      </c>
      <c r="J56" s="9">
        <v>0</v>
      </c>
      <c r="K56" s="9">
        <v>0</v>
      </c>
      <c r="L56" s="10">
        <v>0.9638809489333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0.005641345</v>
      </c>
      <c r="S56" s="9">
        <v>16.6607623196333</v>
      </c>
      <c r="T56" s="9">
        <v>0</v>
      </c>
      <c r="U56" s="9">
        <v>0</v>
      </c>
      <c r="V56" s="10">
        <v>0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6.4542836254996</v>
      </c>
      <c r="AW56" s="9">
        <v>7.809414449249921</v>
      </c>
      <c r="AX56" s="9">
        <v>0</v>
      </c>
      <c r="AY56" s="9">
        <v>0</v>
      </c>
      <c r="AZ56" s="10">
        <v>1.0788097207996998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0.0101248259999</v>
      </c>
      <c r="BG56" s="9">
        <v>1.1249806666666</v>
      </c>
      <c r="BH56" s="9">
        <v>0</v>
      </c>
      <c r="BI56" s="9">
        <v>0</v>
      </c>
      <c r="BJ56" s="10">
        <v>0.22888464343309997</v>
      </c>
      <c r="BK56" s="17">
        <f t="shared" si="2"/>
        <v>47.21520277791532</v>
      </c>
      <c r="BL56" s="16"/>
      <c r="BM56" s="50"/>
    </row>
    <row r="57" spans="1:65" s="12" customFormat="1" ht="15">
      <c r="A57" s="5"/>
      <c r="B57" s="8" t="s">
        <v>245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0.18134056873329998</v>
      </c>
      <c r="I57" s="9">
        <v>0</v>
      </c>
      <c r="J57" s="9">
        <v>0</v>
      </c>
      <c r="K57" s="9">
        <v>0</v>
      </c>
      <c r="L57" s="10">
        <v>0.07776944176649998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0.0157344183</v>
      </c>
      <c r="S57" s="9">
        <v>0</v>
      </c>
      <c r="T57" s="9">
        <v>0</v>
      </c>
      <c r="U57" s="9">
        <v>0</v>
      </c>
      <c r="V57" s="10">
        <v>0.4449992381666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0.01795201</v>
      </c>
      <c r="AC57" s="9">
        <v>0</v>
      </c>
      <c r="AD57" s="9">
        <v>0</v>
      </c>
      <c r="AE57" s="9">
        <v>0</v>
      </c>
      <c r="AF57" s="10">
        <v>0.09574405333330001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26.683426685659</v>
      </c>
      <c r="AW57" s="9">
        <v>7.480123976374118</v>
      </c>
      <c r="AX57" s="9">
        <v>0</v>
      </c>
      <c r="AY57" s="9">
        <v>0</v>
      </c>
      <c r="AZ57" s="10">
        <v>40.3073858559262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5.5423581877944</v>
      </c>
      <c r="BG57" s="9">
        <v>2.0260190667997</v>
      </c>
      <c r="BH57" s="9">
        <v>0</v>
      </c>
      <c r="BI57" s="9">
        <v>0</v>
      </c>
      <c r="BJ57" s="10">
        <v>5.6661406002298005</v>
      </c>
      <c r="BK57" s="17">
        <f t="shared" si="2"/>
        <v>88.53899410308293</v>
      </c>
      <c r="BL57" s="16"/>
      <c r="BM57" s="50"/>
    </row>
    <row r="58" spans="1:65" s="12" customFormat="1" ht="15">
      <c r="A58" s="5"/>
      <c r="B58" s="8" t="s">
        <v>246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0.0240354231666</v>
      </c>
      <c r="I58" s="9">
        <v>0</v>
      </c>
      <c r="J58" s="9">
        <v>0</v>
      </c>
      <c r="K58" s="9">
        <v>0</v>
      </c>
      <c r="L58" s="10">
        <v>0.0658922332665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0.0208777595666</v>
      </c>
      <c r="S58" s="9">
        <v>0</v>
      </c>
      <c r="T58" s="9">
        <v>0</v>
      </c>
      <c r="U58" s="9">
        <v>0</v>
      </c>
      <c r="V58" s="10">
        <v>0.0485676866332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0.0017334610000000002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16.833596188260803</v>
      </c>
      <c r="AW58" s="9">
        <v>2.3994802683219456</v>
      </c>
      <c r="AX58" s="9">
        <v>0</v>
      </c>
      <c r="AY58" s="9">
        <v>0</v>
      </c>
      <c r="AZ58" s="10">
        <v>9.8781387746969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3.1183323523297</v>
      </c>
      <c r="BG58" s="9">
        <v>0.9795368612998999</v>
      </c>
      <c r="BH58" s="9">
        <v>0</v>
      </c>
      <c r="BI58" s="9">
        <v>0</v>
      </c>
      <c r="BJ58" s="10">
        <v>1.6539135634649003</v>
      </c>
      <c r="BK58" s="17">
        <f t="shared" si="2"/>
        <v>35.02410457200704</v>
      </c>
      <c r="BL58" s="16"/>
      <c r="BM58" s="50"/>
    </row>
    <row r="59" spans="1:65" s="12" customFormat="1" ht="15">
      <c r="A59" s="5"/>
      <c r="B59" s="8" t="s">
        <v>123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0.027825425666600002</v>
      </c>
      <c r="I59" s="9">
        <v>0</v>
      </c>
      <c r="J59" s="9">
        <v>0</v>
      </c>
      <c r="K59" s="9">
        <v>0</v>
      </c>
      <c r="L59" s="10">
        <v>0.003552182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0.0236812133332</v>
      </c>
      <c r="S59" s="9">
        <v>0</v>
      </c>
      <c r="T59" s="9">
        <v>0</v>
      </c>
      <c r="U59" s="9">
        <v>0</v>
      </c>
      <c r="V59" s="10">
        <v>0.014445540133200001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0.008766814999999999</v>
      </c>
      <c r="AC59" s="9">
        <v>0</v>
      </c>
      <c r="AD59" s="9">
        <v>0</v>
      </c>
      <c r="AE59" s="9">
        <v>0</v>
      </c>
      <c r="AF59" s="10">
        <v>0.025011052333299998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24.776640237993597</v>
      </c>
      <c r="AW59" s="9">
        <v>4.927912676047238</v>
      </c>
      <c r="AX59" s="9">
        <v>0</v>
      </c>
      <c r="AY59" s="9">
        <v>0</v>
      </c>
      <c r="AZ59" s="10">
        <v>16.3051602392298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4.334284363962199</v>
      </c>
      <c r="BG59" s="9">
        <v>0.9846692722664</v>
      </c>
      <c r="BH59" s="9">
        <v>0</v>
      </c>
      <c r="BI59" s="9">
        <v>0</v>
      </c>
      <c r="BJ59" s="10">
        <v>1.8177290183654002</v>
      </c>
      <c r="BK59" s="17">
        <f t="shared" si="2"/>
        <v>53.249678036330934</v>
      </c>
      <c r="BL59" s="16"/>
      <c r="BM59" s="50"/>
    </row>
    <row r="60" spans="1:65" s="12" customFormat="1" ht="15">
      <c r="A60" s="5"/>
      <c r="B60" s="8" t="s">
        <v>124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</v>
      </c>
      <c r="I60" s="9">
        <v>0</v>
      </c>
      <c r="J60" s="9">
        <v>0</v>
      </c>
      <c r="K60" s="9">
        <v>0</v>
      </c>
      <c r="L60" s="10">
        <v>0.1105929768665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0.0026965174</v>
      </c>
      <c r="S60" s="9">
        <v>0</v>
      </c>
      <c r="T60" s="9">
        <v>0</v>
      </c>
      <c r="U60" s="9">
        <v>0</v>
      </c>
      <c r="V60" s="10">
        <v>0.0463916326999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0.0629382624998</v>
      </c>
      <c r="AC60" s="9">
        <v>0</v>
      </c>
      <c r="AD60" s="9">
        <v>0</v>
      </c>
      <c r="AE60" s="9">
        <v>0</v>
      </c>
      <c r="AF60" s="10">
        <v>0.03478738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0.0005797896666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3.1386353031973</v>
      </c>
      <c r="AW60" s="9">
        <v>2.324956566237454</v>
      </c>
      <c r="AX60" s="9">
        <v>0</v>
      </c>
      <c r="AY60" s="9">
        <v>0</v>
      </c>
      <c r="AZ60" s="10">
        <v>11.5024604649647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2.4868526749974</v>
      </c>
      <c r="BG60" s="9">
        <v>0.21242738949989998</v>
      </c>
      <c r="BH60" s="9">
        <v>0.11594633763329999</v>
      </c>
      <c r="BI60" s="9">
        <v>0</v>
      </c>
      <c r="BJ60" s="10">
        <v>4.1584312607318</v>
      </c>
      <c r="BK60" s="17">
        <f t="shared" si="2"/>
        <v>24.197696556394654</v>
      </c>
      <c r="BL60" s="16"/>
      <c r="BM60" s="50"/>
    </row>
    <row r="61" spans="1:65" s="12" customFormat="1" ht="15">
      <c r="A61" s="5"/>
      <c r="B61" s="8" t="s">
        <v>125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0.0645628951332</v>
      </c>
      <c r="I61" s="9">
        <v>0</v>
      </c>
      <c r="J61" s="9">
        <v>0</v>
      </c>
      <c r="K61" s="9">
        <v>0</v>
      </c>
      <c r="L61" s="10">
        <v>0.0251367013332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0.0011449870666000001</v>
      </c>
      <c r="S61" s="9">
        <v>0</v>
      </c>
      <c r="T61" s="9">
        <v>0</v>
      </c>
      <c r="U61" s="9">
        <v>0</v>
      </c>
      <c r="V61" s="10">
        <v>0.0009140618666000001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0.0294460487</v>
      </c>
      <c r="AC61" s="9">
        <v>0.1128427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46.9571705159655</v>
      </c>
      <c r="AW61" s="9">
        <v>6.467449659953884</v>
      </c>
      <c r="AX61" s="9">
        <v>0.11297671196659999</v>
      </c>
      <c r="AY61" s="9">
        <v>0</v>
      </c>
      <c r="AZ61" s="10">
        <v>12.5043277605986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3.8178126379323998</v>
      </c>
      <c r="BG61" s="9">
        <v>0</v>
      </c>
      <c r="BH61" s="9">
        <v>0</v>
      </c>
      <c r="BI61" s="9">
        <v>0</v>
      </c>
      <c r="BJ61" s="10">
        <v>1.3539638058327</v>
      </c>
      <c r="BK61" s="17">
        <f t="shared" si="2"/>
        <v>71.4477484863493</v>
      </c>
      <c r="BL61" s="16"/>
      <c r="BM61" s="50"/>
    </row>
    <row r="62" spans="1:65" s="12" customFormat="1" ht="15">
      <c r="A62" s="5"/>
      <c r="B62" s="8" t="s">
        <v>247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0.052507007499999994</v>
      </c>
      <c r="I62" s="9">
        <v>0</v>
      </c>
      <c r="J62" s="9">
        <v>0</v>
      </c>
      <c r="K62" s="9">
        <v>0</v>
      </c>
      <c r="L62" s="10">
        <v>0.0274946742666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0.002470918</v>
      </c>
      <c r="S62" s="9">
        <v>0</v>
      </c>
      <c r="T62" s="9">
        <v>0</v>
      </c>
      <c r="U62" s="9">
        <v>0</v>
      </c>
      <c r="V62" s="10">
        <v>0.004941836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0.052616263199899996</v>
      </c>
      <c r="AC62" s="9">
        <v>0</v>
      </c>
      <c r="AD62" s="9">
        <v>0</v>
      </c>
      <c r="AE62" s="9">
        <v>0</v>
      </c>
      <c r="AF62" s="10">
        <v>0.0549903738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37.567679487398806</v>
      </c>
      <c r="AW62" s="9">
        <v>11.52135951840894</v>
      </c>
      <c r="AX62" s="9">
        <v>0.1835182349</v>
      </c>
      <c r="AY62" s="9">
        <v>0</v>
      </c>
      <c r="AZ62" s="10">
        <v>12.3684650294646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10.404402051364901</v>
      </c>
      <c r="BG62" s="9">
        <v>1.2180193524332</v>
      </c>
      <c r="BH62" s="9">
        <v>0</v>
      </c>
      <c r="BI62" s="9">
        <v>0</v>
      </c>
      <c r="BJ62" s="10">
        <v>2.7815391160653005</v>
      </c>
      <c r="BK62" s="17">
        <f t="shared" si="2"/>
        <v>76.24000386280225</v>
      </c>
      <c r="BL62" s="16"/>
      <c r="BM62" s="50"/>
    </row>
    <row r="63" spans="1:65" s="12" customFormat="1" ht="15">
      <c r="A63" s="5"/>
      <c r="B63" s="8" t="s">
        <v>248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0.050397487699799993</v>
      </c>
      <c r="I63" s="9">
        <v>0</v>
      </c>
      <c r="J63" s="9">
        <v>0</v>
      </c>
      <c r="K63" s="9">
        <v>0</v>
      </c>
      <c r="L63" s="10">
        <v>0.0682657544999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0.007396334833200001</v>
      </c>
      <c r="S63" s="9">
        <v>0</v>
      </c>
      <c r="T63" s="9">
        <v>0</v>
      </c>
      <c r="U63" s="9">
        <v>0</v>
      </c>
      <c r="V63" s="10">
        <v>0.0045515906666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0.023811633633199998</v>
      </c>
      <c r="AC63" s="9">
        <v>0</v>
      </c>
      <c r="AD63" s="9">
        <v>0</v>
      </c>
      <c r="AE63" s="9">
        <v>0</v>
      </c>
      <c r="AF63" s="10">
        <v>0.0059032312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7.0310763612615</v>
      </c>
      <c r="AW63" s="9">
        <v>2.3956409575014117</v>
      </c>
      <c r="AX63" s="9">
        <v>0</v>
      </c>
      <c r="AY63" s="9">
        <v>0</v>
      </c>
      <c r="AZ63" s="10">
        <v>12.0632639221305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5.129462731029499</v>
      </c>
      <c r="BG63" s="9">
        <v>0.2189023141</v>
      </c>
      <c r="BH63" s="9">
        <v>0</v>
      </c>
      <c r="BI63" s="9">
        <v>0</v>
      </c>
      <c r="BJ63" s="10">
        <v>2.0889413005320003</v>
      </c>
      <c r="BK63" s="17">
        <f t="shared" si="2"/>
        <v>29.08761361908761</v>
      </c>
      <c r="BL63" s="16"/>
      <c r="BM63" s="50"/>
    </row>
    <row r="64" spans="1:65" s="12" customFormat="1" ht="15">
      <c r="A64" s="5"/>
      <c r="B64" s="8" t="s">
        <v>249</v>
      </c>
      <c r="C64" s="11">
        <v>0</v>
      </c>
      <c r="D64" s="9">
        <v>2.4112298917</v>
      </c>
      <c r="E64" s="9">
        <v>0</v>
      </c>
      <c r="F64" s="9">
        <v>0</v>
      </c>
      <c r="G64" s="10">
        <v>0</v>
      </c>
      <c r="H64" s="11">
        <v>0.3417762820331</v>
      </c>
      <c r="I64" s="9">
        <v>0.9996147877332</v>
      </c>
      <c r="J64" s="9">
        <v>0</v>
      </c>
      <c r="K64" s="9">
        <v>0</v>
      </c>
      <c r="L64" s="10">
        <v>0.2421776137331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0.0089873180666</v>
      </c>
      <c r="S64" s="9">
        <v>0.0175967063666</v>
      </c>
      <c r="T64" s="9">
        <v>0</v>
      </c>
      <c r="U64" s="9">
        <v>0</v>
      </c>
      <c r="V64" s="10">
        <v>0.11802823383309999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1.2556158657991</v>
      </c>
      <c r="AW64" s="9">
        <v>1.3925439841614087</v>
      </c>
      <c r="AX64" s="9">
        <v>0</v>
      </c>
      <c r="AY64" s="9">
        <v>0</v>
      </c>
      <c r="AZ64" s="10">
        <v>2.6653237125653004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0.1072926086995</v>
      </c>
      <c r="BG64" s="9">
        <v>0.0032771894999999995</v>
      </c>
      <c r="BH64" s="9">
        <v>0</v>
      </c>
      <c r="BI64" s="9">
        <v>0</v>
      </c>
      <c r="BJ64" s="10">
        <v>1.1925933265994997</v>
      </c>
      <c r="BK64" s="17">
        <f t="shared" si="2"/>
        <v>10.75605752079051</v>
      </c>
      <c r="BL64" s="16"/>
      <c r="BM64" s="50"/>
    </row>
    <row r="65" spans="1:65" s="12" customFormat="1" ht="15">
      <c r="A65" s="5"/>
      <c r="B65" s="8" t="s">
        <v>126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</v>
      </c>
      <c r="I65" s="9">
        <v>0</v>
      </c>
      <c r="J65" s="9">
        <v>0</v>
      </c>
      <c r="K65" s="9">
        <v>0</v>
      </c>
      <c r="L65" s="10">
        <v>0.15090241209980002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</v>
      </c>
      <c r="S65" s="9">
        <v>0</v>
      </c>
      <c r="T65" s="9">
        <v>0</v>
      </c>
      <c r="U65" s="9">
        <v>0</v>
      </c>
      <c r="V65" s="10">
        <v>0.14930076416660001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0.001512305</v>
      </c>
      <c r="AM65" s="9">
        <v>0</v>
      </c>
      <c r="AN65" s="9">
        <v>0</v>
      </c>
      <c r="AO65" s="9">
        <v>0</v>
      </c>
      <c r="AP65" s="10">
        <v>0.2863865838666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0.4586631949991001</v>
      </c>
      <c r="AW65" s="9">
        <v>8.229674507626973</v>
      </c>
      <c r="AX65" s="9">
        <v>0</v>
      </c>
      <c r="AY65" s="9">
        <v>0</v>
      </c>
      <c r="AZ65" s="10">
        <v>59.8859915391582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0.09531029773270001</v>
      </c>
      <c r="BG65" s="9">
        <v>3.3329984609998005</v>
      </c>
      <c r="BH65" s="9">
        <v>0</v>
      </c>
      <c r="BI65" s="9">
        <v>0</v>
      </c>
      <c r="BJ65" s="10">
        <v>9.589960905629498</v>
      </c>
      <c r="BK65" s="17">
        <f t="shared" si="2"/>
        <v>82.18070097127926</v>
      </c>
      <c r="BL65" s="16"/>
      <c r="BM65" s="50"/>
    </row>
    <row r="66" spans="1:65" s="12" customFormat="1" ht="15">
      <c r="A66" s="5"/>
      <c r="B66" s="8" t="s">
        <v>127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0.0060696621</v>
      </c>
      <c r="I66" s="9">
        <v>2.130024</v>
      </c>
      <c r="J66" s="9">
        <v>0</v>
      </c>
      <c r="K66" s="9">
        <v>0</v>
      </c>
      <c r="L66" s="10">
        <v>0.37966933673310005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0.0080623878333</v>
      </c>
      <c r="S66" s="9">
        <v>0.028568369</v>
      </c>
      <c r="T66" s="9">
        <v>0</v>
      </c>
      <c r="U66" s="9">
        <v>0</v>
      </c>
      <c r="V66" s="10">
        <v>0.2945777088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0.1938602056333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0.0002397872666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4.0614424334971995</v>
      </c>
      <c r="AW66" s="9">
        <v>15.856722435362702</v>
      </c>
      <c r="AX66" s="9">
        <v>0</v>
      </c>
      <c r="AY66" s="9">
        <v>0</v>
      </c>
      <c r="AZ66" s="10">
        <v>292.58232258558854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0.9572276826634998</v>
      </c>
      <c r="BG66" s="9">
        <v>2.616210087933</v>
      </c>
      <c r="BH66" s="9">
        <v>0.1420016</v>
      </c>
      <c r="BI66" s="9">
        <v>0</v>
      </c>
      <c r="BJ66" s="10">
        <v>26.759270553958594</v>
      </c>
      <c r="BK66" s="17">
        <f t="shared" si="2"/>
        <v>346.01626883636976</v>
      </c>
      <c r="BL66" s="16"/>
      <c r="BM66" s="50"/>
    </row>
    <row r="67" spans="1:65" s="12" customFormat="1" ht="15">
      <c r="A67" s="5"/>
      <c r="B67" s="8" t="s">
        <v>128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0.0096393318332</v>
      </c>
      <c r="I67" s="9">
        <v>0</v>
      </c>
      <c r="J67" s="9">
        <v>0</v>
      </c>
      <c r="K67" s="9">
        <v>0</v>
      </c>
      <c r="L67" s="10">
        <v>0.1819517069331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0.0068609921333</v>
      </c>
      <c r="S67" s="9">
        <v>0</v>
      </c>
      <c r="T67" s="9">
        <v>0</v>
      </c>
      <c r="U67" s="9">
        <v>0</v>
      </c>
      <c r="V67" s="10">
        <v>0.035358603633100005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0.0869120083333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2.338557306695301</v>
      </c>
      <c r="AW67" s="9">
        <v>18.013536710063264</v>
      </c>
      <c r="AX67" s="9">
        <v>0</v>
      </c>
      <c r="AY67" s="9">
        <v>0</v>
      </c>
      <c r="AZ67" s="10">
        <v>159.86505350834582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1.1384873523281003</v>
      </c>
      <c r="BG67" s="9">
        <v>16.067865947299897</v>
      </c>
      <c r="BH67" s="9">
        <v>0</v>
      </c>
      <c r="BI67" s="9">
        <v>0</v>
      </c>
      <c r="BJ67" s="10">
        <v>32.29199609849001</v>
      </c>
      <c r="BK67" s="17">
        <f t="shared" si="2"/>
        <v>230.03621956608842</v>
      </c>
      <c r="BL67" s="16"/>
      <c r="BM67" s="50"/>
    </row>
    <row r="68" spans="1:65" s="12" customFormat="1" ht="15">
      <c r="A68" s="5"/>
      <c r="B68" s="8" t="s">
        <v>129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0.0148675783</v>
      </c>
      <c r="I68" s="9">
        <v>0</v>
      </c>
      <c r="J68" s="9">
        <v>0</v>
      </c>
      <c r="K68" s="9">
        <v>0</v>
      </c>
      <c r="L68" s="10">
        <v>0.4056090623999001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0.0092284960999</v>
      </c>
      <c r="S68" s="9">
        <v>0</v>
      </c>
      <c r="T68" s="9">
        <v>0</v>
      </c>
      <c r="U68" s="9">
        <v>0</v>
      </c>
      <c r="V68" s="10">
        <v>0.0245290502666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0.2870851069333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0.00358406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6.6843957799639</v>
      </c>
      <c r="AW68" s="9">
        <v>4.970672890411299</v>
      </c>
      <c r="AX68" s="9">
        <v>0</v>
      </c>
      <c r="AY68" s="9">
        <v>0</v>
      </c>
      <c r="AZ68" s="10">
        <v>153.35735852055808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1.7262156430975002</v>
      </c>
      <c r="BG68" s="9">
        <v>16.748393257933202</v>
      </c>
      <c r="BH68" s="9">
        <v>0.17203488</v>
      </c>
      <c r="BI68" s="9">
        <v>0</v>
      </c>
      <c r="BJ68" s="10">
        <v>22.068189633729098</v>
      </c>
      <c r="BK68" s="17">
        <f t="shared" si="2"/>
        <v>206.4721639596928</v>
      </c>
      <c r="BL68" s="16"/>
      <c r="BM68" s="50"/>
    </row>
    <row r="69" spans="1:65" s="12" customFormat="1" ht="15">
      <c r="A69" s="5"/>
      <c r="B69" s="8" t="s">
        <v>130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0.0081336022666</v>
      </c>
      <c r="I69" s="9">
        <v>0</v>
      </c>
      <c r="J69" s="9">
        <v>0</v>
      </c>
      <c r="K69" s="9">
        <v>0</v>
      </c>
      <c r="L69" s="10">
        <v>0.13205146999950002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0.0068766407999</v>
      </c>
      <c r="S69" s="9">
        <v>0</v>
      </c>
      <c r="T69" s="9">
        <v>0</v>
      </c>
      <c r="U69" s="9">
        <v>0</v>
      </c>
      <c r="V69" s="10">
        <v>0.1502442233331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0.2690094650666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3.0729934534950996</v>
      </c>
      <c r="AW69" s="9">
        <v>11.134085254767735</v>
      </c>
      <c r="AX69" s="9">
        <v>0</v>
      </c>
      <c r="AY69" s="9">
        <v>0</v>
      </c>
      <c r="AZ69" s="10">
        <v>204.34204077651304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2.2446344117618002</v>
      </c>
      <c r="BG69" s="9">
        <v>15.2113486767665</v>
      </c>
      <c r="BH69" s="9">
        <v>0</v>
      </c>
      <c r="BI69" s="9">
        <v>0</v>
      </c>
      <c r="BJ69" s="10">
        <v>25.203391714556496</v>
      </c>
      <c r="BK69" s="17">
        <f t="shared" si="2"/>
        <v>261.7748096893264</v>
      </c>
      <c r="BL69" s="16"/>
      <c r="BM69" s="50"/>
    </row>
    <row r="70" spans="1:65" s="12" customFormat="1" ht="15">
      <c r="A70" s="5"/>
      <c r="B70" s="8" t="s">
        <v>131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0.002752734</v>
      </c>
      <c r="I70" s="9">
        <v>0</v>
      </c>
      <c r="J70" s="9">
        <v>0</v>
      </c>
      <c r="K70" s="9">
        <v>0</v>
      </c>
      <c r="L70" s="10">
        <v>0.0433555605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0.0113592147332</v>
      </c>
      <c r="S70" s="9">
        <v>0</v>
      </c>
      <c r="T70" s="9">
        <v>0</v>
      </c>
      <c r="U70" s="9">
        <v>0</v>
      </c>
      <c r="V70" s="10">
        <v>0.08189383650000001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2.552330544566</v>
      </c>
      <c r="AW70" s="9">
        <v>2.8765931464615497</v>
      </c>
      <c r="AX70" s="9">
        <v>0</v>
      </c>
      <c r="AY70" s="9">
        <v>0</v>
      </c>
      <c r="AZ70" s="10">
        <v>83.67868090139778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0.8577004703660001</v>
      </c>
      <c r="BG70" s="9">
        <v>7.143344730000001</v>
      </c>
      <c r="BH70" s="9">
        <v>0</v>
      </c>
      <c r="BI70" s="9">
        <v>0</v>
      </c>
      <c r="BJ70" s="10">
        <v>9.8041173637652</v>
      </c>
      <c r="BK70" s="17">
        <f t="shared" si="2"/>
        <v>107.05212850228973</v>
      </c>
      <c r="BL70" s="16"/>
      <c r="BM70" s="50"/>
    </row>
    <row r="71" spans="1:65" s="12" customFormat="1" ht="15">
      <c r="A71" s="5"/>
      <c r="B71" s="8" t="s">
        <v>132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0.0069332508000000004</v>
      </c>
      <c r="I71" s="9">
        <v>0</v>
      </c>
      <c r="J71" s="9">
        <v>0</v>
      </c>
      <c r="K71" s="9">
        <v>0</v>
      </c>
      <c r="L71" s="10">
        <v>0.6852357364332001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0.0014549781666</v>
      </c>
      <c r="S71" s="9">
        <v>0</v>
      </c>
      <c r="T71" s="9">
        <v>0</v>
      </c>
      <c r="U71" s="9">
        <v>0</v>
      </c>
      <c r="V71" s="10">
        <v>0.0389329223666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0.6640391180999999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0.004409025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4.1080873892654</v>
      </c>
      <c r="AW71" s="9">
        <v>6.98109128475731</v>
      </c>
      <c r="AX71" s="9">
        <v>0</v>
      </c>
      <c r="AY71" s="9">
        <v>0</v>
      </c>
      <c r="AZ71" s="10">
        <v>125.67880965075891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1.0228521397982</v>
      </c>
      <c r="BG71" s="9">
        <v>0.0975808207333</v>
      </c>
      <c r="BH71" s="9">
        <v>0</v>
      </c>
      <c r="BI71" s="9">
        <v>0</v>
      </c>
      <c r="BJ71" s="10">
        <v>17.388019566429705</v>
      </c>
      <c r="BK71" s="17">
        <f t="shared" si="2"/>
        <v>156.67744588260922</v>
      </c>
      <c r="BL71" s="16"/>
      <c r="BM71" s="50"/>
    </row>
    <row r="72" spans="1:65" s="12" customFormat="1" ht="15">
      <c r="A72" s="5"/>
      <c r="B72" s="8" t="s">
        <v>133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0.010576412499899998</v>
      </c>
      <c r="I72" s="9">
        <v>0</v>
      </c>
      <c r="J72" s="9">
        <v>0</v>
      </c>
      <c r="K72" s="9">
        <v>0</v>
      </c>
      <c r="L72" s="10">
        <v>0.1732757477664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0.0007050941665999999</v>
      </c>
      <c r="S72" s="9">
        <v>0</v>
      </c>
      <c r="T72" s="9">
        <v>0</v>
      </c>
      <c r="U72" s="9">
        <v>0</v>
      </c>
      <c r="V72" s="10">
        <v>0.21650711153320004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0.0186134399666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2.7890756133989996</v>
      </c>
      <c r="AW72" s="9">
        <v>6.233531530619756</v>
      </c>
      <c r="AX72" s="9">
        <v>0</v>
      </c>
      <c r="AY72" s="9">
        <v>0</v>
      </c>
      <c r="AZ72" s="10">
        <v>103.8975219265298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0.49499720389900004</v>
      </c>
      <c r="BG72" s="9">
        <v>1.7608315458665997</v>
      </c>
      <c r="BH72" s="9">
        <v>0</v>
      </c>
      <c r="BI72" s="9">
        <v>0</v>
      </c>
      <c r="BJ72" s="10">
        <v>12.9859943069312</v>
      </c>
      <c r="BK72" s="17">
        <f t="shared" si="2"/>
        <v>128.58162993317805</v>
      </c>
      <c r="BL72" s="16"/>
      <c r="BM72" s="50"/>
    </row>
    <row r="73" spans="1:65" s="12" customFormat="1" ht="15">
      <c r="A73" s="5"/>
      <c r="B73" s="8" t="s">
        <v>134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0.045519460866600005</v>
      </c>
      <c r="I73" s="9">
        <v>0</v>
      </c>
      <c r="J73" s="9">
        <v>0</v>
      </c>
      <c r="K73" s="9">
        <v>0</v>
      </c>
      <c r="L73" s="10">
        <v>0.0086836981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0.0223618876332</v>
      </c>
      <c r="S73" s="9">
        <v>0</v>
      </c>
      <c r="T73" s="9">
        <v>0</v>
      </c>
      <c r="U73" s="9">
        <v>0</v>
      </c>
      <c r="V73" s="10">
        <v>0.0780148998999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0.06438314469980001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13.007007582793198</v>
      </c>
      <c r="AW73" s="9">
        <v>0.29657116101905423</v>
      </c>
      <c r="AX73" s="9">
        <v>0</v>
      </c>
      <c r="AY73" s="9">
        <v>0</v>
      </c>
      <c r="AZ73" s="10">
        <v>52.041585791260495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4.115053487161</v>
      </c>
      <c r="BG73" s="9">
        <v>1.5020272406998</v>
      </c>
      <c r="BH73" s="9">
        <v>0.06590763333329999</v>
      </c>
      <c r="BI73" s="9">
        <v>0</v>
      </c>
      <c r="BJ73" s="10">
        <v>7.4834999573296015</v>
      </c>
      <c r="BK73" s="17">
        <f t="shared" si="2"/>
        <v>78.73061594479596</v>
      </c>
      <c r="BL73" s="16"/>
      <c r="BM73" s="50"/>
    </row>
    <row r="74" spans="1:65" s="12" customFormat="1" ht="15">
      <c r="A74" s="5"/>
      <c r="B74" s="8" t="s">
        <v>250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0.5773311537665999</v>
      </c>
      <c r="I74" s="9">
        <v>0</v>
      </c>
      <c r="J74" s="9">
        <v>0</v>
      </c>
      <c r="K74" s="9">
        <v>0</v>
      </c>
      <c r="L74" s="10">
        <v>0.11937133696659999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0.12852442956649998</v>
      </c>
      <c r="S74" s="9">
        <v>0</v>
      </c>
      <c r="T74" s="9">
        <v>0</v>
      </c>
      <c r="U74" s="9">
        <v>0</v>
      </c>
      <c r="V74" s="10">
        <v>0.056104176399899994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0.11535979873329999</v>
      </c>
      <c r="AC74" s="9">
        <v>0</v>
      </c>
      <c r="AD74" s="9">
        <v>0</v>
      </c>
      <c r="AE74" s="9">
        <v>0</v>
      </c>
      <c r="AF74" s="10">
        <v>0.041818677766600004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74.40673101582972</v>
      </c>
      <c r="AW74" s="9">
        <v>24.007805485652646</v>
      </c>
      <c r="AX74" s="9">
        <v>0</v>
      </c>
      <c r="AY74" s="9">
        <v>0</v>
      </c>
      <c r="AZ74" s="10">
        <v>146.8657419907591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13.497015554328803</v>
      </c>
      <c r="BG74" s="9">
        <v>3.2226179922330997</v>
      </c>
      <c r="BH74" s="9">
        <v>0.4192450237666</v>
      </c>
      <c r="BI74" s="9">
        <v>0</v>
      </c>
      <c r="BJ74" s="10">
        <v>13.9678057286275</v>
      </c>
      <c r="BK74" s="17">
        <f t="shared" si="2"/>
        <v>277.425472364397</v>
      </c>
      <c r="BL74" s="16"/>
      <c r="BM74" s="50"/>
    </row>
    <row r="75" spans="1:65" s="12" customFormat="1" ht="15">
      <c r="A75" s="5"/>
      <c r="B75" s="8" t="s">
        <v>135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0.0877819135997</v>
      </c>
      <c r="I75" s="9">
        <v>0</v>
      </c>
      <c r="J75" s="9">
        <v>0</v>
      </c>
      <c r="K75" s="9">
        <v>0</v>
      </c>
      <c r="L75" s="10">
        <v>0.10657850159980002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0.16344201596619998</v>
      </c>
      <c r="S75" s="9">
        <v>0</v>
      </c>
      <c r="T75" s="9">
        <v>0</v>
      </c>
      <c r="U75" s="9">
        <v>0</v>
      </c>
      <c r="V75" s="10">
        <v>0.0351941176999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0.0529991631332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0.001363755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40.1516193376975</v>
      </c>
      <c r="AW75" s="9">
        <v>3.738025714621909</v>
      </c>
      <c r="AX75" s="9">
        <v>0</v>
      </c>
      <c r="AY75" s="9">
        <v>0</v>
      </c>
      <c r="AZ75" s="10">
        <v>26.180728333564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8.2531775244306</v>
      </c>
      <c r="BG75" s="9">
        <v>1.1455542</v>
      </c>
      <c r="BH75" s="9">
        <v>0</v>
      </c>
      <c r="BI75" s="9">
        <v>0</v>
      </c>
      <c r="BJ75" s="10">
        <v>2.9453486679654</v>
      </c>
      <c r="BK75" s="17">
        <f t="shared" si="2"/>
        <v>82.86181324527821</v>
      </c>
      <c r="BL75" s="16"/>
      <c r="BM75" s="50"/>
    </row>
    <row r="76" spans="1:65" s="12" customFormat="1" ht="15">
      <c r="A76" s="5"/>
      <c r="B76" s="8" t="s">
        <v>136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0.02968602</v>
      </c>
      <c r="I76" s="9">
        <v>0</v>
      </c>
      <c r="J76" s="9">
        <v>0</v>
      </c>
      <c r="K76" s="9">
        <v>0</v>
      </c>
      <c r="L76" s="10">
        <v>0.044104944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0.008641672599999999</v>
      </c>
      <c r="S76" s="9">
        <v>0</v>
      </c>
      <c r="T76" s="9">
        <v>0</v>
      </c>
      <c r="U76" s="9">
        <v>0</v>
      </c>
      <c r="V76" s="10">
        <v>0.00777491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0.1143929741666</v>
      </c>
      <c r="AC76" s="9">
        <v>0</v>
      </c>
      <c r="AD76" s="9">
        <v>0</v>
      </c>
      <c r="AE76" s="9">
        <v>0</v>
      </c>
      <c r="AF76" s="10">
        <v>0.0058884983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0.0137374935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60.586493177091704</v>
      </c>
      <c r="AW76" s="9">
        <v>4.175125338287192</v>
      </c>
      <c r="AX76" s="9">
        <v>0</v>
      </c>
      <c r="AY76" s="9">
        <v>0</v>
      </c>
      <c r="AZ76" s="10">
        <v>37.0773809080953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7.764040343527898</v>
      </c>
      <c r="BG76" s="9">
        <v>1.7459895236331</v>
      </c>
      <c r="BH76" s="9">
        <v>0</v>
      </c>
      <c r="BI76" s="9">
        <v>0</v>
      </c>
      <c r="BJ76" s="10">
        <v>3.7061727182978004</v>
      </c>
      <c r="BK76" s="17">
        <f t="shared" si="2"/>
        <v>115.2794285214996</v>
      </c>
      <c r="BL76" s="16"/>
      <c r="BM76" s="50"/>
    </row>
    <row r="77" spans="1:65" s="12" customFormat="1" ht="15">
      <c r="A77" s="5"/>
      <c r="B77" s="8" t="s">
        <v>251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0.041212809999999996</v>
      </c>
      <c r="I77" s="9">
        <v>0</v>
      </c>
      <c r="J77" s="9">
        <v>0</v>
      </c>
      <c r="K77" s="9">
        <v>0</v>
      </c>
      <c r="L77" s="10">
        <v>0.18131223816650002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0.0231232739665</v>
      </c>
      <c r="S77" s="9">
        <v>0</v>
      </c>
      <c r="T77" s="9">
        <v>0</v>
      </c>
      <c r="U77" s="9">
        <v>0</v>
      </c>
      <c r="V77" s="10">
        <v>0.0336571281666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33.1972853271611</v>
      </c>
      <c r="AW77" s="9">
        <v>2.392727884260754</v>
      </c>
      <c r="AX77" s="9">
        <v>0</v>
      </c>
      <c r="AY77" s="9">
        <v>0</v>
      </c>
      <c r="AZ77" s="10">
        <v>16.755139188996598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2.4434412591978996</v>
      </c>
      <c r="BG77" s="9">
        <v>0.027036473333299997</v>
      </c>
      <c r="BH77" s="9">
        <v>0</v>
      </c>
      <c r="BI77" s="9">
        <v>0</v>
      </c>
      <c r="BJ77" s="10">
        <v>0.9109193582320001</v>
      </c>
      <c r="BK77" s="17">
        <f t="shared" si="2"/>
        <v>56.00585494148124</v>
      </c>
      <c r="BL77" s="16"/>
      <c r="BM77" s="50"/>
    </row>
    <row r="78" spans="1:65" s="12" customFormat="1" ht="15">
      <c r="A78" s="5"/>
      <c r="B78" s="8" t="s">
        <v>137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0.062378514633100006</v>
      </c>
      <c r="I78" s="9">
        <v>0</v>
      </c>
      <c r="J78" s="9">
        <v>0</v>
      </c>
      <c r="K78" s="9">
        <v>0</v>
      </c>
      <c r="L78" s="10">
        <v>0.0332559435997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0.0644376046998</v>
      </c>
      <c r="S78" s="9">
        <v>0</v>
      </c>
      <c r="T78" s="9">
        <v>0</v>
      </c>
      <c r="U78" s="9">
        <v>0</v>
      </c>
      <c r="V78" s="10">
        <v>0.10138880693319999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0.0060189777333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42.0378963739977</v>
      </c>
      <c r="AW78" s="9">
        <v>4.683488305496964</v>
      </c>
      <c r="AX78" s="9">
        <v>0</v>
      </c>
      <c r="AY78" s="9">
        <v>0</v>
      </c>
      <c r="AZ78" s="10">
        <v>31.778689071396702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4.962873167997801</v>
      </c>
      <c r="BG78" s="9">
        <v>0.1567937893333</v>
      </c>
      <c r="BH78" s="9">
        <v>0</v>
      </c>
      <c r="BI78" s="9">
        <v>0</v>
      </c>
      <c r="BJ78" s="10">
        <v>3.8034402960985005</v>
      </c>
      <c r="BK78" s="17">
        <f t="shared" si="2"/>
        <v>87.69066085192007</v>
      </c>
      <c r="BL78" s="16"/>
      <c r="BM78" s="50"/>
    </row>
    <row r="79" spans="1:65" s="12" customFormat="1" ht="15">
      <c r="A79" s="5"/>
      <c r="B79" s="8" t="s">
        <v>138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0.001148388</v>
      </c>
      <c r="I79" s="9">
        <v>62.1852930192666</v>
      </c>
      <c r="J79" s="9">
        <v>0</v>
      </c>
      <c r="K79" s="9">
        <v>0</v>
      </c>
      <c r="L79" s="10">
        <v>2.5953568799999998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3.5806737840000005</v>
      </c>
      <c r="S79" s="9">
        <v>39.863157543199996</v>
      </c>
      <c r="T79" s="9">
        <v>0</v>
      </c>
      <c r="U79" s="9">
        <v>0</v>
      </c>
      <c r="V79" s="10">
        <v>0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0.47736378566660004</v>
      </c>
      <c r="AW79" s="9">
        <v>52.26966619688962</v>
      </c>
      <c r="AX79" s="9">
        <v>0</v>
      </c>
      <c r="AY79" s="9">
        <v>0</v>
      </c>
      <c r="AZ79" s="10">
        <v>4.082525399266399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0.12275526243330001</v>
      </c>
      <c r="BG79" s="9">
        <v>0</v>
      </c>
      <c r="BH79" s="9">
        <v>0</v>
      </c>
      <c r="BI79" s="9">
        <v>0</v>
      </c>
      <c r="BJ79" s="10">
        <v>0.7854404170333</v>
      </c>
      <c r="BK79" s="17">
        <f t="shared" si="2"/>
        <v>165.9633806757558</v>
      </c>
      <c r="BL79" s="16"/>
      <c r="BM79" s="50"/>
    </row>
    <row r="80" spans="1:65" s="12" customFormat="1" ht="15">
      <c r="A80" s="5"/>
      <c r="B80" s="8" t="s">
        <v>139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0.0011758021999</v>
      </c>
      <c r="I80" s="9">
        <v>0</v>
      </c>
      <c r="J80" s="9">
        <v>0</v>
      </c>
      <c r="K80" s="9">
        <v>0</v>
      </c>
      <c r="L80" s="10">
        <v>3.0431228420666003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0.0008645601</v>
      </c>
      <c r="S80" s="9">
        <v>0</v>
      </c>
      <c r="T80" s="9">
        <v>0</v>
      </c>
      <c r="U80" s="9">
        <v>0</v>
      </c>
      <c r="V80" s="10">
        <v>0.002305494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0.0512749030666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11.954388313664898</v>
      </c>
      <c r="AW80" s="9">
        <v>20.652844571528593</v>
      </c>
      <c r="AX80" s="9">
        <v>0</v>
      </c>
      <c r="AY80" s="9">
        <v>0</v>
      </c>
      <c r="AZ80" s="10">
        <v>4.5001976818989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0.33734570619959997</v>
      </c>
      <c r="BG80" s="9">
        <v>0</v>
      </c>
      <c r="BH80" s="9">
        <v>0.11442736666659999</v>
      </c>
      <c r="BI80" s="9">
        <v>0</v>
      </c>
      <c r="BJ80" s="10">
        <v>0.5774998471664999</v>
      </c>
      <c r="BK80" s="17">
        <f t="shared" si="2"/>
        <v>41.23544708855819</v>
      </c>
      <c r="BL80" s="16"/>
      <c r="BM80" s="50"/>
    </row>
    <row r="81" spans="1:65" s="12" customFormat="1" ht="15">
      <c r="A81" s="5"/>
      <c r="B81" s="8" t="s">
        <v>140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0.1347723639332</v>
      </c>
      <c r="I81" s="9">
        <v>88.9895705475332</v>
      </c>
      <c r="J81" s="9">
        <v>0</v>
      </c>
      <c r="K81" s="9">
        <v>0</v>
      </c>
      <c r="L81" s="10">
        <v>5.2503055040999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0.0071609484666</v>
      </c>
      <c r="S81" s="9">
        <v>28.1851867474666</v>
      </c>
      <c r="T81" s="9">
        <v>0.5693303333333</v>
      </c>
      <c r="U81" s="9">
        <v>0</v>
      </c>
      <c r="V81" s="10">
        <v>0.1000114129332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3.2957140726665006</v>
      </c>
      <c r="AW81" s="9">
        <v>4.8001979779675725</v>
      </c>
      <c r="AX81" s="9">
        <v>0</v>
      </c>
      <c r="AY81" s="9">
        <v>0</v>
      </c>
      <c r="AZ81" s="10">
        <v>12.2975130002659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0.2971536440332</v>
      </c>
      <c r="BG81" s="9">
        <v>2.2845920699</v>
      </c>
      <c r="BH81" s="9">
        <v>0</v>
      </c>
      <c r="BI81" s="9">
        <v>0</v>
      </c>
      <c r="BJ81" s="10">
        <v>0.623174203533</v>
      </c>
      <c r="BK81" s="17">
        <f t="shared" si="2"/>
        <v>146.83468282613217</v>
      </c>
      <c r="BL81" s="16"/>
      <c r="BM81" s="50"/>
    </row>
    <row r="82" spans="1:65" s="12" customFormat="1" ht="15">
      <c r="A82" s="5"/>
      <c r="B82" s="8" t="s">
        <v>141</v>
      </c>
      <c r="C82" s="11">
        <v>0</v>
      </c>
      <c r="D82" s="9">
        <v>13.573676</v>
      </c>
      <c r="E82" s="9">
        <v>0</v>
      </c>
      <c r="F82" s="9">
        <v>0</v>
      </c>
      <c r="G82" s="10">
        <v>0</v>
      </c>
      <c r="H82" s="11">
        <v>0.0311015232333</v>
      </c>
      <c r="I82" s="9">
        <v>43.3309138443</v>
      </c>
      <c r="J82" s="9">
        <v>0</v>
      </c>
      <c r="K82" s="9">
        <v>0</v>
      </c>
      <c r="L82" s="10">
        <v>2.2660014127666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</v>
      </c>
      <c r="S82" s="9">
        <v>22.6227933333333</v>
      </c>
      <c r="T82" s="9">
        <v>0</v>
      </c>
      <c r="U82" s="9">
        <v>0</v>
      </c>
      <c r="V82" s="10">
        <v>0.0079179776666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1.3123325818666</v>
      </c>
      <c r="AW82" s="9">
        <v>16.255805728397302</v>
      </c>
      <c r="AX82" s="9">
        <v>0</v>
      </c>
      <c r="AY82" s="9">
        <v>0</v>
      </c>
      <c r="AZ82" s="10">
        <v>3.1677422192330997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0.1114315081666</v>
      </c>
      <c r="BG82" s="9">
        <v>0</v>
      </c>
      <c r="BH82" s="9">
        <v>0</v>
      </c>
      <c r="BI82" s="9">
        <v>0</v>
      </c>
      <c r="BJ82" s="10">
        <v>0.07906381</v>
      </c>
      <c r="BK82" s="17">
        <f t="shared" si="2"/>
        <v>102.7587799389634</v>
      </c>
      <c r="BL82" s="16"/>
      <c r="BM82" s="50"/>
    </row>
    <row r="83" spans="1:65" s="12" customFormat="1" ht="15">
      <c r="A83" s="5"/>
      <c r="B83" s="8" t="s">
        <v>252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0.0099884931665</v>
      </c>
      <c r="I83" s="9">
        <v>42.0568133333333</v>
      </c>
      <c r="J83" s="9">
        <v>0</v>
      </c>
      <c r="K83" s="9">
        <v>0</v>
      </c>
      <c r="L83" s="10">
        <v>0.0026285508331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0.0005257101665999999</v>
      </c>
      <c r="S83" s="9">
        <v>0.5257101666666</v>
      </c>
      <c r="T83" s="9">
        <v>0</v>
      </c>
      <c r="U83" s="9">
        <v>0</v>
      </c>
      <c r="V83" s="10">
        <v>0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2.1121752115999</v>
      </c>
      <c r="AW83" s="9">
        <v>5.064680723016923</v>
      </c>
      <c r="AX83" s="9">
        <v>0</v>
      </c>
      <c r="AY83" s="9">
        <v>0</v>
      </c>
      <c r="AZ83" s="10">
        <v>0.4050983059999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</v>
      </c>
      <c r="BG83" s="9">
        <v>15.76258</v>
      </c>
      <c r="BH83" s="9">
        <v>0</v>
      </c>
      <c r="BI83" s="9">
        <v>0</v>
      </c>
      <c r="BJ83" s="10">
        <v>0</v>
      </c>
      <c r="BK83" s="17">
        <f t="shared" si="2"/>
        <v>65.94020049478283</v>
      </c>
      <c r="BL83" s="16"/>
      <c r="BM83" s="50"/>
    </row>
    <row r="84" spans="1:65" s="12" customFormat="1" ht="15">
      <c r="A84" s="5"/>
      <c r="B84" s="8" t="s">
        <v>142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0.7224310239998</v>
      </c>
      <c r="I84" s="9">
        <v>1E-09</v>
      </c>
      <c r="J84" s="9">
        <v>0</v>
      </c>
      <c r="K84" s="9">
        <v>0</v>
      </c>
      <c r="L84" s="10">
        <v>0.6845458207664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0.11793178939979998</v>
      </c>
      <c r="S84" s="9">
        <v>0</v>
      </c>
      <c r="T84" s="9">
        <v>0</v>
      </c>
      <c r="U84" s="9">
        <v>0</v>
      </c>
      <c r="V84" s="10">
        <v>0.1328988855997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0.008576483900000001</v>
      </c>
      <c r="AC84" s="9">
        <v>0</v>
      </c>
      <c r="AD84" s="9">
        <v>0</v>
      </c>
      <c r="AE84" s="9">
        <v>0</v>
      </c>
      <c r="AF84" s="10">
        <v>0.051779309999999995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4.0263533300000003E-05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6.822407262031001</v>
      </c>
      <c r="AW84" s="9">
        <v>0.8653111865926837</v>
      </c>
      <c r="AX84" s="9">
        <v>0</v>
      </c>
      <c r="AY84" s="9">
        <v>0</v>
      </c>
      <c r="AZ84" s="10">
        <v>9.422072434097801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1.6079582864303998</v>
      </c>
      <c r="BG84" s="9">
        <v>1.3066128373332002</v>
      </c>
      <c r="BH84" s="9">
        <v>0</v>
      </c>
      <c r="BI84" s="9">
        <v>0</v>
      </c>
      <c r="BJ84" s="10">
        <v>1.5626290748981</v>
      </c>
      <c r="BK84" s="17">
        <f t="shared" si="2"/>
        <v>23.305194659582188</v>
      </c>
      <c r="BL84" s="16"/>
      <c r="BM84" s="50"/>
    </row>
    <row r="85" spans="1:65" s="12" customFormat="1" ht="15">
      <c r="A85" s="5"/>
      <c r="B85" s="8" t="s">
        <v>143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0.5875307726997999</v>
      </c>
      <c r="I85" s="9">
        <v>1.2974402501999</v>
      </c>
      <c r="J85" s="9">
        <v>0</v>
      </c>
      <c r="K85" s="9">
        <v>0</v>
      </c>
      <c r="L85" s="10">
        <v>0.5302888491996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0.07355444946639998</v>
      </c>
      <c r="S85" s="9">
        <v>3.6372210003666</v>
      </c>
      <c r="T85" s="9">
        <v>0</v>
      </c>
      <c r="U85" s="9">
        <v>0</v>
      </c>
      <c r="V85" s="10">
        <v>0.4323854789996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4.6495429331308</v>
      </c>
      <c r="AW85" s="9">
        <v>4.601700495171494</v>
      </c>
      <c r="AX85" s="9">
        <v>0</v>
      </c>
      <c r="AY85" s="9">
        <v>0</v>
      </c>
      <c r="AZ85" s="10">
        <v>7.747623845564498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1.4467388484971</v>
      </c>
      <c r="BG85" s="9">
        <v>1.7495643494663</v>
      </c>
      <c r="BH85" s="9">
        <v>0</v>
      </c>
      <c r="BI85" s="9">
        <v>0</v>
      </c>
      <c r="BJ85" s="10">
        <v>2.2690765577644</v>
      </c>
      <c r="BK85" s="17">
        <f t="shared" si="2"/>
        <v>29.02266783052649</v>
      </c>
      <c r="BL85" s="16"/>
      <c r="BM85" s="50"/>
    </row>
    <row r="86" spans="1:65" s="12" customFormat="1" ht="15">
      <c r="A86" s="5"/>
      <c r="B86" s="8" t="s">
        <v>253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0.12034638023330001</v>
      </c>
      <c r="I86" s="9">
        <v>0</v>
      </c>
      <c r="J86" s="9">
        <v>0</v>
      </c>
      <c r="K86" s="9">
        <v>0</v>
      </c>
      <c r="L86" s="10">
        <v>0.1400766625666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0.0121412667</v>
      </c>
      <c r="S86" s="9">
        <v>0</v>
      </c>
      <c r="T86" s="9">
        <v>0</v>
      </c>
      <c r="U86" s="9">
        <v>0</v>
      </c>
      <c r="V86" s="10">
        <v>0.0253208019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0.0577917545666</v>
      </c>
      <c r="AC86" s="9">
        <v>0</v>
      </c>
      <c r="AD86" s="9">
        <v>0</v>
      </c>
      <c r="AE86" s="9">
        <v>0</v>
      </c>
      <c r="AF86" s="10">
        <v>0.0287724375666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0.0011433049999999998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9.924103246098499</v>
      </c>
      <c r="AW86" s="9">
        <v>1.3304858418940244</v>
      </c>
      <c r="AX86" s="9">
        <v>0.11461902439999999</v>
      </c>
      <c r="AY86" s="9">
        <v>0</v>
      </c>
      <c r="AZ86" s="10">
        <v>10.3632851510317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2.7646761278319</v>
      </c>
      <c r="BG86" s="9">
        <v>0.5144313699998999</v>
      </c>
      <c r="BH86" s="9">
        <v>0</v>
      </c>
      <c r="BI86" s="9">
        <v>0</v>
      </c>
      <c r="BJ86" s="10">
        <v>1.4608561882994</v>
      </c>
      <c r="BK86" s="17">
        <f t="shared" si="2"/>
        <v>26.858049558088524</v>
      </c>
      <c r="BL86" s="16"/>
      <c r="BM86" s="50"/>
    </row>
    <row r="87" spans="1:65" s="12" customFormat="1" ht="15">
      <c r="A87" s="5"/>
      <c r="B87" s="8" t="s">
        <v>254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0.0450230843999</v>
      </c>
      <c r="I87" s="9">
        <v>0</v>
      </c>
      <c r="J87" s="9">
        <v>0</v>
      </c>
      <c r="K87" s="9">
        <v>0</v>
      </c>
      <c r="L87" s="10">
        <v>0.0383145609998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0.039807336</v>
      </c>
      <c r="S87" s="9">
        <v>0</v>
      </c>
      <c r="T87" s="9">
        <v>0</v>
      </c>
      <c r="U87" s="9">
        <v>0</v>
      </c>
      <c r="V87" s="10">
        <v>0.037971089933199996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0.0208370257332</v>
      </c>
      <c r="AC87" s="9">
        <v>0.2698926521666</v>
      </c>
      <c r="AD87" s="9">
        <v>0</v>
      </c>
      <c r="AE87" s="9">
        <v>0</v>
      </c>
      <c r="AF87" s="10">
        <v>1.2201597383332001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0.0005471568333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57.757169803825605</v>
      </c>
      <c r="AW87" s="9">
        <v>9.176842758082646</v>
      </c>
      <c r="AX87" s="9">
        <v>0.1704125515666</v>
      </c>
      <c r="AY87" s="9">
        <v>0</v>
      </c>
      <c r="AZ87" s="10">
        <v>43.88210293696219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4.724691050396101</v>
      </c>
      <c r="BG87" s="9">
        <v>0.7113038833333</v>
      </c>
      <c r="BH87" s="9">
        <v>0</v>
      </c>
      <c r="BI87" s="9">
        <v>0</v>
      </c>
      <c r="BJ87" s="10">
        <v>2.4977694844646</v>
      </c>
      <c r="BK87" s="17">
        <f t="shared" si="2"/>
        <v>120.59284511303024</v>
      </c>
      <c r="BL87" s="16"/>
      <c r="BM87" s="50"/>
    </row>
    <row r="88" spans="1:65" s="12" customFormat="1" ht="15">
      <c r="A88" s="5"/>
      <c r="B88" s="8" t="s">
        <v>144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0.0762286902</v>
      </c>
      <c r="I88" s="9">
        <v>0</v>
      </c>
      <c r="J88" s="9">
        <v>0</v>
      </c>
      <c r="K88" s="9">
        <v>0</v>
      </c>
      <c r="L88" s="10">
        <v>0.4180505544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0.0068985240000000005</v>
      </c>
      <c r="S88" s="9">
        <v>0</v>
      </c>
      <c r="T88" s="9">
        <v>0</v>
      </c>
      <c r="U88" s="9">
        <v>0</v>
      </c>
      <c r="V88" s="10">
        <v>0.0071284747999999995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0.15455409586649999</v>
      </c>
      <c r="AC88" s="9">
        <v>0</v>
      </c>
      <c r="AD88" s="9">
        <v>0</v>
      </c>
      <c r="AE88" s="9">
        <v>0</v>
      </c>
      <c r="AF88" s="10">
        <v>0.5687052366666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0.0057103533333</v>
      </c>
      <c r="AM88" s="9">
        <v>0</v>
      </c>
      <c r="AN88" s="9">
        <v>0</v>
      </c>
      <c r="AO88" s="9">
        <v>0</v>
      </c>
      <c r="AP88" s="10">
        <v>0.0124813066333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83.64282491315389</v>
      </c>
      <c r="AW88" s="9">
        <v>17.980391181354605</v>
      </c>
      <c r="AX88" s="9">
        <v>0</v>
      </c>
      <c r="AY88" s="9">
        <v>0</v>
      </c>
      <c r="AZ88" s="10">
        <v>31.8163650240939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12.815632403125</v>
      </c>
      <c r="BG88" s="9">
        <v>0.8594448452999002</v>
      </c>
      <c r="BH88" s="9">
        <v>0</v>
      </c>
      <c r="BI88" s="9">
        <v>0</v>
      </c>
      <c r="BJ88" s="10">
        <v>3.1660868309301</v>
      </c>
      <c r="BK88" s="17">
        <f t="shared" si="2"/>
        <v>151.5305024338571</v>
      </c>
      <c r="BL88" s="16"/>
      <c r="BM88" s="50"/>
    </row>
    <row r="89" spans="1:65" s="12" customFormat="1" ht="15">
      <c r="A89" s="5"/>
      <c r="B89" s="8" t="s">
        <v>145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0.0121841096665</v>
      </c>
      <c r="I89" s="9">
        <v>0</v>
      </c>
      <c r="J89" s="9">
        <v>0</v>
      </c>
      <c r="K89" s="9">
        <v>0</v>
      </c>
      <c r="L89" s="10">
        <v>0.15860580356640003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0.0282449814997</v>
      </c>
      <c r="S89" s="9">
        <v>0</v>
      </c>
      <c r="T89" s="9">
        <v>0</v>
      </c>
      <c r="U89" s="9">
        <v>0</v>
      </c>
      <c r="V89" s="10">
        <v>0.1272131812999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24.720136266528304</v>
      </c>
      <c r="AW89" s="9">
        <v>8.392521383572833</v>
      </c>
      <c r="AX89" s="9">
        <v>0</v>
      </c>
      <c r="AY89" s="9">
        <v>0</v>
      </c>
      <c r="AZ89" s="10">
        <v>8.0183618202636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5.0380263987297</v>
      </c>
      <c r="BG89" s="9">
        <v>0.13773166666660003</v>
      </c>
      <c r="BH89" s="9">
        <v>0</v>
      </c>
      <c r="BI89" s="9">
        <v>0</v>
      </c>
      <c r="BJ89" s="10">
        <v>1.8974748677984998</v>
      </c>
      <c r="BK89" s="17">
        <f t="shared" si="2"/>
        <v>48.530500479592035</v>
      </c>
      <c r="BL89" s="16"/>
      <c r="BM89" s="50"/>
    </row>
    <row r="90" spans="1:65" s="12" customFormat="1" ht="15">
      <c r="A90" s="5"/>
      <c r="B90" s="8" t="s">
        <v>146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0.0702983185331</v>
      </c>
      <c r="I90" s="9">
        <v>0</v>
      </c>
      <c r="J90" s="9">
        <v>0</v>
      </c>
      <c r="K90" s="9">
        <v>0</v>
      </c>
      <c r="L90" s="10">
        <v>0.0100069049999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0.0394716808331</v>
      </c>
      <c r="S90" s="9">
        <v>0</v>
      </c>
      <c r="T90" s="9">
        <v>0</v>
      </c>
      <c r="U90" s="9">
        <v>0</v>
      </c>
      <c r="V90" s="10">
        <v>0.003335635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0.19906331999989998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59.9648061555933</v>
      </c>
      <c r="AW90" s="9">
        <v>4.429147810830127</v>
      </c>
      <c r="AX90" s="9">
        <v>0</v>
      </c>
      <c r="AY90" s="9">
        <v>0</v>
      </c>
      <c r="AZ90" s="10">
        <v>16.167711119030397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8.6755112183286</v>
      </c>
      <c r="BG90" s="9">
        <v>0.6246316780999001</v>
      </c>
      <c r="BH90" s="9">
        <v>0</v>
      </c>
      <c r="BI90" s="9">
        <v>0</v>
      </c>
      <c r="BJ90" s="10">
        <v>1.2426024870324999</v>
      </c>
      <c r="BK90" s="17">
        <f t="shared" si="2"/>
        <v>91.42658632828082</v>
      </c>
      <c r="BL90" s="16"/>
      <c r="BM90" s="50"/>
    </row>
    <row r="91" spans="1:65" s="12" customFormat="1" ht="15">
      <c r="A91" s="5"/>
      <c r="B91" s="8" t="s">
        <v>147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</v>
      </c>
      <c r="I91" s="9">
        <v>0</v>
      </c>
      <c r="J91" s="9">
        <v>0</v>
      </c>
      <c r="K91" s="9">
        <v>0</v>
      </c>
      <c r="L91" s="10">
        <v>0.009654048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0.02413512</v>
      </c>
      <c r="S91" s="9">
        <v>0</v>
      </c>
      <c r="T91" s="9">
        <v>0</v>
      </c>
      <c r="U91" s="9">
        <v>0</v>
      </c>
      <c r="V91" s="10">
        <v>0.016840949933299997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36.3544185176994</v>
      </c>
      <c r="AW91" s="9">
        <v>1.4086274398031016</v>
      </c>
      <c r="AX91" s="9">
        <v>0</v>
      </c>
      <c r="AY91" s="9">
        <v>0</v>
      </c>
      <c r="AZ91" s="10">
        <v>4.628576963466299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1.4917378025997</v>
      </c>
      <c r="BG91" s="9">
        <v>0</v>
      </c>
      <c r="BH91" s="9">
        <v>0</v>
      </c>
      <c r="BI91" s="9">
        <v>0</v>
      </c>
      <c r="BJ91" s="10">
        <v>0.24492299489989997</v>
      </c>
      <c r="BK91" s="17">
        <f t="shared" si="2"/>
        <v>44.17891383640171</v>
      </c>
      <c r="BL91" s="16"/>
      <c r="BM91" s="50"/>
    </row>
    <row r="92" spans="1:65" s="12" customFormat="1" ht="15">
      <c r="A92" s="5"/>
      <c r="B92" s="8" t="s">
        <v>148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1.2269713819998</v>
      </c>
      <c r="I92" s="9">
        <v>0</v>
      </c>
      <c r="J92" s="9">
        <v>0</v>
      </c>
      <c r="K92" s="9">
        <v>0</v>
      </c>
      <c r="L92" s="10">
        <v>0.24742017103320008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0.0206122513331</v>
      </c>
      <c r="S92" s="9">
        <v>0</v>
      </c>
      <c r="T92" s="9">
        <v>0</v>
      </c>
      <c r="U92" s="9">
        <v>0</v>
      </c>
      <c r="V92" s="10">
        <v>0.0054242766666000005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0.004859202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66.9591931526237</v>
      </c>
      <c r="AW92" s="9">
        <v>5.812445981491718</v>
      </c>
      <c r="AX92" s="9">
        <v>0</v>
      </c>
      <c r="AY92" s="9">
        <v>0</v>
      </c>
      <c r="AZ92" s="10">
        <v>18.1832476265634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9.124368170228799</v>
      </c>
      <c r="BG92" s="9">
        <v>0.2537583266666</v>
      </c>
      <c r="BH92" s="9">
        <v>0</v>
      </c>
      <c r="BI92" s="9">
        <v>0</v>
      </c>
      <c r="BJ92" s="10">
        <v>0.9422529185655</v>
      </c>
      <c r="BK92" s="17">
        <f t="shared" si="2"/>
        <v>102.78055345917242</v>
      </c>
      <c r="BL92" s="16"/>
      <c r="BM92" s="50"/>
    </row>
    <row r="93" spans="1:65" s="12" customFormat="1" ht="15">
      <c r="A93" s="5"/>
      <c r="B93" s="8" t="s">
        <v>149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0.40590411569999996</v>
      </c>
      <c r="I93" s="9">
        <v>0</v>
      </c>
      <c r="J93" s="9">
        <v>0</v>
      </c>
      <c r="K93" s="9">
        <v>0</v>
      </c>
      <c r="L93" s="10">
        <v>0.12643547519989998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0.047912726</v>
      </c>
      <c r="S93" s="9">
        <v>0</v>
      </c>
      <c r="T93" s="9">
        <v>0</v>
      </c>
      <c r="U93" s="9">
        <v>0</v>
      </c>
      <c r="V93" s="10">
        <v>0.0358751744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0.016595312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0.0005186035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64.5888412091982</v>
      </c>
      <c r="AW93" s="9">
        <v>7.050423837034742</v>
      </c>
      <c r="AX93" s="9">
        <v>0</v>
      </c>
      <c r="AY93" s="9">
        <v>0</v>
      </c>
      <c r="AZ93" s="10">
        <v>12.964825722431899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6.131862375498801</v>
      </c>
      <c r="BG93" s="9">
        <v>0</v>
      </c>
      <c r="BH93" s="9">
        <v>0</v>
      </c>
      <c r="BI93" s="9">
        <v>0</v>
      </c>
      <c r="BJ93" s="10">
        <v>0.5816934903995</v>
      </c>
      <c r="BK93" s="17">
        <f t="shared" si="2"/>
        <v>91.95088804136303</v>
      </c>
      <c r="BL93" s="16"/>
      <c r="BM93" s="50"/>
    </row>
    <row r="94" spans="1:65" s="12" customFormat="1" ht="15">
      <c r="A94" s="5"/>
      <c r="B94" s="8" t="s">
        <v>150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0.3311987699997</v>
      </c>
      <c r="I94" s="9">
        <v>0</v>
      </c>
      <c r="J94" s="9">
        <v>0</v>
      </c>
      <c r="K94" s="9">
        <v>0</v>
      </c>
      <c r="L94" s="10">
        <v>0.0349082512666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0.039956335766399995</v>
      </c>
      <c r="S94" s="9">
        <v>0</v>
      </c>
      <c r="T94" s="9">
        <v>0</v>
      </c>
      <c r="U94" s="9">
        <v>0</v>
      </c>
      <c r="V94" s="10">
        <v>0.0057828356666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0.08903144096650001</v>
      </c>
      <c r="AC94" s="9">
        <v>0</v>
      </c>
      <c r="AD94" s="9">
        <v>0</v>
      </c>
      <c r="AE94" s="9">
        <v>0</v>
      </c>
      <c r="AF94" s="10">
        <v>0.0503589834666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0.0005238628333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42.707818876290695</v>
      </c>
      <c r="AW94" s="9">
        <v>3.722716671303338</v>
      </c>
      <c r="AX94" s="9">
        <v>0</v>
      </c>
      <c r="AY94" s="9">
        <v>0</v>
      </c>
      <c r="AZ94" s="10">
        <v>27.1422187004638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14.324845461093298</v>
      </c>
      <c r="BG94" s="9">
        <v>0.25145415999980003</v>
      </c>
      <c r="BH94" s="9">
        <v>0</v>
      </c>
      <c r="BI94" s="9">
        <v>0</v>
      </c>
      <c r="BJ94" s="10">
        <v>1.1269225873322002</v>
      </c>
      <c r="BK94" s="17">
        <f t="shared" si="2"/>
        <v>89.82773693644884</v>
      </c>
      <c r="BL94" s="16"/>
      <c r="BM94" s="50"/>
    </row>
    <row r="95" spans="1:65" s="12" customFormat="1" ht="15">
      <c r="A95" s="5"/>
      <c r="B95" s="8" t="s">
        <v>151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0.10488200386640001</v>
      </c>
      <c r="I95" s="9">
        <v>0</v>
      </c>
      <c r="J95" s="9">
        <v>0</v>
      </c>
      <c r="K95" s="9">
        <v>0</v>
      </c>
      <c r="L95" s="10">
        <v>0.07561502959989999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0.0364535266663</v>
      </c>
      <c r="S95" s="9">
        <v>0</v>
      </c>
      <c r="T95" s="9">
        <v>0</v>
      </c>
      <c r="U95" s="9">
        <v>0</v>
      </c>
      <c r="V95" s="10">
        <v>0.07598690146639998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0.0207755266666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0.0011426539666000001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42.3317965960227</v>
      </c>
      <c r="AW95" s="9">
        <v>3.8215504838338514</v>
      </c>
      <c r="AX95" s="9">
        <v>0</v>
      </c>
      <c r="AY95" s="9">
        <v>0</v>
      </c>
      <c r="AZ95" s="10">
        <v>10.4812353755977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10.204200274395301</v>
      </c>
      <c r="BG95" s="9">
        <v>0</v>
      </c>
      <c r="BH95" s="9">
        <v>0</v>
      </c>
      <c r="BI95" s="9">
        <v>0</v>
      </c>
      <c r="BJ95" s="10">
        <v>0.9336215910991</v>
      </c>
      <c r="BK95" s="17">
        <f aca="true" t="shared" si="3" ref="BK95:BK162">SUM(C95:BJ95)</f>
        <v>68.08725996318086</v>
      </c>
      <c r="BL95" s="16"/>
      <c r="BM95" s="50"/>
    </row>
    <row r="96" spans="1:65" s="12" customFormat="1" ht="15">
      <c r="A96" s="5"/>
      <c r="B96" s="8" t="s">
        <v>212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0.3201084136664</v>
      </c>
      <c r="I96" s="9">
        <v>0</v>
      </c>
      <c r="J96" s="9">
        <v>0</v>
      </c>
      <c r="K96" s="9">
        <v>0</v>
      </c>
      <c r="L96" s="10">
        <v>0.22032778999980004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0.11539098089969999</v>
      </c>
      <c r="S96" s="9">
        <v>0</v>
      </c>
      <c r="T96" s="9">
        <v>0</v>
      </c>
      <c r="U96" s="9">
        <v>0</v>
      </c>
      <c r="V96" s="10">
        <v>0.0137464188666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0.23861251999999997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0.01112177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27.0655163529326</v>
      </c>
      <c r="AW96" s="9">
        <v>3.6058008564598536</v>
      </c>
      <c r="AX96" s="9">
        <v>0</v>
      </c>
      <c r="AY96" s="9">
        <v>0</v>
      </c>
      <c r="AZ96" s="10">
        <v>16.1669922241329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3.8064256144995996</v>
      </c>
      <c r="BG96" s="9">
        <v>0.6673062</v>
      </c>
      <c r="BH96" s="9">
        <v>0</v>
      </c>
      <c r="BI96" s="9">
        <v>0</v>
      </c>
      <c r="BJ96" s="10">
        <v>0.18268011263320003</v>
      </c>
      <c r="BK96" s="17">
        <f t="shared" si="3"/>
        <v>52.41402925409066</v>
      </c>
      <c r="BL96" s="16"/>
      <c r="BM96" s="50"/>
    </row>
    <row r="97" spans="1:65" s="12" customFormat="1" ht="15">
      <c r="A97" s="5"/>
      <c r="B97" s="8" t="s">
        <v>216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0.1517730899996</v>
      </c>
      <c r="I97" s="9">
        <v>0</v>
      </c>
      <c r="J97" s="9">
        <v>0</v>
      </c>
      <c r="K97" s="9">
        <v>0</v>
      </c>
      <c r="L97" s="10">
        <v>0.09005034199979998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0.029906429033</v>
      </c>
      <c r="S97" s="9">
        <v>0</v>
      </c>
      <c r="T97" s="9">
        <v>0</v>
      </c>
      <c r="U97" s="9">
        <v>0</v>
      </c>
      <c r="V97" s="10">
        <v>0.018335004000000002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0.25451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42.494232921499105</v>
      </c>
      <c r="AW97" s="9">
        <v>4.820419401490789</v>
      </c>
      <c r="AX97" s="9">
        <v>0</v>
      </c>
      <c r="AY97" s="9">
        <v>0</v>
      </c>
      <c r="AZ97" s="10">
        <v>12.001950978165802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5.924128655299299</v>
      </c>
      <c r="BG97" s="9">
        <v>0.1628864</v>
      </c>
      <c r="BH97" s="9">
        <v>0</v>
      </c>
      <c r="BI97" s="9">
        <v>0</v>
      </c>
      <c r="BJ97" s="10">
        <v>0.7954701841329999</v>
      </c>
      <c r="BK97" s="17">
        <f t="shared" si="3"/>
        <v>66.7436634056204</v>
      </c>
      <c r="BL97" s="16"/>
      <c r="BM97" s="50"/>
    </row>
    <row r="98" spans="1:65" s="12" customFormat="1" ht="15">
      <c r="A98" s="5"/>
      <c r="B98" s="8" t="s">
        <v>152</v>
      </c>
      <c r="C98" s="11">
        <v>0</v>
      </c>
      <c r="D98" s="9">
        <v>50.7994317140333</v>
      </c>
      <c r="E98" s="9">
        <v>0</v>
      </c>
      <c r="F98" s="9">
        <v>0</v>
      </c>
      <c r="G98" s="10">
        <v>0</v>
      </c>
      <c r="H98" s="11">
        <v>9.3418295713993</v>
      </c>
      <c r="I98" s="9">
        <v>231.55911655349928</v>
      </c>
      <c r="J98" s="9">
        <v>0.5079943178666</v>
      </c>
      <c r="K98" s="9">
        <v>0</v>
      </c>
      <c r="L98" s="10">
        <v>21.0922291627327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1.6590177868330003</v>
      </c>
      <c r="S98" s="9">
        <v>5.334111466099699</v>
      </c>
      <c r="T98" s="9">
        <v>10.3186858575666</v>
      </c>
      <c r="U98" s="9">
        <v>0</v>
      </c>
      <c r="V98" s="10">
        <v>1.0085309163662002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0.0025447502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1.7918319430988003</v>
      </c>
      <c r="AW98" s="9">
        <v>52.410520277374886</v>
      </c>
      <c r="AX98" s="9">
        <v>0</v>
      </c>
      <c r="AY98" s="9">
        <v>0</v>
      </c>
      <c r="AZ98" s="10">
        <v>7.3810556857308995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1.8831124482977002</v>
      </c>
      <c r="BG98" s="9">
        <v>1.4005922298331996</v>
      </c>
      <c r="BH98" s="9">
        <v>0</v>
      </c>
      <c r="BI98" s="9">
        <v>0</v>
      </c>
      <c r="BJ98" s="10">
        <v>1.8963792636320003</v>
      </c>
      <c r="BK98" s="17">
        <f t="shared" si="3"/>
        <v>398.3869839445642</v>
      </c>
      <c r="BL98" s="16"/>
      <c r="BM98" s="50"/>
    </row>
    <row r="99" spans="1:65" s="12" customFormat="1" ht="15">
      <c r="A99" s="5"/>
      <c r="B99" s="8" t="s">
        <v>217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5.6059089283659995</v>
      </c>
      <c r="I99" s="9">
        <v>4.4134764975999</v>
      </c>
      <c r="J99" s="9">
        <v>0</v>
      </c>
      <c r="K99" s="9">
        <v>0</v>
      </c>
      <c r="L99" s="10">
        <v>14.291391402799702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3.653126484866</v>
      </c>
      <c r="S99" s="9">
        <v>1.7796276199997</v>
      </c>
      <c r="T99" s="9">
        <v>0</v>
      </c>
      <c r="U99" s="9">
        <v>0</v>
      </c>
      <c r="V99" s="10">
        <v>2.7407590315328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0.12062803999990002</v>
      </c>
      <c r="AC99" s="9">
        <v>0</v>
      </c>
      <c r="AD99" s="9">
        <v>0</v>
      </c>
      <c r="AE99" s="9">
        <v>0</v>
      </c>
      <c r="AF99" s="10">
        <v>0.2412021399999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93.193074511593</v>
      </c>
      <c r="AW99" s="9">
        <v>54.53932451613274</v>
      </c>
      <c r="AX99" s="9">
        <v>0</v>
      </c>
      <c r="AY99" s="9">
        <v>0</v>
      </c>
      <c r="AZ99" s="10">
        <v>26.925104877397104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14.8371770189965</v>
      </c>
      <c r="BG99" s="9">
        <v>16.968324188866504</v>
      </c>
      <c r="BH99" s="9">
        <v>0.7539252499999</v>
      </c>
      <c r="BI99" s="9">
        <v>0</v>
      </c>
      <c r="BJ99" s="10">
        <v>3.1263280732323</v>
      </c>
      <c r="BK99" s="17">
        <f t="shared" si="3"/>
        <v>243.1893785813819</v>
      </c>
      <c r="BL99" s="16"/>
      <c r="BM99" s="50"/>
    </row>
    <row r="100" spans="1:65" s="12" customFormat="1" ht="15">
      <c r="A100" s="5"/>
      <c r="B100" s="8" t="s">
        <v>153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0.005562832933299999</v>
      </c>
      <c r="I100" s="9">
        <v>47.8881767760332</v>
      </c>
      <c r="J100" s="9">
        <v>0</v>
      </c>
      <c r="K100" s="9">
        <v>0</v>
      </c>
      <c r="L100" s="10">
        <v>2.8692563351332003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</v>
      </c>
      <c r="S100" s="9">
        <v>0</v>
      </c>
      <c r="T100" s="9">
        <v>0</v>
      </c>
      <c r="U100" s="9">
        <v>0</v>
      </c>
      <c r="V100" s="10">
        <v>0.020763314300000002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0.0514345589998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0.7512201758657001</v>
      </c>
      <c r="AW100" s="9">
        <v>15.569069339884736</v>
      </c>
      <c r="AX100" s="9">
        <v>0</v>
      </c>
      <c r="AY100" s="9">
        <v>0</v>
      </c>
      <c r="AZ100" s="10">
        <v>18.8172802452969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0.1420956226653</v>
      </c>
      <c r="BG100" s="9">
        <v>72.09978026639989</v>
      </c>
      <c r="BH100" s="9">
        <v>0</v>
      </c>
      <c r="BI100" s="9">
        <v>0</v>
      </c>
      <c r="BJ100" s="10">
        <v>1.8946106338651</v>
      </c>
      <c r="BK100" s="17">
        <f t="shared" si="3"/>
        <v>160.10925010137714</v>
      </c>
      <c r="BL100" s="16"/>
      <c r="BM100" s="50"/>
    </row>
    <row r="101" spans="1:65" s="12" customFormat="1" ht="15">
      <c r="A101" s="5"/>
      <c r="B101" s="8" t="s">
        <v>255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0.055188816666600006</v>
      </c>
      <c r="I101" s="9">
        <v>0.2759440833333</v>
      </c>
      <c r="J101" s="9">
        <v>0</v>
      </c>
      <c r="K101" s="9">
        <v>0</v>
      </c>
      <c r="L101" s="10">
        <v>0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</v>
      </c>
      <c r="S101" s="9">
        <v>0</v>
      </c>
      <c r="T101" s="9">
        <v>0</v>
      </c>
      <c r="U101" s="9">
        <v>0</v>
      </c>
      <c r="V101" s="10">
        <v>0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11.160456468000001</v>
      </c>
      <c r="AW101" s="9">
        <v>0.38625717387981606</v>
      </c>
      <c r="AX101" s="9">
        <v>0</v>
      </c>
      <c r="AY101" s="9">
        <v>0</v>
      </c>
      <c r="AZ101" s="10">
        <v>17.404578056933197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</v>
      </c>
      <c r="BG101" s="9">
        <v>0</v>
      </c>
      <c r="BH101" s="9">
        <v>0</v>
      </c>
      <c r="BI101" s="9">
        <v>0</v>
      </c>
      <c r="BJ101" s="10">
        <v>0.0027564850000000004</v>
      </c>
      <c r="BK101" s="17">
        <f t="shared" si="3"/>
        <v>29.285181083812915</v>
      </c>
      <c r="BL101" s="16"/>
      <c r="BM101" s="50"/>
    </row>
    <row r="102" spans="1:65" s="12" customFormat="1" ht="15">
      <c r="A102" s="5"/>
      <c r="B102" s="8" t="s">
        <v>256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5.4654277201664</v>
      </c>
      <c r="I102" s="9">
        <v>80.3868552408999</v>
      </c>
      <c r="J102" s="9">
        <v>0</v>
      </c>
      <c r="K102" s="9">
        <v>0</v>
      </c>
      <c r="L102" s="10">
        <v>2.814822642433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0.0324868273664</v>
      </c>
      <c r="S102" s="9">
        <v>22.0112866666666</v>
      </c>
      <c r="T102" s="9">
        <v>0</v>
      </c>
      <c r="U102" s="9">
        <v>0</v>
      </c>
      <c r="V102" s="10">
        <v>5.8018391689996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7.6497178322319</v>
      </c>
      <c r="AW102" s="9">
        <v>5.685042918980199</v>
      </c>
      <c r="AX102" s="9">
        <v>0</v>
      </c>
      <c r="AY102" s="9">
        <v>0</v>
      </c>
      <c r="AZ102" s="10">
        <v>11.1281039876656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1.0545802496328</v>
      </c>
      <c r="BG102" s="9">
        <v>1.8079457586665</v>
      </c>
      <c r="BH102" s="9">
        <v>0</v>
      </c>
      <c r="BI102" s="9">
        <v>0</v>
      </c>
      <c r="BJ102" s="10">
        <v>0.4844195787660999</v>
      </c>
      <c r="BK102" s="17">
        <f t="shared" si="3"/>
        <v>144.32252859247504</v>
      </c>
      <c r="BL102" s="16"/>
      <c r="BM102" s="50"/>
    </row>
    <row r="103" spans="1:65" s="12" customFormat="1" ht="15">
      <c r="A103" s="5"/>
      <c r="B103" s="8" t="s">
        <v>257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1.100301597</v>
      </c>
      <c r="I103" s="9">
        <v>17.7782263672333</v>
      </c>
      <c r="J103" s="9">
        <v>0</v>
      </c>
      <c r="K103" s="9">
        <v>0</v>
      </c>
      <c r="L103" s="10">
        <v>1.228064345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</v>
      </c>
      <c r="S103" s="9">
        <v>17.085681173066597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8.873376456666499</v>
      </c>
      <c r="AW103" s="9">
        <v>0.08251745020983749</v>
      </c>
      <c r="AX103" s="9">
        <v>0</v>
      </c>
      <c r="AY103" s="9">
        <v>0</v>
      </c>
      <c r="AZ103" s="10">
        <v>0.5517947800998001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0.01650349</v>
      </c>
      <c r="BG103" s="9">
        <v>0</v>
      </c>
      <c r="BH103" s="9">
        <v>0</v>
      </c>
      <c r="BI103" s="9">
        <v>0</v>
      </c>
      <c r="BJ103" s="10">
        <v>0.0022004653333</v>
      </c>
      <c r="BK103" s="17">
        <f t="shared" si="3"/>
        <v>46.71866612460933</v>
      </c>
      <c r="BL103" s="16"/>
      <c r="BM103" s="50"/>
    </row>
    <row r="104" spans="1:65" s="12" customFormat="1" ht="15">
      <c r="A104" s="5"/>
      <c r="B104" s="8" t="s">
        <v>258</v>
      </c>
      <c r="C104" s="11">
        <v>0</v>
      </c>
      <c r="D104" s="9">
        <v>1.3671592</v>
      </c>
      <c r="E104" s="9">
        <v>0</v>
      </c>
      <c r="F104" s="9">
        <v>0</v>
      </c>
      <c r="G104" s="10">
        <v>0</v>
      </c>
      <c r="H104" s="11">
        <v>0.32014311266650003</v>
      </c>
      <c r="I104" s="9">
        <v>1.1392993333333001</v>
      </c>
      <c r="J104" s="9">
        <v>0</v>
      </c>
      <c r="K104" s="9">
        <v>0</v>
      </c>
      <c r="L104" s="10">
        <v>9.3665216091332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0.0028482483333</v>
      </c>
      <c r="S104" s="9">
        <v>0</v>
      </c>
      <c r="T104" s="9">
        <v>0</v>
      </c>
      <c r="U104" s="9">
        <v>0</v>
      </c>
      <c r="V104" s="10">
        <v>0.0895500702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7.9934170666662006</v>
      </c>
      <c r="AW104" s="9">
        <v>8.639472182610875</v>
      </c>
      <c r="AX104" s="9">
        <v>0</v>
      </c>
      <c r="AY104" s="9">
        <v>0</v>
      </c>
      <c r="AZ104" s="10">
        <v>5.5751320233329995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0.6827722674332</v>
      </c>
      <c r="BG104" s="9">
        <v>0.28344725</v>
      </c>
      <c r="BH104" s="9">
        <v>0</v>
      </c>
      <c r="BI104" s="9">
        <v>0</v>
      </c>
      <c r="BJ104" s="10">
        <v>1.0212558665998999</v>
      </c>
      <c r="BK104" s="17">
        <f t="shared" si="3"/>
        <v>36.48101823030947</v>
      </c>
      <c r="BL104" s="16"/>
      <c r="BM104" s="50"/>
    </row>
    <row r="105" spans="1:65" s="12" customFormat="1" ht="15">
      <c r="A105" s="5"/>
      <c r="B105" s="8" t="s">
        <v>259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0.0113484</v>
      </c>
      <c r="I105" s="9">
        <v>11.3484</v>
      </c>
      <c r="J105" s="9">
        <v>0</v>
      </c>
      <c r="K105" s="9">
        <v>0</v>
      </c>
      <c r="L105" s="10">
        <v>19.3006831836332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0.10213559999999999</v>
      </c>
      <c r="S105" s="9">
        <v>17.035083240000002</v>
      </c>
      <c r="T105" s="9">
        <v>0</v>
      </c>
      <c r="U105" s="9">
        <v>0</v>
      </c>
      <c r="V105" s="10">
        <v>0.471866472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3.3899919290997995</v>
      </c>
      <c r="AW105" s="9">
        <v>10.473894251313887</v>
      </c>
      <c r="AX105" s="9">
        <v>0</v>
      </c>
      <c r="AY105" s="9">
        <v>0</v>
      </c>
      <c r="AZ105" s="10">
        <v>2.4535498088998007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0.49439127613319994</v>
      </c>
      <c r="BG105" s="9">
        <v>7.0666949432666</v>
      </c>
      <c r="BH105" s="9">
        <v>0</v>
      </c>
      <c r="BI105" s="9">
        <v>0</v>
      </c>
      <c r="BJ105" s="10">
        <v>0.5060769834663</v>
      </c>
      <c r="BK105" s="17">
        <f t="shared" si="3"/>
        <v>72.65411608781278</v>
      </c>
      <c r="BL105" s="16"/>
      <c r="BM105" s="50"/>
    </row>
    <row r="106" spans="1:65" s="12" customFormat="1" ht="15">
      <c r="A106" s="5"/>
      <c r="B106" s="8" t="s">
        <v>260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0.15411592196649998</v>
      </c>
      <c r="I106" s="9">
        <v>30.6849139642999</v>
      </c>
      <c r="J106" s="9">
        <v>0</v>
      </c>
      <c r="K106" s="9">
        <v>0</v>
      </c>
      <c r="L106" s="10">
        <v>0.2420877880665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0.1064258310664</v>
      </c>
      <c r="S106" s="9">
        <v>16.9756136535333</v>
      </c>
      <c r="T106" s="9">
        <v>0</v>
      </c>
      <c r="U106" s="9">
        <v>0</v>
      </c>
      <c r="V106" s="10">
        <v>0.2857126520331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4.8595230923999</v>
      </c>
      <c r="AW106" s="9">
        <v>10.112503588289687</v>
      </c>
      <c r="AX106" s="9">
        <v>0</v>
      </c>
      <c r="AY106" s="9">
        <v>0</v>
      </c>
      <c r="AZ106" s="10">
        <v>3.766434904099699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0.38754402000000004</v>
      </c>
      <c r="BG106" s="9">
        <v>0.842487</v>
      </c>
      <c r="BH106" s="9">
        <v>0</v>
      </c>
      <c r="BI106" s="9">
        <v>0</v>
      </c>
      <c r="BJ106" s="10">
        <v>2.0435767034666004</v>
      </c>
      <c r="BK106" s="17">
        <f t="shared" si="3"/>
        <v>70.46093911922159</v>
      </c>
      <c r="BL106" s="16"/>
      <c r="BM106" s="50"/>
    </row>
    <row r="107" spans="1:65" s="12" customFormat="1" ht="15">
      <c r="A107" s="5"/>
      <c r="B107" s="8" t="s">
        <v>261</v>
      </c>
      <c r="C107" s="11">
        <v>0</v>
      </c>
      <c r="D107" s="9">
        <v>5.620995</v>
      </c>
      <c r="E107" s="9">
        <v>0</v>
      </c>
      <c r="F107" s="9">
        <v>0</v>
      </c>
      <c r="G107" s="10">
        <v>0</v>
      </c>
      <c r="H107" s="11">
        <v>0.6790161960000001</v>
      </c>
      <c r="I107" s="9">
        <v>5.0588955</v>
      </c>
      <c r="J107" s="9">
        <v>0</v>
      </c>
      <c r="K107" s="9">
        <v>0</v>
      </c>
      <c r="L107" s="10">
        <v>1.1503664359666002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0.021753250666599996</v>
      </c>
      <c r="S107" s="9">
        <v>0</v>
      </c>
      <c r="T107" s="9">
        <v>0</v>
      </c>
      <c r="U107" s="9">
        <v>0</v>
      </c>
      <c r="V107" s="10">
        <v>0.0012767450000000001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0.0056007333333000005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1.2349560997662001</v>
      </c>
      <c r="AW107" s="9">
        <v>0.4480586661757002</v>
      </c>
      <c r="AX107" s="9">
        <v>0</v>
      </c>
      <c r="AY107" s="9">
        <v>0</v>
      </c>
      <c r="AZ107" s="10">
        <v>3.6756200081326003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0.37299763869970004</v>
      </c>
      <c r="BG107" s="9">
        <v>4.7606233333331005</v>
      </c>
      <c r="BH107" s="9">
        <v>0</v>
      </c>
      <c r="BI107" s="9">
        <v>0</v>
      </c>
      <c r="BJ107" s="10">
        <v>0.31385325363289995</v>
      </c>
      <c r="BK107" s="17">
        <f t="shared" si="3"/>
        <v>23.3440128607067</v>
      </c>
      <c r="BL107" s="16"/>
      <c r="BM107" s="50"/>
    </row>
    <row r="108" spans="1:65" s="12" customFormat="1" ht="15">
      <c r="A108" s="5"/>
      <c r="B108" s="8" t="s">
        <v>262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1.5570311604665998</v>
      </c>
      <c r="I108" s="9">
        <v>19.166674958533303</v>
      </c>
      <c r="J108" s="9">
        <v>0</v>
      </c>
      <c r="K108" s="9">
        <v>0</v>
      </c>
      <c r="L108" s="10">
        <v>1.0730615523999998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0.4521682643</v>
      </c>
      <c r="S108" s="9">
        <v>22.4766756225</v>
      </c>
      <c r="T108" s="9">
        <v>0</v>
      </c>
      <c r="U108" s="9">
        <v>0</v>
      </c>
      <c r="V108" s="10">
        <v>5.6041702634665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0.00558038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15.099500780933298</v>
      </c>
      <c r="AW108" s="9">
        <v>15.330186399521374</v>
      </c>
      <c r="AX108" s="9">
        <v>0</v>
      </c>
      <c r="AY108" s="9">
        <v>0</v>
      </c>
      <c r="AZ108" s="10">
        <v>10.0531080293328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0.7024494518666</v>
      </c>
      <c r="BG108" s="9">
        <v>3.9231198557332</v>
      </c>
      <c r="BH108" s="9">
        <v>0</v>
      </c>
      <c r="BI108" s="9">
        <v>0</v>
      </c>
      <c r="BJ108" s="10">
        <v>2.1400807546327996</v>
      </c>
      <c r="BK108" s="17">
        <f t="shared" si="3"/>
        <v>97.58380747368649</v>
      </c>
      <c r="BL108" s="16"/>
      <c r="BM108" s="50"/>
    </row>
    <row r="109" spans="1:65" s="12" customFormat="1" ht="15">
      <c r="A109" s="5"/>
      <c r="B109" s="8" t="s">
        <v>263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1.1825726919666</v>
      </c>
      <c r="I109" s="9">
        <v>26.835912</v>
      </c>
      <c r="J109" s="9">
        <v>0</v>
      </c>
      <c r="K109" s="9">
        <v>0</v>
      </c>
      <c r="L109" s="10">
        <v>0.29575411349999997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0.17890608</v>
      </c>
      <c r="S109" s="9">
        <v>11.2285859044666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4.589905519999601</v>
      </c>
      <c r="AW109" s="9">
        <v>1.057613386139937</v>
      </c>
      <c r="AX109" s="9">
        <v>0</v>
      </c>
      <c r="AY109" s="9">
        <v>0</v>
      </c>
      <c r="AZ109" s="10">
        <v>1.8152492865663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0.5583826666666</v>
      </c>
      <c r="BG109" s="9">
        <v>0.3908678666666</v>
      </c>
      <c r="BH109" s="9">
        <v>0</v>
      </c>
      <c r="BI109" s="9">
        <v>0</v>
      </c>
      <c r="BJ109" s="10">
        <v>0.050812822666600005</v>
      </c>
      <c r="BK109" s="17">
        <f t="shared" si="3"/>
        <v>48.184562338638834</v>
      </c>
      <c r="BL109" s="16"/>
      <c r="BM109" s="50"/>
    </row>
    <row r="110" spans="1:65" s="12" customFormat="1" ht="15">
      <c r="A110" s="5"/>
      <c r="B110" s="8" t="s">
        <v>264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12.4232776203665</v>
      </c>
      <c r="I110" s="9">
        <v>65.46597070489989</v>
      </c>
      <c r="J110" s="9">
        <v>0</v>
      </c>
      <c r="K110" s="9">
        <v>0</v>
      </c>
      <c r="L110" s="10">
        <v>6.288340292366399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4.6500261622331</v>
      </c>
      <c r="S110" s="9">
        <v>7.5528932892</v>
      </c>
      <c r="T110" s="9">
        <v>5.720855</v>
      </c>
      <c r="U110" s="9">
        <v>0</v>
      </c>
      <c r="V110" s="10">
        <v>5.7953258985663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0.0989457669999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157.6764870056763</v>
      </c>
      <c r="AW110" s="9">
        <v>60.56393070259555</v>
      </c>
      <c r="AX110" s="9">
        <v>0</v>
      </c>
      <c r="AY110" s="9">
        <v>0</v>
      </c>
      <c r="AZ110" s="10">
        <v>102.7350537153865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33.4930403413779</v>
      </c>
      <c r="BG110" s="9">
        <v>8.875105068899002</v>
      </c>
      <c r="BH110" s="9">
        <v>1.6758694456332</v>
      </c>
      <c r="BI110" s="9">
        <v>0</v>
      </c>
      <c r="BJ110" s="10">
        <v>30.1261116725241</v>
      </c>
      <c r="BK110" s="17">
        <f t="shared" si="3"/>
        <v>503.14123268672466</v>
      </c>
      <c r="BL110" s="16"/>
      <c r="BM110" s="50"/>
    </row>
    <row r="111" spans="1:65" s="12" customFormat="1" ht="15">
      <c r="A111" s="5"/>
      <c r="B111" s="8" t="s">
        <v>265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1.9398545018997002</v>
      </c>
      <c r="I111" s="9">
        <v>30.798177408799898</v>
      </c>
      <c r="J111" s="9">
        <v>0</v>
      </c>
      <c r="K111" s="9">
        <v>0</v>
      </c>
      <c r="L111" s="10">
        <v>10.4775494956998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0.0968827366665</v>
      </c>
      <c r="S111" s="9">
        <v>23.960489742133298</v>
      </c>
      <c r="T111" s="9">
        <v>0</v>
      </c>
      <c r="U111" s="9">
        <v>0</v>
      </c>
      <c r="V111" s="10">
        <v>0.0174203467333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0.0055556666666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13.800648519497699</v>
      </c>
      <c r="AW111" s="9">
        <v>9.428314011129403</v>
      </c>
      <c r="AX111" s="9">
        <v>0</v>
      </c>
      <c r="AY111" s="9">
        <v>0</v>
      </c>
      <c r="AZ111" s="10">
        <v>6.724228332831601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0.4549880455326</v>
      </c>
      <c r="BG111" s="9">
        <v>13.938494999999898</v>
      </c>
      <c r="BH111" s="9">
        <v>1.1128573333333</v>
      </c>
      <c r="BI111" s="9">
        <v>0</v>
      </c>
      <c r="BJ111" s="10">
        <v>1.0494511597329</v>
      </c>
      <c r="BK111" s="17">
        <f t="shared" si="3"/>
        <v>113.8049123006565</v>
      </c>
      <c r="BL111" s="16"/>
      <c r="BM111" s="50"/>
    </row>
    <row r="112" spans="1:65" s="12" customFormat="1" ht="15">
      <c r="A112" s="5"/>
      <c r="B112" s="8" t="s">
        <v>266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0.9530252971332001</v>
      </c>
      <c r="I112" s="9">
        <v>122.2839597817999</v>
      </c>
      <c r="J112" s="9">
        <v>0</v>
      </c>
      <c r="K112" s="9">
        <v>0</v>
      </c>
      <c r="L112" s="10">
        <v>0.5863015093330001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0.1959925803998</v>
      </c>
      <c r="S112" s="9">
        <v>48.4862494376666</v>
      </c>
      <c r="T112" s="9">
        <v>0.11169866666659999</v>
      </c>
      <c r="U112" s="9">
        <v>0</v>
      </c>
      <c r="V112" s="10">
        <v>2.0376267378664004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6.8275694694309</v>
      </c>
      <c r="AW112" s="9">
        <v>9.475959351481938</v>
      </c>
      <c r="AX112" s="9">
        <v>0</v>
      </c>
      <c r="AY112" s="9">
        <v>0</v>
      </c>
      <c r="AZ112" s="10">
        <v>6.1827399749316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0.6138266968654001</v>
      </c>
      <c r="BG112" s="9">
        <v>2.2158306799997</v>
      </c>
      <c r="BH112" s="9">
        <v>0</v>
      </c>
      <c r="BI112" s="9">
        <v>0</v>
      </c>
      <c r="BJ112" s="10">
        <v>0.4942376480323001</v>
      </c>
      <c r="BK112" s="17">
        <f t="shared" si="3"/>
        <v>200.46501783160733</v>
      </c>
      <c r="BL112" s="16"/>
      <c r="BM112" s="50"/>
    </row>
    <row r="113" spans="1:65" s="12" customFormat="1" ht="15">
      <c r="A113" s="5"/>
      <c r="B113" s="8" t="s">
        <v>267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2.7769868370995003</v>
      </c>
      <c r="I113" s="9">
        <v>24.7030990134999</v>
      </c>
      <c r="J113" s="9">
        <v>0</v>
      </c>
      <c r="K113" s="9">
        <v>0</v>
      </c>
      <c r="L113" s="10">
        <v>5.661047080599399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4.2868542648993</v>
      </c>
      <c r="S113" s="9">
        <v>6.463807304966499</v>
      </c>
      <c r="T113" s="9">
        <v>0</v>
      </c>
      <c r="U113" s="9">
        <v>0</v>
      </c>
      <c r="V113" s="10">
        <v>3.5176438244660995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0.0298966272</v>
      </c>
      <c r="AC113" s="9">
        <v>4.2974093658666</v>
      </c>
      <c r="AD113" s="9">
        <v>0</v>
      </c>
      <c r="AE113" s="9">
        <v>0</v>
      </c>
      <c r="AF113" s="10">
        <v>0.7192330570333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120.36817805702842</v>
      </c>
      <c r="AW113" s="9">
        <v>54.47750050873401</v>
      </c>
      <c r="AX113" s="9">
        <v>0</v>
      </c>
      <c r="AY113" s="9">
        <v>0</v>
      </c>
      <c r="AZ113" s="10">
        <v>61.22057498416182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28.0894672827609</v>
      </c>
      <c r="BG113" s="9">
        <v>23.0722578950998</v>
      </c>
      <c r="BH113" s="9">
        <v>1.5854272</v>
      </c>
      <c r="BI113" s="9">
        <v>0</v>
      </c>
      <c r="BJ113" s="10">
        <v>21.141088604295902</v>
      </c>
      <c r="BK113" s="17">
        <f t="shared" si="3"/>
        <v>362.41047190771144</v>
      </c>
      <c r="BL113" s="16"/>
      <c r="BM113" s="50"/>
    </row>
    <row r="114" spans="1:65" s="12" customFormat="1" ht="15">
      <c r="A114" s="5"/>
      <c r="B114" s="8" t="s">
        <v>268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0.0335142</v>
      </c>
      <c r="I114" s="9">
        <v>43.275053490233304</v>
      </c>
      <c r="J114" s="9">
        <v>0</v>
      </c>
      <c r="K114" s="9">
        <v>0</v>
      </c>
      <c r="L114" s="10">
        <v>0.7082905150998999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0.111714</v>
      </c>
      <c r="S114" s="9">
        <v>11.1714</v>
      </c>
      <c r="T114" s="9">
        <v>0</v>
      </c>
      <c r="U114" s="9">
        <v>0</v>
      </c>
      <c r="V114" s="10">
        <v>4.747845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3.1931042</v>
      </c>
      <c r="AW114" s="9">
        <v>5.122126488148299</v>
      </c>
      <c r="AX114" s="9">
        <v>0</v>
      </c>
      <c r="AY114" s="9">
        <v>0</v>
      </c>
      <c r="AZ114" s="10">
        <v>13.0092210536999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0.10718111999999999</v>
      </c>
      <c r="BG114" s="9">
        <v>0</v>
      </c>
      <c r="BH114" s="9">
        <v>0</v>
      </c>
      <c r="BI114" s="9">
        <v>0</v>
      </c>
      <c r="BJ114" s="10">
        <v>0.8596819</v>
      </c>
      <c r="BK114" s="17">
        <f t="shared" si="3"/>
        <v>82.3391319671814</v>
      </c>
      <c r="BL114" s="16"/>
      <c r="BM114" s="50"/>
    </row>
    <row r="115" spans="1:65" s="12" customFormat="1" ht="15">
      <c r="A115" s="5"/>
      <c r="B115" s="8" t="s">
        <v>269</v>
      </c>
      <c r="C115" s="11">
        <v>0</v>
      </c>
      <c r="D115" s="9">
        <v>4.45009</v>
      </c>
      <c r="E115" s="9">
        <v>0</v>
      </c>
      <c r="F115" s="9">
        <v>0</v>
      </c>
      <c r="G115" s="10">
        <v>0</v>
      </c>
      <c r="H115" s="11">
        <v>0.13153982</v>
      </c>
      <c r="I115" s="9">
        <v>44.7828636025666</v>
      </c>
      <c r="J115" s="9">
        <v>0</v>
      </c>
      <c r="K115" s="9">
        <v>0</v>
      </c>
      <c r="L115" s="10">
        <v>0.0871341211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0.07563128173330001</v>
      </c>
      <c r="S115" s="9">
        <v>0</v>
      </c>
      <c r="T115" s="9">
        <v>0</v>
      </c>
      <c r="U115" s="9">
        <v>0</v>
      </c>
      <c r="V115" s="10">
        <v>1.1071269691333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3.9923691755980997</v>
      </c>
      <c r="AW115" s="9">
        <v>31.10318039010651</v>
      </c>
      <c r="AX115" s="9">
        <v>0</v>
      </c>
      <c r="AY115" s="9">
        <v>0</v>
      </c>
      <c r="AZ115" s="10">
        <v>3.7744249515323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0.7937627873661001</v>
      </c>
      <c r="BG115" s="9">
        <v>0.0183279822</v>
      </c>
      <c r="BH115" s="9">
        <v>0</v>
      </c>
      <c r="BI115" s="9">
        <v>0</v>
      </c>
      <c r="BJ115" s="10">
        <v>0.49423561749950007</v>
      </c>
      <c r="BK115" s="17">
        <f t="shared" si="3"/>
        <v>90.81068669883572</v>
      </c>
      <c r="BL115" s="16"/>
      <c r="BM115" s="50"/>
    </row>
    <row r="116" spans="1:65" s="12" customFormat="1" ht="15">
      <c r="A116" s="5"/>
      <c r="B116" s="8" t="s">
        <v>270</v>
      </c>
      <c r="C116" s="11">
        <v>0</v>
      </c>
      <c r="D116" s="9">
        <v>2.1109</v>
      </c>
      <c r="E116" s="9">
        <v>0</v>
      </c>
      <c r="F116" s="9">
        <v>0</v>
      </c>
      <c r="G116" s="10">
        <v>0</v>
      </c>
      <c r="H116" s="11">
        <v>0.6468928242331</v>
      </c>
      <c r="I116" s="9">
        <v>59.4214643348665</v>
      </c>
      <c r="J116" s="9">
        <v>0</v>
      </c>
      <c r="K116" s="9">
        <v>0</v>
      </c>
      <c r="L116" s="10">
        <v>0.2588041113331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0.24788037846650002</v>
      </c>
      <c r="S116" s="9">
        <v>32.0251895348665</v>
      </c>
      <c r="T116" s="9">
        <v>0.11123486666659999</v>
      </c>
      <c r="U116" s="9">
        <v>0</v>
      </c>
      <c r="V116" s="10">
        <v>0.2972006122332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7.959595257795501</v>
      </c>
      <c r="AW116" s="9">
        <v>11.552201100731358</v>
      </c>
      <c r="AX116" s="9">
        <v>0</v>
      </c>
      <c r="AY116" s="9">
        <v>0</v>
      </c>
      <c r="AZ116" s="10">
        <v>10.190875588864701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2.7330087441974</v>
      </c>
      <c r="BG116" s="9">
        <v>1.8377479476663998</v>
      </c>
      <c r="BH116" s="9">
        <v>0</v>
      </c>
      <c r="BI116" s="9">
        <v>0</v>
      </c>
      <c r="BJ116" s="10">
        <v>0.8449172186652999</v>
      </c>
      <c r="BK116" s="17">
        <f t="shared" si="3"/>
        <v>130.23791252058615</v>
      </c>
      <c r="BL116" s="16"/>
      <c r="BM116" s="50"/>
    </row>
    <row r="117" spans="1:65" s="12" customFormat="1" ht="15">
      <c r="A117" s="5"/>
      <c r="B117" s="8" t="s">
        <v>271</v>
      </c>
      <c r="C117" s="11">
        <v>0</v>
      </c>
      <c r="D117" s="9">
        <v>3.6717688333333</v>
      </c>
      <c r="E117" s="9">
        <v>0</v>
      </c>
      <c r="F117" s="9">
        <v>0</v>
      </c>
      <c r="G117" s="10">
        <v>0</v>
      </c>
      <c r="H117" s="11">
        <v>3.2820751766332</v>
      </c>
      <c r="I117" s="9">
        <v>70.5668352835999</v>
      </c>
      <c r="J117" s="9">
        <v>0</v>
      </c>
      <c r="K117" s="9">
        <v>0</v>
      </c>
      <c r="L117" s="10">
        <v>5.5801957510998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0.0091899424332</v>
      </c>
      <c r="S117" s="9">
        <v>6.79762925</v>
      </c>
      <c r="T117" s="9">
        <v>0</v>
      </c>
      <c r="U117" s="9">
        <v>0</v>
      </c>
      <c r="V117" s="10">
        <v>0.10823227079980001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6.8925162393646</v>
      </c>
      <c r="AW117" s="9">
        <v>14.407582097702022</v>
      </c>
      <c r="AX117" s="9">
        <v>0</v>
      </c>
      <c r="AY117" s="9">
        <v>0</v>
      </c>
      <c r="AZ117" s="10">
        <v>4.4955384661318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1.6669683797981</v>
      </c>
      <c r="BG117" s="9">
        <v>0.029461383333300003</v>
      </c>
      <c r="BH117" s="9">
        <v>0</v>
      </c>
      <c r="BI117" s="9">
        <v>0</v>
      </c>
      <c r="BJ117" s="10">
        <v>1.1025566062659</v>
      </c>
      <c r="BK117" s="17">
        <f t="shared" si="3"/>
        <v>118.61054968049493</v>
      </c>
      <c r="BL117" s="16"/>
      <c r="BM117" s="50"/>
    </row>
    <row r="118" spans="1:65" s="12" customFormat="1" ht="15">
      <c r="A118" s="5"/>
      <c r="B118" s="8" t="s">
        <v>272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0.25624985983299997</v>
      </c>
      <c r="I118" s="9">
        <v>9.4867578666666</v>
      </c>
      <c r="J118" s="9">
        <v>0</v>
      </c>
      <c r="K118" s="9">
        <v>0</v>
      </c>
      <c r="L118" s="10">
        <v>0.3203528957996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0.1310307435664</v>
      </c>
      <c r="S118" s="9">
        <v>0</v>
      </c>
      <c r="T118" s="9">
        <v>0</v>
      </c>
      <c r="U118" s="9">
        <v>0</v>
      </c>
      <c r="V118" s="10">
        <v>2.1722993733663998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11.4882933574636</v>
      </c>
      <c r="AW118" s="9">
        <v>7.300422173485506</v>
      </c>
      <c r="AX118" s="9">
        <v>0</v>
      </c>
      <c r="AY118" s="9">
        <v>0</v>
      </c>
      <c r="AZ118" s="10">
        <v>16.588030133697902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2.8744450498632</v>
      </c>
      <c r="BG118" s="9">
        <v>0.044926666666599994</v>
      </c>
      <c r="BH118" s="9">
        <v>0</v>
      </c>
      <c r="BI118" s="9">
        <v>0</v>
      </c>
      <c r="BJ118" s="10">
        <v>0.7576117840657001</v>
      </c>
      <c r="BK118" s="17">
        <f t="shared" si="3"/>
        <v>51.420419904474514</v>
      </c>
      <c r="BL118" s="16"/>
      <c r="BM118" s="50"/>
    </row>
    <row r="119" spans="1:65" s="12" customFormat="1" ht="15">
      <c r="A119" s="5"/>
      <c r="B119" s="8" t="s">
        <v>273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0.1115277333333</v>
      </c>
      <c r="I119" s="9">
        <v>22.3055466666666</v>
      </c>
      <c r="J119" s="9">
        <v>0</v>
      </c>
      <c r="K119" s="9">
        <v>0</v>
      </c>
      <c r="L119" s="10">
        <v>0.01672916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0.8810690933333</v>
      </c>
      <c r="S119" s="9">
        <v>0</v>
      </c>
      <c r="T119" s="9">
        <v>0</v>
      </c>
      <c r="U119" s="9">
        <v>0</v>
      </c>
      <c r="V119" s="10">
        <v>5.5763866666666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37.299062739999805</v>
      </c>
      <c r="AW119" s="9">
        <v>26.739683825143583</v>
      </c>
      <c r="AX119" s="9">
        <v>0</v>
      </c>
      <c r="AY119" s="9">
        <v>0</v>
      </c>
      <c r="AZ119" s="10">
        <v>3.6634133424331004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1.671854</v>
      </c>
      <c r="BG119" s="9">
        <v>11.1456933333333</v>
      </c>
      <c r="BH119" s="9">
        <v>0</v>
      </c>
      <c r="BI119" s="9">
        <v>0</v>
      </c>
      <c r="BJ119" s="10">
        <v>0.6754178703331001</v>
      </c>
      <c r="BK119" s="17">
        <f t="shared" si="3"/>
        <v>110.08638443124269</v>
      </c>
      <c r="BL119" s="16"/>
      <c r="BM119" s="50"/>
    </row>
    <row r="120" spans="1:65" s="12" customFormat="1" ht="15">
      <c r="A120" s="5"/>
      <c r="B120" s="8" t="s">
        <v>274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0.21225179433310004</v>
      </c>
      <c r="I120" s="9">
        <v>0</v>
      </c>
      <c r="J120" s="9">
        <v>0</v>
      </c>
      <c r="K120" s="9">
        <v>0</v>
      </c>
      <c r="L120" s="10">
        <v>0.4823476518998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0.057049256466399995</v>
      </c>
      <c r="S120" s="9">
        <v>0</v>
      </c>
      <c r="T120" s="9">
        <v>0</v>
      </c>
      <c r="U120" s="9">
        <v>0</v>
      </c>
      <c r="V120" s="10">
        <v>0.0585093894663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23.132514558165997</v>
      </c>
      <c r="AW120" s="9">
        <v>7.606600613772671</v>
      </c>
      <c r="AX120" s="9">
        <v>0</v>
      </c>
      <c r="AY120" s="9">
        <v>0</v>
      </c>
      <c r="AZ120" s="10">
        <v>19.471737979632497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4.3285820424323</v>
      </c>
      <c r="BG120" s="9">
        <v>1.5449220888666</v>
      </c>
      <c r="BH120" s="9">
        <v>0.27021230686659997</v>
      </c>
      <c r="BI120" s="9">
        <v>0</v>
      </c>
      <c r="BJ120" s="10">
        <v>7.017260459565801</v>
      </c>
      <c r="BK120" s="17">
        <f t="shared" si="3"/>
        <v>64.18198814146807</v>
      </c>
      <c r="BL120" s="16"/>
      <c r="BM120" s="50"/>
    </row>
    <row r="121" spans="1:65" s="12" customFormat="1" ht="15">
      <c r="A121" s="5"/>
      <c r="B121" s="8" t="s">
        <v>275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3.3592257604999998</v>
      </c>
      <c r="I121" s="9">
        <v>9.815246291</v>
      </c>
      <c r="J121" s="9">
        <v>0</v>
      </c>
      <c r="K121" s="9">
        <v>0</v>
      </c>
      <c r="L121" s="10">
        <v>4.1595109177332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0.055515216666600004</v>
      </c>
      <c r="S121" s="9">
        <v>5.5515216666666</v>
      </c>
      <c r="T121" s="9">
        <v>0</v>
      </c>
      <c r="U121" s="9">
        <v>0</v>
      </c>
      <c r="V121" s="10">
        <v>0.42169809606659997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4.7311167736333</v>
      </c>
      <c r="AW121" s="9">
        <v>15.953051682247255</v>
      </c>
      <c r="AX121" s="9">
        <v>0</v>
      </c>
      <c r="AY121" s="9">
        <v>0</v>
      </c>
      <c r="AZ121" s="10">
        <v>7.6096871142666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0.21615070493330002</v>
      </c>
      <c r="BG121" s="9">
        <v>0.06651132</v>
      </c>
      <c r="BH121" s="9">
        <v>0</v>
      </c>
      <c r="BI121" s="9">
        <v>0</v>
      </c>
      <c r="BJ121" s="10">
        <v>3.3811029522</v>
      </c>
      <c r="BK121" s="17">
        <f t="shared" si="3"/>
        <v>55.32033849591345</v>
      </c>
      <c r="BL121" s="16"/>
      <c r="BM121" s="50"/>
    </row>
    <row r="122" spans="1:65" s="12" customFormat="1" ht="15">
      <c r="A122" s="5"/>
      <c r="B122" s="8" t="s">
        <v>276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2.0278752622331995</v>
      </c>
      <c r="I122" s="9">
        <v>315.1472087609332</v>
      </c>
      <c r="J122" s="9">
        <v>0.221548</v>
      </c>
      <c r="K122" s="9">
        <v>0</v>
      </c>
      <c r="L122" s="10">
        <v>2.3474863798332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0.12320528876639995</v>
      </c>
      <c r="S122" s="9">
        <v>90.1147779999999</v>
      </c>
      <c r="T122" s="9">
        <v>0</v>
      </c>
      <c r="U122" s="9">
        <v>0</v>
      </c>
      <c r="V122" s="10">
        <v>0.23878967246660004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0.023130555</v>
      </c>
      <c r="AC122" s="9">
        <v>0</v>
      </c>
      <c r="AD122" s="9">
        <v>0</v>
      </c>
      <c r="AE122" s="9">
        <v>0</v>
      </c>
      <c r="AF122" s="10">
        <v>0.1105415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14.531064187465104</v>
      </c>
      <c r="AW122" s="9">
        <v>15.631790404638842</v>
      </c>
      <c r="AX122" s="9">
        <v>0</v>
      </c>
      <c r="AY122" s="9">
        <v>0</v>
      </c>
      <c r="AZ122" s="10">
        <v>5.9645850803989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10.139540083665098</v>
      </c>
      <c r="BG122" s="9">
        <v>0.4014803475</v>
      </c>
      <c r="BH122" s="9">
        <v>0</v>
      </c>
      <c r="BI122" s="9">
        <v>0</v>
      </c>
      <c r="BJ122" s="10">
        <v>1.1778992739325003</v>
      </c>
      <c r="BK122" s="17">
        <f t="shared" si="3"/>
        <v>458.20092279683297</v>
      </c>
      <c r="BL122" s="16"/>
      <c r="BM122" s="50"/>
    </row>
    <row r="123" spans="1:65" s="12" customFormat="1" ht="15">
      <c r="A123" s="5"/>
      <c r="B123" s="8" t="s">
        <v>277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1.2569662449666</v>
      </c>
      <c r="I123" s="9">
        <v>55.5405333333333</v>
      </c>
      <c r="J123" s="9">
        <v>0</v>
      </c>
      <c r="K123" s="9">
        <v>0</v>
      </c>
      <c r="L123" s="10">
        <v>0.2124951177998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0.0896175928332</v>
      </c>
      <c r="S123" s="9">
        <v>29.272690505566604</v>
      </c>
      <c r="T123" s="9">
        <v>0</v>
      </c>
      <c r="U123" s="9">
        <v>0</v>
      </c>
      <c r="V123" s="10">
        <v>0.027891434266600002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2.2755249921322</v>
      </c>
      <c r="AW123" s="9">
        <v>19.77192867610559</v>
      </c>
      <c r="AX123" s="9">
        <v>0</v>
      </c>
      <c r="AY123" s="9">
        <v>0</v>
      </c>
      <c r="AZ123" s="10">
        <v>3.9010956524653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1.1126687803321</v>
      </c>
      <c r="BG123" s="9">
        <v>0.0005524533333000001</v>
      </c>
      <c r="BH123" s="9">
        <v>0</v>
      </c>
      <c r="BI123" s="9">
        <v>0</v>
      </c>
      <c r="BJ123" s="10">
        <v>7.2523168425994005</v>
      </c>
      <c r="BK123" s="17">
        <f t="shared" si="3"/>
        <v>120.714281625734</v>
      </c>
      <c r="BL123" s="16"/>
      <c r="BM123" s="50"/>
    </row>
    <row r="124" spans="1:65" s="12" customFormat="1" ht="15">
      <c r="A124" s="5"/>
      <c r="B124" s="8" t="s">
        <v>278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0.9109171058999</v>
      </c>
      <c r="I124" s="9">
        <v>118.6260027638</v>
      </c>
      <c r="J124" s="9">
        <v>0</v>
      </c>
      <c r="K124" s="9">
        <v>0</v>
      </c>
      <c r="L124" s="10">
        <v>0.7226477211998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0.1324157986665</v>
      </c>
      <c r="S124" s="9">
        <v>69.3214412219</v>
      </c>
      <c r="T124" s="9">
        <v>0</v>
      </c>
      <c r="U124" s="9">
        <v>0</v>
      </c>
      <c r="V124" s="10">
        <v>0.3457591327333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0.0020455066666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10.339538388197301</v>
      </c>
      <c r="AW124" s="9">
        <v>15.313926866658814</v>
      </c>
      <c r="AX124" s="9">
        <v>0</v>
      </c>
      <c r="AY124" s="9">
        <v>0</v>
      </c>
      <c r="AZ124" s="10">
        <v>7.816688748664899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0.6763762211654001</v>
      </c>
      <c r="BG124" s="9">
        <v>0.037330496666599995</v>
      </c>
      <c r="BH124" s="9">
        <v>0</v>
      </c>
      <c r="BI124" s="9">
        <v>0</v>
      </c>
      <c r="BJ124" s="10">
        <v>0.3200491368326</v>
      </c>
      <c r="BK124" s="17">
        <f t="shared" si="3"/>
        <v>224.56513910905176</v>
      </c>
      <c r="BL124" s="16"/>
      <c r="BM124" s="50"/>
    </row>
    <row r="125" spans="1:65" s="12" customFormat="1" ht="15">
      <c r="A125" s="5"/>
      <c r="B125" s="8" t="s">
        <v>279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0.13888428799990002</v>
      </c>
      <c r="I125" s="9">
        <v>100.0462088737</v>
      </c>
      <c r="J125" s="9">
        <v>0</v>
      </c>
      <c r="K125" s="9">
        <v>0</v>
      </c>
      <c r="L125" s="10">
        <v>6.9684823604665995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0.5908179888664999</v>
      </c>
      <c r="S125" s="9">
        <v>76.4802325371999</v>
      </c>
      <c r="T125" s="9">
        <v>0</v>
      </c>
      <c r="U125" s="9">
        <v>0</v>
      </c>
      <c r="V125" s="10">
        <v>0.08108487859989999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15.189944901666001</v>
      </c>
      <c r="AW125" s="9">
        <v>12.977606464259054</v>
      </c>
      <c r="AX125" s="9">
        <v>0</v>
      </c>
      <c r="AY125" s="9">
        <v>0</v>
      </c>
      <c r="AZ125" s="10">
        <v>12.731662881532602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0.0487865158666</v>
      </c>
      <c r="BG125" s="9">
        <v>1.7671982255665</v>
      </c>
      <c r="BH125" s="9">
        <v>0</v>
      </c>
      <c r="BI125" s="9">
        <v>0</v>
      </c>
      <c r="BJ125" s="10">
        <v>0.5022498094332001</v>
      </c>
      <c r="BK125" s="17">
        <f t="shared" si="3"/>
        <v>227.52315972515675</v>
      </c>
      <c r="BL125" s="16"/>
      <c r="BM125" s="50"/>
    </row>
    <row r="126" spans="1:65" s="12" customFormat="1" ht="15">
      <c r="A126" s="5"/>
      <c r="B126" s="8" t="s">
        <v>154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8.6113252080665</v>
      </c>
      <c r="I126" s="9">
        <v>20.4919876666666</v>
      </c>
      <c r="J126" s="9">
        <v>0</v>
      </c>
      <c r="K126" s="9">
        <v>0</v>
      </c>
      <c r="L126" s="10">
        <v>0.1799908915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0.2345848856998</v>
      </c>
      <c r="S126" s="9">
        <v>37.754338231366596</v>
      </c>
      <c r="T126" s="9">
        <v>0</v>
      </c>
      <c r="U126" s="9">
        <v>0</v>
      </c>
      <c r="V126" s="10">
        <v>2.3559942235666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0.0430499733333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12.027150874231001</v>
      </c>
      <c r="AW126" s="9">
        <v>10.956218215523021</v>
      </c>
      <c r="AX126" s="9">
        <v>0</v>
      </c>
      <c r="AY126" s="9">
        <v>0</v>
      </c>
      <c r="AZ126" s="10">
        <v>3.6357814778655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6.0975928133324</v>
      </c>
      <c r="BG126" s="9">
        <v>6.048521253333201</v>
      </c>
      <c r="BH126" s="9">
        <v>0</v>
      </c>
      <c r="BI126" s="9">
        <v>0</v>
      </c>
      <c r="BJ126" s="10">
        <v>1.0717819974996001</v>
      </c>
      <c r="BK126" s="17">
        <f t="shared" si="3"/>
        <v>109.50831771198412</v>
      </c>
      <c r="BL126" s="16"/>
      <c r="BM126" s="50"/>
    </row>
    <row r="127" spans="1:65" s="12" customFormat="1" ht="15">
      <c r="A127" s="5"/>
      <c r="B127" s="8" t="s">
        <v>280</v>
      </c>
      <c r="C127" s="11">
        <v>0</v>
      </c>
      <c r="D127" s="9">
        <v>0.26857458333330003</v>
      </c>
      <c r="E127" s="9">
        <v>0</v>
      </c>
      <c r="F127" s="9">
        <v>0</v>
      </c>
      <c r="G127" s="10">
        <v>0</v>
      </c>
      <c r="H127" s="11">
        <v>0.6302103886665998</v>
      </c>
      <c r="I127" s="9">
        <v>1.1280132499999</v>
      </c>
      <c r="J127" s="9">
        <v>0</v>
      </c>
      <c r="K127" s="9">
        <v>0</v>
      </c>
      <c r="L127" s="10">
        <v>2.0460748726331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0.0171887733332</v>
      </c>
      <c r="S127" s="9">
        <v>4.2971933333333</v>
      </c>
      <c r="T127" s="9">
        <v>0</v>
      </c>
      <c r="U127" s="9">
        <v>0</v>
      </c>
      <c r="V127" s="10">
        <v>0.0225283979332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0.032739259166600004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3.7018763376987</v>
      </c>
      <c r="AW127" s="9">
        <v>2.2005075840649946</v>
      </c>
      <c r="AX127" s="9">
        <v>0</v>
      </c>
      <c r="AY127" s="9">
        <v>0</v>
      </c>
      <c r="AZ127" s="10">
        <v>2.8084697971994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0.8599579018326999</v>
      </c>
      <c r="BG127" s="9">
        <v>6.837664049099899</v>
      </c>
      <c r="BH127" s="9">
        <v>0</v>
      </c>
      <c r="BI127" s="9">
        <v>0</v>
      </c>
      <c r="BJ127" s="10">
        <v>0.28011271763319995</v>
      </c>
      <c r="BK127" s="17">
        <f t="shared" si="3"/>
        <v>25.131111245928096</v>
      </c>
      <c r="BL127" s="16"/>
      <c r="BM127" s="50"/>
    </row>
    <row r="128" spans="1:65" s="12" customFormat="1" ht="15">
      <c r="A128" s="5"/>
      <c r="B128" s="8" t="s">
        <v>281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1.4346076637665</v>
      </c>
      <c r="I128" s="9">
        <v>10.538640840000001</v>
      </c>
      <c r="J128" s="9">
        <v>0</v>
      </c>
      <c r="K128" s="9">
        <v>0</v>
      </c>
      <c r="L128" s="10">
        <v>2.8063723751665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0.4966554280665</v>
      </c>
      <c r="S128" s="9">
        <v>1.0832987982</v>
      </c>
      <c r="T128" s="9">
        <v>1.8412836</v>
      </c>
      <c r="U128" s="9">
        <v>0</v>
      </c>
      <c r="V128" s="10">
        <v>1.1256938767665998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23.1851182129655</v>
      </c>
      <c r="AW128" s="9">
        <v>14.168179334811423</v>
      </c>
      <c r="AX128" s="9">
        <v>0</v>
      </c>
      <c r="AY128" s="9">
        <v>0</v>
      </c>
      <c r="AZ128" s="10">
        <v>19.901104646832298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5.9936851191991</v>
      </c>
      <c r="BG128" s="9">
        <v>4.8411928170999</v>
      </c>
      <c r="BH128" s="9">
        <v>0</v>
      </c>
      <c r="BI128" s="9">
        <v>0</v>
      </c>
      <c r="BJ128" s="10">
        <v>5.4755936083664</v>
      </c>
      <c r="BK128" s="17">
        <f t="shared" si="3"/>
        <v>92.89142632124071</v>
      </c>
      <c r="BL128" s="16"/>
      <c r="BM128" s="50"/>
    </row>
    <row r="129" spans="1:65" s="12" customFormat="1" ht="15">
      <c r="A129" s="5"/>
      <c r="B129" s="8" t="s">
        <v>282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0.6577306098332999</v>
      </c>
      <c r="I129" s="9">
        <v>61.15929</v>
      </c>
      <c r="J129" s="9">
        <v>0</v>
      </c>
      <c r="K129" s="9">
        <v>0</v>
      </c>
      <c r="L129" s="10">
        <v>3.3289163791333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0.0107297</v>
      </c>
      <c r="S129" s="9">
        <v>5.36485</v>
      </c>
      <c r="T129" s="9">
        <v>0</v>
      </c>
      <c r="U129" s="9">
        <v>0</v>
      </c>
      <c r="V129" s="10">
        <v>0.0064378199999999995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2.4833402603998</v>
      </c>
      <c r="AW129" s="9">
        <v>120.61587591251875</v>
      </c>
      <c r="AX129" s="9">
        <v>0</v>
      </c>
      <c r="AY129" s="9">
        <v>0</v>
      </c>
      <c r="AZ129" s="10">
        <v>2.4279916641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0.5394929502999001</v>
      </c>
      <c r="BG129" s="9">
        <v>54.55932167</v>
      </c>
      <c r="BH129" s="9">
        <v>0</v>
      </c>
      <c r="BI129" s="9">
        <v>0</v>
      </c>
      <c r="BJ129" s="10">
        <v>0.46481007109989997</v>
      </c>
      <c r="BK129" s="17">
        <f t="shared" si="3"/>
        <v>251.61878703738495</v>
      </c>
      <c r="BL129" s="16"/>
      <c r="BM129" s="50"/>
    </row>
    <row r="130" spans="1:65" s="12" customFormat="1" ht="15">
      <c r="A130" s="5"/>
      <c r="B130" s="8" t="s">
        <v>283</v>
      </c>
      <c r="C130" s="11">
        <v>0</v>
      </c>
      <c r="D130" s="9">
        <v>3.3805252</v>
      </c>
      <c r="E130" s="9">
        <v>0</v>
      </c>
      <c r="F130" s="9">
        <v>0</v>
      </c>
      <c r="G130" s="10">
        <v>0</v>
      </c>
      <c r="H130" s="11">
        <v>0.1598452410666</v>
      </c>
      <c r="I130" s="9">
        <v>2.180984</v>
      </c>
      <c r="J130" s="9">
        <v>0</v>
      </c>
      <c r="K130" s="9">
        <v>0</v>
      </c>
      <c r="L130" s="10">
        <v>0.2853817564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0.033260006</v>
      </c>
      <c r="S130" s="9">
        <v>0</v>
      </c>
      <c r="T130" s="9">
        <v>5.45246</v>
      </c>
      <c r="U130" s="9">
        <v>0</v>
      </c>
      <c r="V130" s="10">
        <v>0.031515218799999994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6.393561517331699</v>
      </c>
      <c r="AW130" s="9">
        <v>1.3029879997539178</v>
      </c>
      <c r="AX130" s="9">
        <v>0</v>
      </c>
      <c r="AY130" s="9">
        <v>0</v>
      </c>
      <c r="AZ130" s="10">
        <v>1.0925934809328999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1.1276510659325</v>
      </c>
      <c r="BG130" s="9">
        <v>0.1845899666666</v>
      </c>
      <c r="BH130" s="9">
        <v>0</v>
      </c>
      <c r="BI130" s="9">
        <v>0</v>
      </c>
      <c r="BJ130" s="10">
        <v>0.1622670324996</v>
      </c>
      <c r="BK130" s="17">
        <f t="shared" si="3"/>
        <v>21.787622485383814</v>
      </c>
      <c r="BL130" s="16"/>
      <c r="BM130" s="50"/>
    </row>
    <row r="131" spans="1:65" s="12" customFormat="1" ht="15">
      <c r="A131" s="5"/>
      <c r="B131" s="8" t="s">
        <v>284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0.6207046635</v>
      </c>
      <c r="I131" s="9">
        <v>37.462775</v>
      </c>
      <c r="J131" s="9">
        <v>0</v>
      </c>
      <c r="K131" s="9">
        <v>0</v>
      </c>
      <c r="L131" s="10">
        <v>0.092693609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0.001926657</v>
      </c>
      <c r="S131" s="9">
        <v>5.351825</v>
      </c>
      <c r="T131" s="9">
        <v>0</v>
      </c>
      <c r="U131" s="9">
        <v>0</v>
      </c>
      <c r="V131" s="10">
        <v>0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0.0400986875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2.5125196007323</v>
      </c>
      <c r="AW131" s="9">
        <v>6.629649666639372</v>
      </c>
      <c r="AX131" s="9">
        <v>0</v>
      </c>
      <c r="AY131" s="9">
        <v>0</v>
      </c>
      <c r="AZ131" s="10">
        <v>0.6095109984327001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1.7069733101663</v>
      </c>
      <c r="BG131" s="9">
        <v>16.039475</v>
      </c>
      <c r="BH131" s="9">
        <v>0</v>
      </c>
      <c r="BI131" s="9">
        <v>0</v>
      </c>
      <c r="BJ131" s="10">
        <v>0.21140553313319999</v>
      </c>
      <c r="BK131" s="17">
        <f t="shared" si="3"/>
        <v>71.27955772610386</v>
      </c>
      <c r="BL131" s="16"/>
      <c r="BM131" s="50"/>
    </row>
    <row r="132" spans="1:65" s="12" customFormat="1" ht="15">
      <c r="A132" s="5"/>
      <c r="B132" s="8" t="s">
        <v>285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1.3496775624663</v>
      </c>
      <c r="I132" s="9">
        <v>2.2281231333332</v>
      </c>
      <c r="J132" s="9">
        <v>0</v>
      </c>
      <c r="K132" s="9">
        <v>0</v>
      </c>
      <c r="L132" s="10">
        <v>1.0610948440997001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1.4826257395996</v>
      </c>
      <c r="S132" s="9">
        <v>41.573517</v>
      </c>
      <c r="T132" s="9">
        <v>0</v>
      </c>
      <c r="U132" s="9">
        <v>0</v>
      </c>
      <c r="V132" s="10">
        <v>0.17432575223309998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41.2946147569269</v>
      </c>
      <c r="AW132" s="9">
        <v>37.351178129064685</v>
      </c>
      <c r="AX132" s="9">
        <v>0</v>
      </c>
      <c r="AY132" s="9">
        <v>0</v>
      </c>
      <c r="AZ132" s="10">
        <v>14.028798779396903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12.2166525930975</v>
      </c>
      <c r="BG132" s="9">
        <v>1.2701815792664</v>
      </c>
      <c r="BH132" s="9">
        <v>0</v>
      </c>
      <c r="BI132" s="9">
        <v>0</v>
      </c>
      <c r="BJ132" s="10">
        <v>13.2682184051656</v>
      </c>
      <c r="BK132" s="17">
        <f t="shared" si="3"/>
        <v>167.2990082746499</v>
      </c>
      <c r="BL132" s="16"/>
      <c r="BM132" s="50"/>
    </row>
    <row r="133" spans="1:65" s="12" customFormat="1" ht="15">
      <c r="A133" s="5"/>
      <c r="B133" s="8" t="s">
        <v>286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8.148540123065901</v>
      </c>
      <c r="I133" s="9">
        <v>0.4767718907</v>
      </c>
      <c r="J133" s="9">
        <v>0</v>
      </c>
      <c r="K133" s="9">
        <v>0</v>
      </c>
      <c r="L133" s="10">
        <v>8.747191580766101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2.7830094733322004</v>
      </c>
      <c r="S133" s="9">
        <v>13.7045543371665</v>
      </c>
      <c r="T133" s="9">
        <v>0</v>
      </c>
      <c r="U133" s="9">
        <v>0</v>
      </c>
      <c r="V133" s="10">
        <v>4.319650272999199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0.205552005</v>
      </c>
      <c r="AC133" s="9">
        <v>0</v>
      </c>
      <c r="AD133" s="9">
        <v>0</v>
      </c>
      <c r="AE133" s="9">
        <v>0</v>
      </c>
      <c r="AF133" s="10">
        <v>1.5422040375333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93.592200255529</v>
      </c>
      <c r="AW133" s="9">
        <v>52.40925387471379</v>
      </c>
      <c r="AX133" s="9">
        <v>2.24647</v>
      </c>
      <c r="AY133" s="9">
        <v>0</v>
      </c>
      <c r="AZ133" s="10">
        <v>86.46451038226247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29.093984221494104</v>
      </c>
      <c r="BG133" s="9">
        <v>6.307628045733201</v>
      </c>
      <c r="BH133" s="9">
        <v>0.28086409176660004</v>
      </c>
      <c r="BI133" s="9">
        <v>0</v>
      </c>
      <c r="BJ133" s="10">
        <v>16.49869046683</v>
      </c>
      <c r="BK133" s="17">
        <f t="shared" si="3"/>
        <v>326.8210750588924</v>
      </c>
      <c r="BL133" s="16"/>
      <c r="BM133" s="50"/>
    </row>
    <row r="134" spans="1:65" s="12" customFormat="1" ht="15">
      <c r="A134" s="5"/>
      <c r="B134" s="8" t="s">
        <v>287</v>
      </c>
      <c r="C134" s="11">
        <v>0</v>
      </c>
      <c r="D134" s="9">
        <v>173.170686</v>
      </c>
      <c r="E134" s="9">
        <v>0</v>
      </c>
      <c r="F134" s="9">
        <v>0</v>
      </c>
      <c r="G134" s="10">
        <v>0</v>
      </c>
      <c r="H134" s="11">
        <v>0.5800046033</v>
      </c>
      <c r="I134" s="9">
        <v>193.9043234229999</v>
      </c>
      <c r="J134" s="9">
        <v>0</v>
      </c>
      <c r="K134" s="9">
        <v>0</v>
      </c>
      <c r="L134" s="10">
        <v>3.6259178047332004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0.8397601468666</v>
      </c>
      <c r="S134" s="9">
        <v>43.016922</v>
      </c>
      <c r="T134" s="9">
        <v>0</v>
      </c>
      <c r="U134" s="9">
        <v>0</v>
      </c>
      <c r="V134" s="10">
        <v>6.630828880433199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0.1212066533333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0.000219646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27.450363646365297</v>
      </c>
      <c r="AW134" s="9">
        <v>22.19124558176418</v>
      </c>
      <c r="AX134" s="9">
        <v>0</v>
      </c>
      <c r="AY134" s="9">
        <v>0</v>
      </c>
      <c r="AZ134" s="10">
        <v>8.014074367732201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0.375928701933</v>
      </c>
      <c r="BG134" s="9">
        <v>1.3325069666665998</v>
      </c>
      <c r="BH134" s="9">
        <v>0</v>
      </c>
      <c r="BI134" s="9">
        <v>0</v>
      </c>
      <c r="BJ134" s="10">
        <v>11.500417608066302</v>
      </c>
      <c r="BK134" s="17">
        <f t="shared" si="3"/>
        <v>492.75440603019376</v>
      </c>
      <c r="BL134" s="16"/>
      <c r="BM134" s="50"/>
    </row>
    <row r="135" spans="1:65" s="12" customFormat="1" ht="15">
      <c r="A135" s="5"/>
      <c r="B135" s="8" t="s">
        <v>288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0.3657427666</v>
      </c>
      <c r="I135" s="9">
        <v>0</v>
      </c>
      <c r="J135" s="9">
        <v>0</v>
      </c>
      <c r="K135" s="9">
        <v>0</v>
      </c>
      <c r="L135" s="10">
        <v>0.11789131839990001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0.004495916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25.050863803896604</v>
      </c>
      <c r="AW135" s="9">
        <v>13.651065024431821</v>
      </c>
      <c r="AX135" s="9">
        <v>0</v>
      </c>
      <c r="AY135" s="9">
        <v>0</v>
      </c>
      <c r="AZ135" s="10">
        <v>14.950066029698599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2.7766115013314003</v>
      </c>
      <c r="BG135" s="9">
        <v>2.7936641666665</v>
      </c>
      <c r="BH135" s="9">
        <v>0</v>
      </c>
      <c r="BI135" s="9">
        <v>0</v>
      </c>
      <c r="BJ135" s="10">
        <v>1.7223636318657998</v>
      </c>
      <c r="BK135" s="17">
        <f t="shared" si="3"/>
        <v>61.43276415889062</v>
      </c>
      <c r="BL135" s="16"/>
      <c r="BM135" s="50"/>
    </row>
    <row r="136" spans="1:65" s="12" customFormat="1" ht="15">
      <c r="A136" s="5"/>
      <c r="B136" s="8" t="s">
        <v>289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0.47796172999960007</v>
      </c>
      <c r="I136" s="9">
        <v>14.9562533333332</v>
      </c>
      <c r="J136" s="9">
        <v>0</v>
      </c>
      <c r="K136" s="9">
        <v>0</v>
      </c>
      <c r="L136" s="10">
        <v>0.2413017729998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0.0201544633332</v>
      </c>
      <c r="S136" s="9">
        <v>0.045598333333300003</v>
      </c>
      <c r="T136" s="9">
        <v>0</v>
      </c>
      <c r="U136" s="9">
        <v>0</v>
      </c>
      <c r="V136" s="10">
        <v>0.1846732499999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1.7885020594982002</v>
      </c>
      <c r="AW136" s="9">
        <v>1.8749029917051034</v>
      </c>
      <c r="AX136" s="9">
        <v>0</v>
      </c>
      <c r="AY136" s="9">
        <v>0</v>
      </c>
      <c r="AZ136" s="10">
        <v>1.0515208289991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0.31361425099940005</v>
      </c>
      <c r="BG136" s="9">
        <v>1.1957416129999001</v>
      </c>
      <c r="BH136" s="9">
        <v>0</v>
      </c>
      <c r="BI136" s="9">
        <v>0</v>
      </c>
      <c r="BJ136" s="10">
        <v>0.158863139833</v>
      </c>
      <c r="BK136" s="17">
        <f t="shared" si="3"/>
        <v>22.3090877670337</v>
      </c>
      <c r="BL136" s="16"/>
      <c r="BM136" s="50"/>
    </row>
    <row r="137" spans="1:65" s="12" customFormat="1" ht="15">
      <c r="A137" s="5"/>
      <c r="B137" s="8" t="s">
        <v>290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0.3310320266665</v>
      </c>
      <c r="I137" s="9">
        <v>160.7904087652665</v>
      </c>
      <c r="J137" s="9">
        <v>0</v>
      </c>
      <c r="K137" s="9">
        <v>0</v>
      </c>
      <c r="L137" s="10">
        <v>10.2544135643665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0.10981043333330001</v>
      </c>
      <c r="S137" s="9">
        <v>30.1569311322666</v>
      </c>
      <c r="T137" s="9">
        <v>0</v>
      </c>
      <c r="U137" s="9">
        <v>0</v>
      </c>
      <c r="V137" s="10">
        <v>0.021690904333199996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9.780642785699401</v>
      </c>
      <c r="AW137" s="9">
        <v>10.472314998005958</v>
      </c>
      <c r="AX137" s="9">
        <v>0</v>
      </c>
      <c r="AY137" s="9">
        <v>0</v>
      </c>
      <c r="AZ137" s="10">
        <v>20.6148492983661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</v>
      </c>
      <c r="BG137" s="9">
        <v>0</v>
      </c>
      <c r="BH137" s="9">
        <v>0</v>
      </c>
      <c r="BI137" s="9">
        <v>0</v>
      </c>
      <c r="BJ137" s="10">
        <v>0.23334355736659998</v>
      </c>
      <c r="BK137" s="17">
        <f t="shared" si="3"/>
        <v>242.7654374656707</v>
      </c>
      <c r="BL137" s="16"/>
      <c r="BM137" s="50"/>
    </row>
    <row r="138" spans="1:65" s="12" customFormat="1" ht="15">
      <c r="A138" s="5"/>
      <c r="B138" s="8" t="s">
        <v>291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0.35799923026639996</v>
      </c>
      <c r="I138" s="9">
        <v>7.1076169146666</v>
      </c>
      <c r="J138" s="9">
        <v>0</v>
      </c>
      <c r="K138" s="9">
        <v>0</v>
      </c>
      <c r="L138" s="10">
        <v>1.3848326698996998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0.19117386873330003</v>
      </c>
      <c r="S138" s="9">
        <v>2.6027555</v>
      </c>
      <c r="T138" s="9">
        <v>0</v>
      </c>
      <c r="U138" s="9">
        <v>0</v>
      </c>
      <c r="V138" s="10">
        <v>0.08114594566660001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0.0009103083333000001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4.444441642264099</v>
      </c>
      <c r="AW138" s="9">
        <v>25.20562843919919</v>
      </c>
      <c r="AX138" s="9">
        <v>0</v>
      </c>
      <c r="AY138" s="9">
        <v>0</v>
      </c>
      <c r="AZ138" s="10">
        <v>10.215925929198702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4.5934399928321</v>
      </c>
      <c r="BG138" s="9">
        <v>1.1999370098333</v>
      </c>
      <c r="BH138" s="9">
        <v>0</v>
      </c>
      <c r="BI138" s="9">
        <v>0</v>
      </c>
      <c r="BJ138" s="10">
        <v>0.21517503629950002</v>
      </c>
      <c r="BK138" s="17">
        <f t="shared" si="3"/>
        <v>57.6009824871928</v>
      </c>
      <c r="BL138" s="16"/>
      <c r="BM138" s="50"/>
    </row>
    <row r="139" spans="1:65" s="12" customFormat="1" ht="15">
      <c r="A139" s="5"/>
      <c r="B139" s="8" t="s">
        <v>292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0.013323559</v>
      </c>
      <c r="I139" s="9">
        <v>27.7835938529666</v>
      </c>
      <c r="J139" s="9">
        <v>0</v>
      </c>
      <c r="K139" s="9">
        <v>0</v>
      </c>
      <c r="L139" s="10">
        <v>5.5753379450332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</v>
      </c>
      <c r="S139" s="9">
        <v>17.47352</v>
      </c>
      <c r="T139" s="9">
        <v>0</v>
      </c>
      <c r="U139" s="9">
        <v>0</v>
      </c>
      <c r="V139" s="10">
        <v>0.22098001523330002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0.08712707923299999</v>
      </c>
      <c r="AW139" s="9">
        <v>2.911093816133929</v>
      </c>
      <c r="AX139" s="9">
        <v>0</v>
      </c>
      <c r="AY139" s="9">
        <v>0</v>
      </c>
      <c r="AZ139" s="10">
        <v>0.1650903749329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0.03397086143289999</v>
      </c>
      <c r="BG139" s="9">
        <v>1.3483276488331999</v>
      </c>
      <c r="BH139" s="9">
        <v>0</v>
      </c>
      <c r="BI139" s="9">
        <v>0</v>
      </c>
      <c r="BJ139" s="10">
        <v>1.2409516593996999</v>
      </c>
      <c r="BK139" s="17">
        <f t="shared" si="3"/>
        <v>56.85331681219873</v>
      </c>
      <c r="BL139" s="16"/>
      <c r="BM139" s="50"/>
    </row>
    <row r="140" spans="1:65" s="12" customFormat="1" ht="15">
      <c r="A140" s="5"/>
      <c r="B140" s="8" t="s">
        <v>293</v>
      </c>
      <c r="C140" s="11">
        <v>0</v>
      </c>
      <c r="D140" s="9">
        <v>300.6790149432</v>
      </c>
      <c r="E140" s="9">
        <v>0</v>
      </c>
      <c r="F140" s="9">
        <v>0</v>
      </c>
      <c r="G140" s="10">
        <v>0</v>
      </c>
      <c r="H140" s="11">
        <v>2.2296379672998</v>
      </c>
      <c r="I140" s="9">
        <v>134.2553079639333</v>
      </c>
      <c r="J140" s="9">
        <v>0</v>
      </c>
      <c r="K140" s="9">
        <v>0</v>
      </c>
      <c r="L140" s="10">
        <v>2.5955388157330996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1.1002483083332</v>
      </c>
      <c r="S140" s="9">
        <v>0</v>
      </c>
      <c r="T140" s="9">
        <v>0</v>
      </c>
      <c r="U140" s="9">
        <v>0</v>
      </c>
      <c r="V140" s="10">
        <v>11.938968541133299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1.0567261407318997</v>
      </c>
      <c r="AW140" s="9">
        <v>73.08760346163945</v>
      </c>
      <c r="AX140" s="9">
        <v>0</v>
      </c>
      <c r="AY140" s="9">
        <v>0</v>
      </c>
      <c r="AZ140" s="10">
        <v>16.860019688898497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0.0631092060996</v>
      </c>
      <c r="BG140" s="9">
        <v>171.2281550982332</v>
      </c>
      <c r="BH140" s="9">
        <v>0</v>
      </c>
      <c r="BI140" s="9">
        <v>0</v>
      </c>
      <c r="BJ140" s="10">
        <v>1.8637973102661998</v>
      </c>
      <c r="BK140" s="17">
        <f t="shared" si="3"/>
        <v>716.9581274455016</v>
      </c>
      <c r="BL140" s="16"/>
      <c r="BM140" s="50"/>
    </row>
    <row r="141" spans="1:65" s="12" customFormat="1" ht="15">
      <c r="A141" s="5"/>
      <c r="B141" s="8" t="s">
        <v>294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0.7685535779998001</v>
      </c>
      <c r="I141" s="9">
        <v>113.7961782285332</v>
      </c>
      <c r="J141" s="9">
        <v>0</v>
      </c>
      <c r="K141" s="9">
        <v>0</v>
      </c>
      <c r="L141" s="10">
        <v>2.2982359316332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0.07122026769969998</v>
      </c>
      <c r="S141" s="9">
        <v>58.5104385145332</v>
      </c>
      <c r="T141" s="9">
        <v>0</v>
      </c>
      <c r="U141" s="9">
        <v>0</v>
      </c>
      <c r="V141" s="10">
        <v>1.1319953144330999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1.6369005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4.697339117733</v>
      </c>
      <c r="AW141" s="9">
        <v>6.223383424190767</v>
      </c>
      <c r="AX141" s="9">
        <v>0</v>
      </c>
      <c r="AY141" s="9">
        <v>0</v>
      </c>
      <c r="AZ141" s="10">
        <v>15.749268134399795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0.22041308653310002</v>
      </c>
      <c r="BG141" s="9">
        <v>0.92757695</v>
      </c>
      <c r="BH141" s="9">
        <v>0</v>
      </c>
      <c r="BI141" s="9">
        <v>0</v>
      </c>
      <c r="BJ141" s="10">
        <v>2.3402030474331</v>
      </c>
      <c r="BK141" s="17">
        <f t="shared" si="3"/>
        <v>208.37170609512197</v>
      </c>
      <c r="BL141" s="16"/>
      <c r="BM141" s="50"/>
    </row>
    <row r="142" spans="1:65" s="12" customFormat="1" ht="15">
      <c r="A142" s="5"/>
      <c r="B142" s="8" t="s">
        <v>295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3.8315086433662997</v>
      </c>
      <c r="I142" s="9">
        <v>186.55736385596649</v>
      </c>
      <c r="J142" s="9">
        <v>0</v>
      </c>
      <c r="K142" s="9">
        <v>0</v>
      </c>
      <c r="L142" s="10">
        <v>0.9805492400664002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0.018036750199900003</v>
      </c>
      <c r="S142" s="9">
        <v>83.1089986067333</v>
      </c>
      <c r="T142" s="9">
        <v>0</v>
      </c>
      <c r="U142" s="9">
        <v>0</v>
      </c>
      <c r="V142" s="10">
        <v>2.1249061208330997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0.1744388266666</v>
      </c>
      <c r="AC142" s="9">
        <v>0</v>
      </c>
      <c r="AD142" s="9">
        <v>0</v>
      </c>
      <c r="AE142" s="9">
        <v>0</v>
      </c>
      <c r="AF142" s="10">
        <v>1.9196131583666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15.698356395897797</v>
      </c>
      <c r="AW142" s="9">
        <v>38.28231949832099</v>
      </c>
      <c r="AX142" s="9">
        <v>0</v>
      </c>
      <c r="AY142" s="9">
        <v>0</v>
      </c>
      <c r="AZ142" s="10">
        <v>10.982070083898499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0.5090457255326</v>
      </c>
      <c r="BG142" s="9">
        <v>3.7615432516333</v>
      </c>
      <c r="BH142" s="9">
        <v>0</v>
      </c>
      <c r="BI142" s="9">
        <v>0</v>
      </c>
      <c r="BJ142" s="10">
        <v>2.7695867431657</v>
      </c>
      <c r="BK142" s="17">
        <f t="shared" si="3"/>
        <v>350.71833690064756</v>
      </c>
      <c r="BL142" s="16"/>
      <c r="BM142" s="50"/>
    </row>
    <row r="143" spans="1:65" s="12" customFormat="1" ht="15">
      <c r="A143" s="5"/>
      <c r="B143" s="8" t="s">
        <v>296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5.1852713879994</v>
      </c>
      <c r="I143" s="9">
        <v>40.382010479999806</v>
      </c>
      <c r="J143" s="9">
        <v>0</v>
      </c>
      <c r="K143" s="9">
        <v>0</v>
      </c>
      <c r="L143" s="10">
        <v>4.7332194676664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1.2779239268993</v>
      </c>
      <c r="S143" s="9">
        <v>0.6617011520999</v>
      </c>
      <c r="T143" s="9">
        <v>0.2762863333333</v>
      </c>
      <c r="U143" s="9">
        <v>0</v>
      </c>
      <c r="V143" s="10">
        <v>3.5658330167662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0.1100300666666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82.4916181783493</v>
      </c>
      <c r="AW143" s="9">
        <v>39.21841756102645</v>
      </c>
      <c r="AX143" s="9">
        <v>0</v>
      </c>
      <c r="AY143" s="9">
        <v>0</v>
      </c>
      <c r="AZ143" s="10">
        <v>46.5233561464254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26.8608601180223</v>
      </c>
      <c r="BG143" s="9">
        <v>4.6473055625664</v>
      </c>
      <c r="BH143" s="9">
        <v>0</v>
      </c>
      <c r="BI143" s="9">
        <v>0</v>
      </c>
      <c r="BJ143" s="10">
        <v>14.100911800794304</v>
      </c>
      <c r="BK143" s="17">
        <f t="shared" si="3"/>
        <v>270.03474519861504</v>
      </c>
      <c r="BL143" s="16"/>
      <c r="BM143" s="50"/>
    </row>
    <row r="144" spans="1:65" s="12" customFormat="1" ht="15">
      <c r="A144" s="5"/>
      <c r="B144" s="8" t="s">
        <v>297</v>
      </c>
      <c r="C144" s="11">
        <v>0</v>
      </c>
      <c r="D144" s="9">
        <v>2.74679</v>
      </c>
      <c r="E144" s="9">
        <v>0</v>
      </c>
      <c r="F144" s="9">
        <v>0</v>
      </c>
      <c r="G144" s="10">
        <v>0</v>
      </c>
      <c r="H144" s="11">
        <v>0.14341104740000002</v>
      </c>
      <c r="I144" s="9">
        <v>0</v>
      </c>
      <c r="J144" s="9">
        <v>0</v>
      </c>
      <c r="K144" s="9">
        <v>0</v>
      </c>
      <c r="L144" s="10">
        <v>0.5445268238666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0.05702336040000001</v>
      </c>
      <c r="S144" s="9">
        <v>0</v>
      </c>
      <c r="T144" s="9">
        <v>0</v>
      </c>
      <c r="U144" s="9">
        <v>0</v>
      </c>
      <c r="V144" s="10">
        <v>0.0361477564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1.8088257372655996</v>
      </c>
      <c r="AW144" s="9">
        <v>5.667966927014262</v>
      </c>
      <c r="AX144" s="9">
        <v>0</v>
      </c>
      <c r="AY144" s="9">
        <v>0</v>
      </c>
      <c r="AZ144" s="10">
        <v>5.129660092299201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6.001783096232799</v>
      </c>
      <c r="BG144" s="9">
        <v>0</v>
      </c>
      <c r="BH144" s="9">
        <v>0</v>
      </c>
      <c r="BI144" s="9">
        <v>0</v>
      </c>
      <c r="BJ144" s="10">
        <v>0.15434279363299996</v>
      </c>
      <c r="BK144" s="17">
        <f t="shared" si="3"/>
        <v>22.29047763451146</v>
      </c>
      <c r="BL144" s="16"/>
      <c r="BM144" s="50"/>
    </row>
    <row r="145" spans="1:65" s="12" customFormat="1" ht="15">
      <c r="A145" s="5"/>
      <c r="B145" s="8" t="s">
        <v>298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1.2357750487665002</v>
      </c>
      <c r="I145" s="9">
        <v>0.0446291466666</v>
      </c>
      <c r="J145" s="9">
        <v>0</v>
      </c>
      <c r="K145" s="9">
        <v>0</v>
      </c>
      <c r="L145" s="10">
        <v>1.0536941527998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0.29232091066640004</v>
      </c>
      <c r="S145" s="9">
        <v>0</v>
      </c>
      <c r="T145" s="9">
        <v>0</v>
      </c>
      <c r="U145" s="9">
        <v>0</v>
      </c>
      <c r="V145" s="10">
        <v>0.13810489453310001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0.0005549251666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29.6153898260616</v>
      </c>
      <c r="AW145" s="9">
        <v>4.794553442845424</v>
      </c>
      <c r="AX145" s="9">
        <v>0</v>
      </c>
      <c r="AY145" s="9">
        <v>0</v>
      </c>
      <c r="AZ145" s="10">
        <v>20.979646680364503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4.587346216864001</v>
      </c>
      <c r="BG145" s="9">
        <v>0</v>
      </c>
      <c r="BH145" s="9">
        <v>0.8892413792999001</v>
      </c>
      <c r="BI145" s="9">
        <v>0</v>
      </c>
      <c r="BJ145" s="10">
        <v>3.4073748018986003</v>
      </c>
      <c r="BK145" s="17">
        <f t="shared" si="3"/>
        <v>67.03863142593303</v>
      </c>
      <c r="BL145" s="16"/>
      <c r="BM145" s="50"/>
    </row>
    <row r="146" spans="1:65" s="12" customFormat="1" ht="15">
      <c r="A146" s="5"/>
      <c r="B146" s="8" t="s">
        <v>299</v>
      </c>
      <c r="C146" s="11">
        <v>0</v>
      </c>
      <c r="D146" s="9">
        <v>27.2436833333333</v>
      </c>
      <c r="E146" s="9">
        <v>0</v>
      </c>
      <c r="F146" s="9">
        <v>0</v>
      </c>
      <c r="G146" s="10">
        <v>0</v>
      </c>
      <c r="H146" s="11">
        <v>1.504424365833</v>
      </c>
      <c r="I146" s="9">
        <v>174.9589343666665</v>
      </c>
      <c r="J146" s="9">
        <v>0</v>
      </c>
      <c r="K146" s="9">
        <v>0</v>
      </c>
      <c r="L146" s="10">
        <v>0.3906744189999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0.0054487366666</v>
      </c>
      <c r="S146" s="9">
        <v>5.9936103333333</v>
      </c>
      <c r="T146" s="9">
        <v>0</v>
      </c>
      <c r="U146" s="9">
        <v>0</v>
      </c>
      <c r="V146" s="10">
        <v>0.0198878888666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8.4318330780319</v>
      </c>
      <c r="AW146" s="9">
        <v>13.058188000968796</v>
      </c>
      <c r="AX146" s="9">
        <v>0</v>
      </c>
      <c r="AY146" s="9">
        <v>0</v>
      </c>
      <c r="AZ146" s="10">
        <v>7.4766533464328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0.33100432159959997</v>
      </c>
      <c r="BG146" s="9">
        <v>76.2381489321999</v>
      </c>
      <c r="BH146" s="9">
        <v>0</v>
      </c>
      <c r="BI146" s="9">
        <v>0</v>
      </c>
      <c r="BJ146" s="10">
        <v>0.3565700184997</v>
      </c>
      <c r="BK146" s="17">
        <f t="shared" si="3"/>
        <v>316.00906114143197</v>
      </c>
      <c r="BL146" s="16"/>
      <c r="BM146" s="50"/>
    </row>
    <row r="147" spans="1:65" s="12" customFormat="1" ht="15">
      <c r="A147" s="5"/>
      <c r="B147" s="8" t="s">
        <v>300</v>
      </c>
      <c r="C147" s="11">
        <v>0</v>
      </c>
      <c r="D147" s="9">
        <v>2.1775186666666</v>
      </c>
      <c r="E147" s="9">
        <v>0</v>
      </c>
      <c r="F147" s="9">
        <v>0</v>
      </c>
      <c r="G147" s="10">
        <v>0</v>
      </c>
      <c r="H147" s="11">
        <v>1.5396907863664997</v>
      </c>
      <c r="I147" s="9">
        <v>11.203333539999901</v>
      </c>
      <c r="J147" s="9">
        <v>0</v>
      </c>
      <c r="K147" s="9">
        <v>0</v>
      </c>
      <c r="L147" s="10">
        <v>0.8599822551664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0.043080200266499995</v>
      </c>
      <c r="S147" s="9">
        <v>0</v>
      </c>
      <c r="T147" s="9">
        <v>0</v>
      </c>
      <c r="U147" s="9">
        <v>0</v>
      </c>
      <c r="V147" s="10">
        <v>0.11903255333320001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0.5433378333333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12.270154584831</v>
      </c>
      <c r="AW147" s="9">
        <v>10.004009935709114</v>
      </c>
      <c r="AX147" s="9">
        <v>0</v>
      </c>
      <c r="AY147" s="9">
        <v>0</v>
      </c>
      <c r="AZ147" s="10">
        <v>6.2441879277653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4.051772032332</v>
      </c>
      <c r="BG147" s="9">
        <v>3.3794937710666</v>
      </c>
      <c r="BH147" s="9">
        <v>0</v>
      </c>
      <c r="BI147" s="9">
        <v>0</v>
      </c>
      <c r="BJ147" s="10">
        <v>0.6705237213662</v>
      </c>
      <c r="BK147" s="17">
        <f t="shared" si="3"/>
        <v>53.10611780820261</v>
      </c>
      <c r="BL147" s="16"/>
      <c r="BM147" s="50"/>
    </row>
    <row r="148" spans="1:65" s="12" customFormat="1" ht="15">
      <c r="A148" s="5"/>
      <c r="B148" s="8" t="s">
        <v>301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3.4663780786330998</v>
      </c>
      <c r="I148" s="9">
        <v>108.7046333333332</v>
      </c>
      <c r="J148" s="9">
        <v>0</v>
      </c>
      <c r="K148" s="9">
        <v>0</v>
      </c>
      <c r="L148" s="10">
        <v>0.7308338844998999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3.6423761116999</v>
      </c>
      <c r="S148" s="9">
        <v>0</v>
      </c>
      <c r="T148" s="9">
        <v>0</v>
      </c>
      <c r="U148" s="9">
        <v>0</v>
      </c>
      <c r="V148" s="10">
        <v>0.029630749333199997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5.5908654377998</v>
      </c>
      <c r="AW148" s="9">
        <v>13.05827170857441</v>
      </c>
      <c r="AX148" s="9">
        <v>0</v>
      </c>
      <c r="AY148" s="9">
        <v>0</v>
      </c>
      <c r="AZ148" s="10">
        <v>0.8395604981666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1.4972122528332</v>
      </c>
      <c r="BG148" s="9">
        <v>43.71242575</v>
      </c>
      <c r="BH148" s="9">
        <v>0</v>
      </c>
      <c r="BI148" s="9">
        <v>0</v>
      </c>
      <c r="BJ148" s="10">
        <v>0.0391679891333</v>
      </c>
      <c r="BK148" s="17">
        <f t="shared" si="3"/>
        <v>181.31135579400663</v>
      </c>
      <c r="BL148" s="16"/>
      <c r="BM148" s="50"/>
    </row>
    <row r="149" spans="1:65" s="12" customFormat="1" ht="15">
      <c r="A149" s="5"/>
      <c r="B149" s="8" t="s">
        <v>302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0.2003157477664</v>
      </c>
      <c r="I149" s="9">
        <v>69.3771733333332</v>
      </c>
      <c r="J149" s="9">
        <v>0</v>
      </c>
      <c r="K149" s="9">
        <v>0</v>
      </c>
      <c r="L149" s="10">
        <v>0.42271629099979996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0.10330474889979999</v>
      </c>
      <c r="S149" s="9">
        <v>0.3252055</v>
      </c>
      <c r="T149" s="9">
        <v>0</v>
      </c>
      <c r="U149" s="9">
        <v>0</v>
      </c>
      <c r="V149" s="10">
        <v>0.027542302066599997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0.22743581000000002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6.2231041339983</v>
      </c>
      <c r="AW149" s="9">
        <v>3.8179767919187486</v>
      </c>
      <c r="AX149" s="9">
        <v>0</v>
      </c>
      <c r="AY149" s="9">
        <v>0</v>
      </c>
      <c r="AZ149" s="10">
        <v>3.9092201498322994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0.21118571399939995</v>
      </c>
      <c r="BG149" s="9">
        <v>29.241746999999897</v>
      </c>
      <c r="BH149" s="9">
        <v>0</v>
      </c>
      <c r="BI149" s="9">
        <v>0</v>
      </c>
      <c r="BJ149" s="10">
        <v>0.5845391661331</v>
      </c>
      <c r="BK149" s="17">
        <f t="shared" si="3"/>
        <v>114.67146668894755</v>
      </c>
      <c r="BL149" s="16"/>
      <c r="BM149" s="50"/>
    </row>
    <row r="150" spans="1:65" s="12" customFormat="1" ht="15">
      <c r="A150" s="5"/>
      <c r="B150" s="8" t="s">
        <v>303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0.0767872494664</v>
      </c>
      <c r="I150" s="9">
        <v>0</v>
      </c>
      <c r="J150" s="9">
        <v>0</v>
      </c>
      <c r="K150" s="9">
        <v>0</v>
      </c>
      <c r="L150" s="10">
        <v>0.17751484136649998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0.0160898138333</v>
      </c>
      <c r="S150" s="9">
        <v>0</v>
      </c>
      <c r="T150" s="9">
        <v>0</v>
      </c>
      <c r="U150" s="9">
        <v>0</v>
      </c>
      <c r="V150" s="10">
        <v>0.0044385693333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0.0005541045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34.8959261630997</v>
      </c>
      <c r="AW150" s="9">
        <v>30.906816868121556</v>
      </c>
      <c r="AX150" s="9">
        <v>0</v>
      </c>
      <c r="AY150" s="9">
        <v>0</v>
      </c>
      <c r="AZ150" s="10">
        <v>45.5331573490663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2.2778897159998</v>
      </c>
      <c r="BG150" s="9">
        <v>11.35914225</v>
      </c>
      <c r="BH150" s="9">
        <v>0</v>
      </c>
      <c r="BI150" s="9">
        <v>0</v>
      </c>
      <c r="BJ150" s="10">
        <v>0.3869952688999</v>
      </c>
      <c r="BK150" s="17">
        <f t="shared" si="3"/>
        <v>125.63531219368676</v>
      </c>
      <c r="BL150" s="16"/>
      <c r="BM150" s="50"/>
    </row>
    <row r="151" spans="1:65" s="12" customFormat="1" ht="14.25" customHeight="1">
      <c r="A151" s="5"/>
      <c r="B151" s="8" t="s">
        <v>304</v>
      </c>
      <c r="C151" s="11">
        <v>0</v>
      </c>
      <c r="D151" s="9">
        <v>8.130075</v>
      </c>
      <c r="E151" s="9">
        <v>0</v>
      </c>
      <c r="F151" s="9">
        <v>0</v>
      </c>
      <c r="G151" s="10">
        <v>0</v>
      </c>
      <c r="H151" s="11">
        <v>0.038048751</v>
      </c>
      <c r="I151" s="9">
        <v>15.718145</v>
      </c>
      <c r="J151" s="9">
        <v>0</v>
      </c>
      <c r="K151" s="9">
        <v>0</v>
      </c>
      <c r="L151" s="10">
        <v>0.965636108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0.013550125</v>
      </c>
      <c r="S151" s="9">
        <v>0</v>
      </c>
      <c r="T151" s="9">
        <v>0.216802</v>
      </c>
      <c r="U151" s="9">
        <v>0</v>
      </c>
      <c r="V151" s="10">
        <v>0.022222205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0.47267592599999997</v>
      </c>
      <c r="AW151" s="9">
        <v>8.60413955675079</v>
      </c>
      <c r="AX151" s="9">
        <v>0</v>
      </c>
      <c r="AY151" s="9">
        <v>0</v>
      </c>
      <c r="AZ151" s="10">
        <v>1.8958261328666006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0.09328606106659999</v>
      </c>
      <c r="BG151" s="9">
        <v>0</v>
      </c>
      <c r="BH151" s="9">
        <v>0</v>
      </c>
      <c r="BI151" s="9">
        <v>0</v>
      </c>
      <c r="BJ151" s="10">
        <v>1.103057907</v>
      </c>
      <c r="BK151" s="17">
        <f t="shared" si="3"/>
        <v>37.273464772683994</v>
      </c>
      <c r="BL151" s="16"/>
      <c r="BM151" s="50"/>
    </row>
    <row r="152" spans="1:65" s="12" customFormat="1" ht="15">
      <c r="A152" s="5"/>
      <c r="B152" s="8" t="s">
        <v>155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5.8084990476</v>
      </c>
      <c r="I152" s="9">
        <v>5.24981605</v>
      </c>
      <c r="J152" s="9">
        <v>0</v>
      </c>
      <c r="K152" s="9">
        <v>0</v>
      </c>
      <c r="L152" s="10">
        <v>3.7231481291666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1.8326724553665001</v>
      </c>
      <c r="S152" s="9">
        <v>0.4144444089</v>
      </c>
      <c r="T152" s="9">
        <v>0</v>
      </c>
      <c r="U152" s="9">
        <v>0</v>
      </c>
      <c r="V152" s="10">
        <v>0.993976651733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0.09825036</v>
      </c>
      <c r="AC152" s="9">
        <v>0</v>
      </c>
      <c r="AD152" s="9">
        <v>0</v>
      </c>
      <c r="AE152" s="9">
        <v>0</v>
      </c>
      <c r="AF152" s="10">
        <v>0.5458353333332999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59.279706365620115</v>
      </c>
      <c r="AW152" s="9">
        <v>19.598264947298343</v>
      </c>
      <c r="AX152" s="9">
        <v>0.5458353333332999</v>
      </c>
      <c r="AY152" s="9">
        <v>0</v>
      </c>
      <c r="AZ152" s="10">
        <v>28.7835497388273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16.870788879523896</v>
      </c>
      <c r="BG152" s="9">
        <v>1.6855078191664</v>
      </c>
      <c r="BH152" s="9">
        <v>0</v>
      </c>
      <c r="BI152" s="9">
        <v>0</v>
      </c>
      <c r="BJ152" s="10">
        <v>11.250585676529504</v>
      </c>
      <c r="BK152" s="17">
        <f t="shared" si="3"/>
        <v>156.68088119639827</v>
      </c>
      <c r="BL152" s="16"/>
      <c r="BM152" s="50"/>
    </row>
    <row r="153" spans="1:65" s="12" customFormat="1" ht="15">
      <c r="A153" s="5"/>
      <c r="B153" s="8" t="s">
        <v>305</v>
      </c>
      <c r="C153" s="11">
        <v>0</v>
      </c>
      <c r="D153" s="9">
        <v>5.409505</v>
      </c>
      <c r="E153" s="9">
        <v>0</v>
      </c>
      <c r="F153" s="9">
        <v>0</v>
      </c>
      <c r="G153" s="10">
        <v>0</v>
      </c>
      <c r="H153" s="11">
        <v>0.18573968166660001</v>
      </c>
      <c r="I153" s="9">
        <v>8.0060674</v>
      </c>
      <c r="J153" s="9">
        <v>1.081901</v>
      </c>
      <c r="K153" s="9">
        <v>0</v>
      </c>
      <c r="L153" s="10">
        <v>0.35552286123329996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0.019201858066600002</v>
      </c>
      <c r="S153" s="9">
        <v>0</v>
      </c>
      <c r="T153" s="9">
        <v>0</v>
      </c>
      <c r="U153" s="9">
        <v>0</v>
      </c>
      <c r="V153" s="10">
        <v>0.0010252093000000001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0.0432372133333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2.6264038700323002</v>
      </c>
      <c r="AW153" s="9">
        <v>6.270364981408174</v>
      </c>
      <c r="AX153" s="9">
        <v>0</v>
      </c>
      <c r="AY153" s="9">
        <v>0</v>
      </c>
      <c r="AZ153" s="10">
        <v>1.7004372344328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0.5494501643993001</v>
      </c>
      <c r="BG153" s="9">
        <v>0.0756651233333</v>
      </c>
      <c r="BH153" s="9">
        <v>0</v>
      </c>
      <c r="BI153" s="9">
        <v>0</v>
      </c>
      <c r="BJ153" s="10">
        <v>0.727984960833</v>
      </c>
      <c r="BK153" s="17">
        <f t="shared" si="3"/>
        <v>27.05250655803868</v>
      </c>
      <c r="BL153" s="16"/>
      <c r="BM153" s="50"/>
    </row>
    <row r="154" spans="1:65" s="12" customFormat="1" ht="15">
      <c r="A154" s="5"/>
      <c r="B154" s="8" t="s">
        <v>156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0.07518707039999999</v>
      </c>
      <c r="I154" s="9">
        <v>8.642192</v>
      </c>
      <c r="J154" s="9">
        <v>0</v>
      </c>
      <c r="K154" s="9">
        <v>0</v>
      </c>
      <c r="L154" s="10">
        <v>0.359731242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0.01620411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0.9384605552999999</v>
      </c>
      <c r="AW154" s="9">
        <v>5.432875257449879</v>
      </c>
      <c r="AX154" s="9">
        <v>0</v>
      </c>
      <c r="AY154" s="9">
        <v>0</v>
      </c>
      <c r="AZ154" s="10">
        <v>2.7630945323666003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3.6662343029665</v>
      </c>
      <c r="BG154" s="9">
        <v>0.010793230000000001</v>
      </c>
      <c r="BH154" s="9">
        <v>0</v>
      </c>
      <c r="BI154" s="9">
        <v>0</v>
      </c>
      <c r="BJ154" s="10">
        <v>0.0450416651666</v>
      </c>
      <c r="BK154" s="17">
        <f aca="true" t="shared" si="4" ref="BK154:BK160">SUM(C154:BJ154)</f>
        <v>21.949813965649582</v>
      </c>
      <c r="BL154" s="16"/>
      <c r="BM154" s="50"/>
    </row>
    <row r="155" spans="1:65" s="12" customFormat="1" ht="15">
      <c r="A155" s="5"/>
      <c r="B155" s="8" t="s">
        <v>157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0.4471267431662</v>
      </c>
      <c r="I155" s="9">
        <v>0</v>
      </c>
      <c r="J155" s="9">
        <v>0</v>
      </c>
      <c r="K155" s="9">
        <v>0</v>
      </c>
      <c r="L155" s="10">
        <v>0.3740425439996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0.0954801734331</v>
      </c>
      <c r="S155" s="9">
        <v>0</v>
      </c>
      <c r="T155" s="9">
        <v>0</v>
      </c>
      <c r="U155" s="9">
        <v>0</v>
      </c>
      <c r="V155" s="10">
        <v>0.1192647473331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0.0052800784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19.0273970956613</v>
      </c>
      <c r="AW155" s="9">
        <v>6.803421331285351</v>
      </c>
      <c r="AX155" s="9">
        <v>0</v>
      </c>
      <c r="AY155" s="9">
        <v>0</v>
      </c>
      <c r="AZ155" s="10">
        <v>12.436276212898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5.5149100329648</v>
      </c>
      <c r="BG155" s="9">
        <v>2.2825359277666</v>
      </c>
      <c r="BH155" s="9">
        <v>0</v>
      </c>
      <c r="BI155" s="9">
        <v>0</v>
      </c>
      <c r="BJ155" s="10">
        <v>0.8998530395325002</v>
      </c>
      <c r="BK155" s="17">
        <f t="shared" si="4"/>
        <v>48.005587926440555</v>
      </c>
      <c r="BL155" s="16"/>
      <c r="BM155" s="50"/>
    </row>
    <row r="156" spans="1:65" s="12" customFormat="1" ht="15">
      <c r="A156" s="5"/>
      <c r="B156" s="8" t="s">
        <v>158</v>
      </c>
      <c r="C156" s="11">
        <v>0</v>
      </c>
      <c r="D156" s="9">
        <v>22.3208254066333</v>
      </c>
      <c r="E156" s="9">
        <v>0</v>
      </c>
      <c r="F156" s="9">
        <v>0</v>
      </c>
      <c r="G156" s="10">
        <v>0</v>
      </c>
      <c r="H156" s="11">
        <v>0.1251761473333</v>
      </c>
      <c r="I156" s="9">
        <v>643.1370279128997</v>
      </c>
      <c r="J156" s="9">
        <v>0</v>
      </c>
      <c r="K156" s="9">
        <v>0</v>
      </c>
      <c r="L156" s="10">
        <v>1.3838809922331998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0.0127887599332</v>
      </c>
      <c r="S156" s="9">
        <v>364.5534573616666</v>
      </c>
      <c r="T156" s="9">
        <v>0</v>
      </c>
      <c r="U156" s="9">
        <v>0</v>
      </c>
      <c r="V156" s="10">
        <v>2.2393544056997996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509.4411</v>
      </c>
      <c r="AS156" s="9">
        <v>0</v>
      </c>
      <c r="AT156" s="9">
        <v>0</v>
      </c>
      <c r="AU156" s="10">
        <v>0</v>
      </c>
      <c r="AV156" s="11">
        <v>0.9686509761999</v>
      </c>
      <c r="AW156" s="9">
        <v>48.32559280789318</v>
      </c>
      <c r="AX156" s="9">
        <v>0</v>
      </c>
      <c r="AY156" s="9">
        <v>0</v>
      </c>
      <c r="AZ156" s="10">
        <v>10.3239043651999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0.28599236153320007</v>
      </c>
      <c r="BG156" s="9">
        <v>0.0667278542666</v>
      </c>
      <c r="BH156" s="9">
        <v>0</v>
      </c>
      <c r="BI156" s="9">
        <v>0</v>
      </c>
      <c r="BJ156" s="10">
        <v>0.1764057086332</v>
      </c>
      <c r="BK156" s="17">
        <f t="shared" si="4"/>
        <v>1603.360885060125</v>
      </c>
      <c r="BL156" s="16"/>
      <c r="BM156" s="50"/>
    </row>
    <row r="157" spans="1:65" s="12" customFormat="1" ht="15">
      <c r="A157" s="5"/>
      <c r="B157" s="8" t="s">
        <v>159</v>
      </c>
      <c r="C157" s="11">
        <v>0</v>
      </c>
      <c r="D157" s="9">
        <v>331.8408612412333</v>
      </c>
      <c r="E157" s="9">
        <v>0</v>
      </c>
      <c r="F157" s="9">
        <v>0</v>
      </c>
      <c r="G157" s="10">
        <v>105.4588295613333</v>
      </c>
      <c r="H157" s="11">
        <v>0.3277360486999</v>
      </c>
      <c r="I157" s="9">
        <v>323.6702636035999</v>
      </c>
      <c r="J157" s="9">
        <v>0</v>
      </c>
      <c r="K157" s="9">
        <v>0</v>
      </c>
      <c r="L157" s="10">
        <v>2.4908020753665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0.002557723</v>
      </c>
      <c r="S157" s="9">
        <v>273.6108681847666</v>
      </c>
      <c r="T157" s="9">
        <v>0</v>
      </c>
      <c r="U157" s="9">
        <v>0</v>
      </c>
      <c r="V157" s="10">
        <v>0.012179633333300001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0.004158015999900001</v>
      </c>
      <c r="AW157" s="9">
        <v>80.92471811355198</v>
      </c>
      <c r="AX157" s="9">
        <v>0</v>
      </c>
      <c r="AY157" s="9">
        <v>0</v>
      </c>
      <c r="AZ157" s="10">
        <v>2.7160906281663997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</v>
      </c>
      <c r="BG157" s="9">
        <v>1.1762356817999</v>
      </c>
      <c r="BH157" s="9">
        <v>1.2165003333333</v>
      </c>
      <c r="BI157" s="9">
        <v>0</v>
      </c>
      <c r="BJ157" s="10">
        <v>0.9311152431664002</v>
      </c>
      <c r="BK157" s="17">
        <f t="shared" si="4"/>
        <v>1124.3829160873506</v>
      </c>
      <c r="BL157" s="16"/>
      <c r="BM157" s="50"/>
    </row>
    <row r="158" spans="1:65" s="12" customFormat="1" ht="15">
      <c r="A158" s="5"/>
      <c r="B158" s="8" t="s">
        <v>160</v>
      </c>
      <c r="C158" s="11">
        <v>0</v>
      </c>
      <c r="D158" s="9">
        <v>13.2998984099666</v>
      </c>
      <c r="E158" s="9">
        <v>0</v>
      </c>
      <c r="F158" s="9">
        <v>0</v>
      </c>
      <c r="G158" s="10">
        <v>0</v>
      </c>
      <c r="H158" s="11">
        <v>0.2337035441333</v>
      </c>
      <c r="I158" s="9">
        <v>122.7667639592</v>
      </c>
      <c r="J158" s="9">
        <v>0</v>
      </c>
      <c r="K158" s="9">
        <v>0</v>
      </c>
      <c r="L158" s="10">
        <v>0.28334747386660003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0.0083498233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</v>
      </c>
      <c r="AW158" s="9">
        <v>12.147728857142631</v>
      </c>
      <c r="AX158" s="9">
        <v>0</v>
      </c>
      <c r="AY158" s="9">
        <v>0</v>
      </c>
      <c r="AZ158" s="10">
        <v>5.3089068077662995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0.0333107245333</v>
      </c>
      <c r="BG158" s="9">
        <v>60.499900668466594</v>
      </c>
      <c r="BH158" s="9">
        <v>0</v>
      </c>
      <c r="BI158" s="9">
        <v>0</v>
      </c>
      <c r="BJ158" s="10">
        <v>2.8209141585666</v>
      </c>
      <c r="BK158" s="17">
        <f t="shared" si="4"/>
        <v>217.40282442694195</v>
      </c>
      <c r="BL158" s="16"/>
      <c r="BM158" s="50"/>
    </row>
    <row r="159" spans="1:65" s="12" customFormat="1" ht="15">
      <c r="A159" s="5"/>
      <c r="B159" s="8" t="s">
        <v>161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0.0248780654999</v>
      </c>
      <c r="I159" s="9">
        <v>29.778266138133205</v>
      </c>
      <c r="J159" s="9">
        <v>0</v>
      </c>
      <c r="K159" s="9">
        <v>0</v>
      </c>
      <c r="L159" s="10">
        <v>0.2710146027332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</v>
      </c>
      <c r="S159" s="9">
        <v>0</v>
      </c>
      <c r="T159" s="9">
        <v>0</v>
      </c>
      <c r="U159" s="9">
        <v>0</v>
      </c>
      <c r="V159" s="10">
        <v>1.7558650619332001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24.1934638008666</v>
      </c>
      <c r="AW159" s="9">
        <v>8.596349578709866</v>
      </c>
      <c r="AX159" s="9">
        <v>0</v>
      </c>
      <c r="AY159" s="9">
        <v>0</v>
      </c>
      <c r="AZ159" s="10">
        <v>33.8884509856665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0.0022086564665999998</v>
      </c>
      <c r="BG159" s="9">
        <v>31.446001220066602</v>
      </c>
      <c r="BH159" s="9">
        <v>0</v>
      </c>
      <c r="BI159" s="9">
        <v>0</v>
      </c>
      <c r="BJ159" s="10">
        <v>0.8845748454666</v>
      </c>
      <c r="BK159" s="17">
        <f t="shared" si="4"/>
        <v>130.84107295554227</v>
      </c>
      <c r="BL159" s="16"/>
      <c r="BM159" s="50"/>
    </row>
    <row r="160" spans="1:65" s="12" customFormat="1" ht="15">
      <c r="A160" s="5"/>
      <c r="B160" s="8" t="s">
        <v>162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</v>
      </c>
      <c r="I160" s="9">
        <v>9.2838434523333</v>
      </c>
      <c r="J160" s="9">
        <v>0</v>
      </c>
      <c r="K160" s="9">
        <v>0</v>
      </c>
      <c r="L160" s="10">
        <v>3.7927353831332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0.0071544958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8.563932821466402</v>
      </c>
      <c r="AW160" s="9">
        <v>0.219552530893899</v>
      </c>
      <c r="AX160" s="9">
        <v>0</v>
      </c>
      <c r="AY160" s="9">
        <v>0</v>
      </c>
      <c r="AZ160" s="10">
        <v>6.7926409832663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0.0270733368333</v>
      </c>
      <c r="BG160" s="9">
        <v>0</v>
      </c>
      <c r="BH160" s="9">
        <v>1.1955623333333</v>
      </c>
      <c r="BI160" s="9">
        <v>0</v>
      </c>
      <c r="BJ160" s="10">
        <v>0.0751692565665</v>
      </c>
      <c r="BK160" s="17">
        <f t="shared" si="4"/>
        <v>29.957664593626202</v>
      </c>
      <c r="BL160" s="16"/>
      <c r="BM160" s="50"/>
    </row>
    <row r="161" spans="1:65" s="12" customFormat="1" ht="15">
      <c r="A161" s="5"/>
      <c r="B161" s="8" t="s">
        <v>163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0.16711918199989997</v>
      </c>
      <c r="I161" s="9">
        <v>152.759440278233</v>
      </c>
      <c r="J161" s="9">
        <v>0</v>
      </c>
      <c r="K161" s="9">
        <v>0</v>
      </c>
      <c r="L161" s="10">
        <v>0.0720104658332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0.2387804958332</v>
      </c>
      <c r="S161" s="9">
        <v>29.9704612228333</v>
      </c>
      <c r="T161" s="9">
        <v>0</v>
      </c>
      <c r="U161" s="9">
        <v>0</v>
      </c>
      <c r="V161" s="10">
        <v>0.0016629560000000002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12.109147873533</v>
      </c>
      <c r="AW161" s="9">
        <v>73.33375216581742</v>
      </c>
      <c r="AX161" s="9">
        <v>0</v>
      </c>
      <c r="AY161" s="9">
        <v>0</v>
      </c>
      <c r="AZ161" s="10">
        <v>13.5551181942659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1.5003635963333</v>
      </c>
      <c r="BG161" s="9">
        <v>92.76154842373322</v>
      </c>
      <c r="BH161" s="9">
        <v>0</v>
      </c>
      <c r="BI161" s="9">
        <v>0</v>
      </c>
      <c r="BJ161" s="10">
        <v>1.7112411087664001</v>
      </c>
      <c r="BK161" s="17">
        <f t="shared" si="3"/>
        <v>378.1806459631818</v>
      </c>
      <c r="BL161" s="16"/>
      <c r="BM161" s="50"/>
    </row>
    <row r="162" spans="1:65" s="12" customFormat="1" ht="15">
      <c r="A162" s="5"/>
      <c r="B162" s="8" t="s">
        <v>164</v>
      </c>
      <c r="C162" s="11">
        <v>0</v>
      </c>
      <c r="D162" s="9">
        <v>10.8871744980333</v>
      </c>
      <c r="E162" s="9">
        <v>0</v>
      </c>
      <c r="F162" s="9">
        <v>0</v>
      </c>
      <c r="G162" s="10">
        <v>0</v>
      </c>
      <c r="H162" s="11">
        <v>0.19631150179999998</v>
      </c>
      <c r="I162" s="9">
        <v>38.7386238293666</v>
      </c>
      <c r="J162" s="9">
        <v>0</v>
      </c>
      <c r="K162" s="9">
        <v>0</v>
      </c>
      <c r="L162" s="10">
        <v>0.0663239432666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0.15239260179990002</v>
      </c>
      <c r="S162" s="9">
        <v>5.7322516666666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3.1496186813525973</v>
      </c>
      <c r="AW162" s="9">
        <v>0</v>
      </c>
      <c r="AX162" s="9">
        <v>0</v>
      </c>
      <c r="AY162" s="9">
        <v>0</v>
      </c>
      <c r="AZ162" s="10">
        <v>1.0082243172332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0.0053384175666</v>
      </c>
      <c r="BG162" s="9">
        <v>16.3197038310333</v>
      </c>
      <c r="BH162" s="9">
        <v>0</v>
      </c>
      <c r="BI162" s="9">
        <v>0</v>
      </c>
      <c r="BJ162" s="10">
        <v>0</v>
      </c>
      <c r="BK162" s="17">
        <f t="shared" si="3"/>
        <v>76.2559632881187</v>
      </c>
      <c r="BL162" s="16"/>
      <c r="BM162" s="50"/>
    </row>
    <row r="163" spans="1:65" s="12" customFormat="1" ht="15">
      <c r="A163" s="5"/>
      <c r="B163" s="8" t="s">
        <v>165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</v>
      </c>
      <c r="I163" s="9">
        <v>242.6278203387332</v>
      </c>
      <c r="J163" s="9">
        <v>0</v>
      </c>
      <c r="K163" s="9">
        <v>0</v>
      </c>
      <c r="L163" s="10">
        <v>2.3335068369999004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0.7828436203665999</v>
      </c>
      <c r="AW163" s="9">
        <v>77.91319016542438</v>
      </c>
      <c r="AX163" s="9">
        <v>0</v>
      </c>
      <c r="AY163" s="9">
        <v>0</v>
      </c>
      <c r="AZ163" s="10">
        <v>2.3747115730332995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0.003495303</v>
      </c>
      <c r="BG163" s="9">
        <v>107.41227989283331</v>
      </c>
      <c r="BH163" s="9">
        <v>0</v>
      </c>
      <c r="BI163" s="9">
        <v>0</v>
      </c>
      <c r="BJ163" s="10">
        <v>0.0113262544333</v>
      </c>
      <c r="BK163" s="17">
        <f aca="true" t="shared" si="5" ref="BK163:BK177">SUM(C163:BJ163)</f>
        <v>433.4591739848241</v>
      </c>
      <c r="BL163" s="16"/>
      <c r="BM163" s="50"/>
    </row>
    <row r="164" spans="1:65" s="12" customFormat="1" ht="15">
      <c r="A164" s="5"/>
      <c r="B164" s="8" t="s">
        <v>166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3.0263612041666</v>
      </c>
      <c r="I164" s="9">
        <v>136.8074969889998</v>
      </c>
      <c r="J164" s="9">
        <v>0</v>
      </c>
      <c r="K164" s="9">
        <v>0</v>
      </c>
      <c r="L164" s="10">
        <v>0.035851804599999995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0.1199647125333</v>
      </c>
      <c r="AW164" s="9">
        <v>32.883081034487</v>
      </c>
      <c r="AX164" s="9">
        <v>0</v>
      </c>
      <c r="AY164" s="9">
        <v>0</v>
      </c>
      <c r="AZ164" s="10">
        <v>1.1381769758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1.1022933900999001</v>
      </c>
      <c r="BG164" s="9">
        <v>69.5016879760666</v>
      </c>
      <c r="BH164" s="9">
        <v>0</v>
      </c>
      <c r="BI164" s="9">
        <v>0</v>
      </c>
      <c r="BJ164" s="10">
        <v>0.05811945</v>
      </c>
      <c r="BK164" s="17">
        <f t="shared" si="5"/>
        <v>244.67303353675317</v>
      </c>
      <c r="BL164" s="16"/>
      <c r="BM164" s="50"/>
    </row>
    <row r="165" spans="1:65" s="12" customFormat="1" ht="15">
      <c r="A165" s="5"/>
      <c r="B165" s="8" t="s">
        <v>167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1.3451036661997997</v>
      </c>
      <c r="I165" s="9">
        <v>7.848657739999801</v>
      </c>
      <c r="J165" s="9">
        <v>0</v>
      </c>
      <c r="K165" s="9">
        <v>0</v>
      </c>
      <c r="L165" s="10">
        <v>0.8839222587664999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4.4981673725329</v>
      </c>
      <c r="S165" s="9">
        <v>40.0811275083332</v>
      </c>
      <c r="T165" s="9">
        <v>0.16216235</v>
      </c>
      <c r="U165" s="9">
        <v>0</v>
      </c>
      <c r="V165" s="10">
        <v>0.0710262995665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0.1832526333333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42.39268835792569</v>
      </c>
      <c r="AW165" s="9">
        <v>40.5884077156682</v>
      </c>
      <c r="AX165" s="9">
        <v>0</v>
      </c>
      <c r="AY165" s="9">
        <v>0</v>
      </c>
      <c r="AZ165" s="10">
        <v>16.3887312644638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9.6271721012963</v>
      </c>
      <c r="BG165" s="9">
        <v>1.9079725203665</v>
      </c>
      <c r="BH165" s="9">
        <v>0</v>
      </c>
      <c r="BI165" s="9">
        <v>0</v>
      </c>
      <c r="BJ165" s="10">
        <v>9.179162514865398</v>
      </c>
      <c r="BK165" s="17">
        <f t="shared" si="5"/>
        <v>175.15755430331788</v>
      </c>
      <c r="BL165" s="16"/>
      <c r="BM165" s="50"/>
    </row>
    <row r="166" spans="1:65" s="12" customFormat="1" ht="15">
      <c r="A166" s="5"/>
      <c r="B166" s="8" t="s">
        <v>168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0.5288588622</v>
      </c>
      <c r="I166" s="9">
        <v>37.56739</v>
      </c>
      <c r="J166" s="9">
        <v>0</v>
      </c>
      <c r="K166" s="9">
        <v>0</v>
      </c>
      <c r="L166" s="10">
        <v>7.731476197400001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0.34025321799999997</v>
      </c>
      <c r="S166" s="9">
        <v>0</v>
      </c>
      <c r="T166" s="9">
        <v>0</v>
      </c>
      <c r="U166" s="9">
        <v>0</v>
      </c>
      <c r="V166" s="10">
        <v>0.0089088382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0.0981251309333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1.2752581342665998</v>
      </c>
      <c r="AW166" s="9">
        <v>33.178641930264945</v>
      </c>
      <c r="AX166" s="9">
        <v>0</v>
      </c>
      <c r="AY166" s="9">
        <v>0</v>
      </c>
      <c r="AZ166" s="10">
        <v>0.2605377850666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0.0657029361</v>
      </c>
      <c r="BG166" s="9">
        <v>32.7173805</v>
      </c>
      <c r="BH166" s="9">
        <v>0</v>
      </c>
      <c r="BI166" s="9">
        <v>0</v>
      </c>
      <c r="BJ166" s="10">
        <v>29.8808278253333</v>
      </c>
      <c r="BK166" s="17">
        <f t="shared" si="5"/>
        <v>143.65336135776477</v>
      </c>
      <c r="BL166" s="16"/>
      <c r="BM166" s="50"/>
    </row>
    <row r="167" spans="1:65" s="12" customFormat="1" ht="15">
      <c r="A167" s="5"/>
      <c r="B167" s="8" t="s">
        <v>169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0.9712092509999998</v>
      </c>
      <c r="I167" s="9">
        <v>0</v>
      </c>
      <c r="J167" s="9">
        <v>0</v>
      </c>
      <c r="K167" s="9">
        <v>0</v>
      </c>
      <c r="L167" s="10">
        <v>0.6641687962999999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0.05007756730000001</v>
      </c>
      <c r="S167" s="9">
        <v>0</v>
      </c>
      <c r="T167" s="9">
        <v>0</v>
      </c>
      <c r="U167" s="9">
        <v>0</v>
      </c>
      <c r="V167" s="10">
        <v>0.09551473560000001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0.021359326666600002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9.289563538030402</v>
      </c>
      <c r="AW167" s="9">
        <v>4.6363594373069965</v>
      </c>
      <c r="AX167" s="9">
        <v>0</v>
      </c>
      <c r="AY167" s="9">
        <v>0</v>
      </c>
      <c r="AZ167" s="10">
        <v>7.0144587615324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2.9579315286320997</v>
      </c>
      <c r="BG167" s="9">
        <v>0.0163439195666</v>
      </c>
      <c r="BH167" s="9">
        <v>0</v>
      </c>
      <c r="BI167" s="9">
        <v>0</v>
      </c>
      <c r="BJ167" s="10">
        <v>0.5738871124663</v>
      </c>
      <c r="BK167" s="17">
        <f t="shared" si="5"/>
        <v>26.290873974401396</v>
      </c>
      <c r="BL167" s="16"/>
      <c r="BM167" s="50"/>
    </row>
    <row r="168" spans="1:65" s="12" customFormat="1" ht="15">
      <c r="A168" s="5"/>
      <c r="B168" s="8" t="s">
        <v>170</v>
      </c>
      <c r="C168" s="11">
        <v>0</v>
      </c>
      <c r="D168" s="9">
        <v>5.3475283333333</v>
      </c>
      <c r="E168" s="9">
        <v>0</v>
      </c>
      <c r="F168" s="9">
        <v>0</v>
      </c>
      <c r="G168" s="10">
        <v>0</v>
      </c>
      <c r="H168" s="11">
        <v>0.22566569566660002</v>
      </c>
      <c r="I168" s="9">
        <v>12.834068</v>
      </c>
      <c r="J168" s="9">
        <v>0</v>
      </c>
      <c r="K168" s="9">
        <v>0</v>
      </c>
      <c r="L168" s="10">
        <v>0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0.10748531949989998</v>
      </c>
      <c r="S168" s="9">
        <v>0</v>
      </c>
      <c r="T168" s="9">
        <v>0</v>
      </c>
      <c r="U168" s="9">
        <v>0</v>
      </c>
      <c r="V168" s="10">
        <v>0.0167912389666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0.0080171449998</v>
      </c>
      <c r="AW168" s="9">
        <v>17.103242666667494</v>
      </c>
      <c r="AX168" s="9">
        <v>0</v>
      </c>
      <c r="AY168" s="9">
        <v>0</v>
      </c>
      <c r="AZ168" s="10">
        <v>0.0753611629998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0.0277927693333</v>
      </c>
      <c r="BG168" s="9">
        <v>16.03429</v>
      </c>
      <c r="BH168" s="9">
        <v>0</v>
      </c>
      <c r="BI168" s="9">
        <v>0</v>
      </c>
      <c r="BJ168" s="10">
        <v>16.0503242899999</v>
      </c>
      <c r="BK168" s="17">
        <f t="shared" si="5"/>
        <v>67.83056662146669</v>
      </c>
      <c r="BL168" s="16"/>
      <c r="BM168" s="57"/>
    </row>
    <row r="169" spans="1:65" s="12" customFormat="1" ht="15">
      <c r="A169" s="5"/>
      <c r="B169" s="8" t="s">
        <v>171</v>
      </c>
      <c r="C169" s="11">
        <v>0</v>
      </c>
      <c r="D169" s="9">
        <v>6.9904787666666</v>
      </c>
      <c r="E169" s="9">
        <v>0</v>
      </c>
      <c r="F169" s="9">
        <v>0</v>
      </c>
      <c r="G169" s="10">
        <v>0</v>
      </c>
      <c r="H169" s="11">
        <v>0.0405554493332</v>
      </c>
      <c r="I169" s="9">
        <v>13.8742326666666</v>
      </c>
      <c r="J169" s="9">
        <v>0</v>
      </c>
      <c r="K169" s="9">
        <v>0</v>
      </c>
      <c r="L169" s="10">
        <v>0.0122733596666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0.11046023699989999</v>
      </c>
      <c r="S169" s="9">
        <v>0</v>
      </c>
      <c r="T169" s="9">
        <v>0</v>
      </c>
      <c r="U169" s="9">
        <v>0</v>
      </c>
      <c r="V169" s="10">
        <v>0.003201746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1.2971742385996</v>
      </c>
      <c r="AW169" s="9">
        <v>25.599728000091662</v>
      </c>
      <c r="AX169" s="9">
        <v>0</v>
      </c>
      <c r="AY169" s="9">
        <v>0</v>
      </c>
      <c r="AZ169" s="10">
        <v>0.0914016955332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0.0246397382</v>
      </c>
      <c r="BG169" s="9">
        <v>15.99983</v>
      </c>
      <c r="BH169" s="9">
        <v>0</v>
      </c>
      <c r="BI169" s="9">
        <v>0</v>
      </c>
      <c r="BJ169" s="10">
        <v>0.0053332766666</v>
      </c>
      <c r="BK169" s="17">
        <f t="shared" si="5"/>
        <v>64.04930917442397</v>
      </c>
      <c r="BL169" s="16"/>
      <c r="BM169" s="57"/>
    </row>
    <row r="170" spans="1:65" s="12" customFormat="1" ht="15">
      <c r="A170" s="5"/>
      <c r="B170" s="8" t="s">
        <v>172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0.28473862899980007</v>
      </c>
      <c r="I170" s="9">
        <v>77.1222856666666</v>
      </c>
      <c r="J170" s="9">
        <v>0</v>
      </c>
      <c r="K170" s="9">
        <v>0</v>
      </c>
      <c r="L170" s="10">
        <v>0.5692786798664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0.3387170936999</v>
      </c>
      <c r="S170" s="9">
        <v>0</v>
      </c>
      <c r="T170" s="9">
        <v>0</v>
      </c>
      <c r="U170" s="9">
        <v>0</v>
      </c>
      <c r="V170" s="10">
        <v>1.1357209628666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0.4738370632666</v>
      </c>
      <c r="AW170" s="9">
        <v>6.394420557398294</v>
      </c>
      <c r="AX170" s="9">
        <v>0</v>
      </c>
      <c r="AY170" s="9">
        <v>0</v>
      </c>
      <c r="AZ170" s="10">
        <v>15.680899860433302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0.21120698829999998</v>
      </c>
      <c r="BG170" s="9">
        <v>34.847901</v>
      </c>
      <c r="BH170" s="9">
        <v>0</v>
      </c>
      <c r="BI170" s="9">
        <v>0</v>
      </c>
      <c r="BJ170" s="10">
        <v>13.208093676899999</v>
      </c>
      <c r="BK170" s="17">
        <f t="shared" si="5"/>
        <v>150.2671001783975</v>
      </c>
      <c r="BL170" s="16"/>
      <c r="BM170" s="57"/>
    </row>
    <row r="171" spans="1:65" s="12" customFormat="1" ht="15">
      <c r="A171" s="5"/>
      <c r="B171" s="8" t="s">
        <v>173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1.3620775971999002</v>
      </c>
      <c r="I171" s="9">
        <v>6.6671519620665</v>
      </c>
      <c r="J171" s="9">
        <v>0</v>
      </c>
      <c r="K171" s="9">
        <v>0</v>
      </c>
      <c r="L171" s="10">
        <v>0.31202116426649995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0.5881766249997</v>
      </c>
      <c r="S171" s="9">
        <v>9.0971318</v>
      </c>
      <c r="T171" s="9">
        <v>0</v>
      </c>
      <c r="U171" s="9">
        <v>0</v>
      </c>
      <c r="V171" s="10">
        <v>0.0243635828665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0.0521551333333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6.9374471703311995</v>
      </c>
      <c r="AW171" s="9">
        <v>8.492003119363174</v>
      </c>
      <c r="AX171" s="9">
        <v>0</v>
      </c>
      <c r="AY171" s="9">
        <v>0</v>
      </c>
      <c r="AZ171" s="10">
        <v>2.1829002068322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0.7058292592324</v>
      </c>
      <c r="BG171" s="9">
        <v>0</v>
      </c>
      <c r="BH171" s="9">
        <v>0</v>
      </c>
      <c r="BI171" s="9">
        <v>0</v>
      </c>
      <c r="BJ171" s="10">
        <v>0.8023641229331</v>
      </c>
      <c r="BK171" s="17">
        <f t="shared" si="5"/>
        <v>37.223621743424474</v>
      </c>
      <c r="BL171" s="16"/>
      <c r="BM171" s="57"/>
    </row>
    <row r="172" spans="1:65" s="12" customFormat="1" ht="15">
      <c r="A172" s="5"/>
      <c r="B172" s="8" t="s">
        <v>174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0.17146775306659998</v>
      </c>
      <c r="I172" s="9">
        <v>223.6988283333333</v>
      </c>
      <c r="J172" s="9">
        <v>0</v>
      </c>
      <c r="K172" s="9">
        <v>0</v>
      </c>
      <c r="L172" s="10">
        <v>0.1335950211998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0.0010404596666</v>
      </c>
      <c r="S172" s="9">
        <v>0</v>
      </c>
      <c r="T172" s="9">
        <v>0</v>
      </c>
      <c r="U172" s="9">
        <v>0</v>
      </c>
      <c r="V172" s="10">
        <v>0.09447373773329999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0.0442108653666</v>
      </c>
      <c r="AW172" s="9">
        <v>8.320536000031492</v>
      </c>
      <c r="AX172" s="9">
        <v>0</v>
      </c>
      <c r="AY172" s="9">
        <v>0</v>
      </c>
      <c r="AZ172" s="10">
        <v>2.6160982395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2.2163827769999997</v>
      </c>
      <c r="BG172" s="9">
        <v>74.884824</v>
      </c>
      <c r="BH172" s="9">
        <v>0</v>
      </c>
      <c r="BI172" s="9">
        <v>0</v>
      </c>
      <c r="BJ172" s="10">
        <v>0.0046803015</v>
      </c>
      <c r="BK172" s="17">
        <f t="shared" si="5"/>
        <v>312.18613748839766</v>
      </c>
      <c r="BL172" s="16"/>
      <c r="BM172" s="57"/>
    </row>
    <row r="173" spans="1:65" s="12" customFormat="1" ht="15">
      <c r="A173" s="5"/>
      <c r="B173" s="8" t="s">
        <v>175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0.6762411465000001</v>
      </c>
      <c r="I173" s="9">
        <v>0.15521985</v>
      </c>
      <c r="J173" s="9">
        <v>0</v>
      </c>
      <c r="K173" s="9">
        <v>0</v>
      </c>
      <c r="L173" s="10">
        <v>0.4414452534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0.029842831199899996</v>
      </c>
      <c r="S173" s="9">
        <v>1.3943916525</v>
      </c>
      <c r="T173" s="9">
        <v>0</v>
      </c>
      <c r="U173" s="9">
        <v>0</v>
      </c>
      <c r="V173" s="10">
        <v>0.3304113207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13.493503501497</v>
      </c>
      <c r="AW173" s="9">
        <v>10.738916666871605</v>
      </c>
      <c r="AX173" s="9">
        <v>0</v>
      </c>
      <c r="AY173" s="9">
        <v>0</v>
      </c>
      <c r="AZ173" s="10">
        <v>2.8814604317656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3.1500957236995</v>
      </c>
      <c r="BG173" s="9">
        <v>0</v>
      </c>
      <c r="BH173" s="9">
        <v>0</v>
      </c>
      <c r="BI173" s="9">
        <v>0</v>
      </c>
      <c r="BJ173" s="10">
        <v>0.595215837833</v>
      </c>
      <c r="BK173" s="17">
        <f t="shared" si="5"/>
        <v>33.88674421596661</v>
      </c>
      <c r="BL173" s="16"/>
      <c r="BM173" s="57"/>
    </row>
    <row r="174" spans="1:65" s="12" customFormat="1" ht="15">
      <c r="A174" s="5"/>
      <c r="B174" s="8" t="s">
        <v>176</v>
      </c>
      <c r="C174" s="11">
        <v>0</v>
      </c>
      <c r="D174" s="9">
        <v>0.3093452</v>
      </c>
      <c r="E174" s="9">
        <v>0</v>
      </c>
      <c r="F174" s="9">
        <v>0</v>
      </c>
      <c r="G174" s="10">
        <v>0</v>
      </c>
      <c r="H174" s="11">
        <v>1.0963193887998</v>
      </c>
      <c r="I174" s="9">
        <v>15.467259999999898</v>
      </c>
      <c r="J174" s="9">
        <v>0</v>
      </c>
      <c r="K174" s="9">
        <v>0</v>
      </c>
      <c r="L174" s="10">
        <v>0.8045037501332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0.0030934519999</v>
      </c>
      <c r="S174" s="9">
        <v>0</v>
      </c>
      <c r="T174" s="9">
        <v>0</v>
      </c>
      <c r="U174" s="9">
        <v>0</v>
      </c>
      <c r="V174" s="10">
        <v>0.0374307691998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0.4975719529329</v>
      </c>
      <c r="AW174" s="9">
        <v>0.5151061664702451</v>
      </c>
      <c r="AX174" s="9">
        <v>0</v>
      </c>
      <c r="AY174" s="9">
        <v>0</v>
      </c>
      <c r="AZ174" s="10">
        <v>0.14952565566639997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0.16895482516630003</v>
      </c>
      <c r="BG174" s="9">
        <v>0</v>
      </c>
      <c r="BH174" s="9">
        <v>0</v>
      </c>
      <c r="BI174" s="9">
        <v>0</v>
      </c>
      <c r="BJ174" s="10">
        <v>1.9264829618998998</v>
      </c>
      <c r="BK174" s="17">
        <f t="shared" si="5"/>
        <v>20.975594122268344</v>
      </c>
      <c r="BL174" s="16"/>
      <c r="BM174" s="57"/>
    </row>
    <row r="175" spans="1:65" s="12" customFormat="1" ht="15">
      <c r="A175" s="5"/>
      <c r="B175" s="8" t="s">
        <v>177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1.3779933139666</v>
      </c>
      <c r="I175" s="9">
        <v>192.7549372562666</v>
      </c>
      <c r="J175" s="9">
        <v>0</v>
      </c>
      <c r="K175" s="9">
        <v>0</v>
      </c>
      <c r="L175" s="10">
        <v>0.7479986454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0.0020462279999999998</v>
      </c>
      <c r="S175" s="9">
        <v>5.11557</v>
      </c>
      <c r="T175" s="9">
        <v>0</v>
      </c>
      <c r="U175" s="9">
        <v>0</v>
      </c>
      <c r="V175" s="10">
        <v>0.0102312423333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6.141262259599401</v>
      </c>
      <c r="AW175" s="9">
        <v>0.5111601667657918</v>
      </c>
      <c r="AX175" s="9">
        <v>0</v>
      </c>
      <c r="AY175" s="9">
        <v>0</v>
      </c>
      <c r="AZ175" s="10">
        <v>0.1357641402664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0.014051793</v>
      </c>
      <c r="BG175" s="9">
        <v>0</v>
      </c>
      <c r="BH175" s="9">
        <v>0</v>
      </c>
      <c r="BI175" s="9">
        <v>0</v>
      </c>
      <c r="BJ175" s="10">
        <v>0.0066450821666</v>
      </c>
      <c r="BK175" s="17">
        <f t="shared" si="5"/>
        <v>206.81766012776473</v>
      </c>
      <c r="BL175" s="16"/>
      <c r="BM175" s="57"/>
    </row>
    <row r="176" spans="1:65" s="12" customFormat="1" ht="15">
      <c r="A176" s="5"/>
      <c r="B176" s="8" t="s">
        <v>213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0.1397183564331</v>
      </c>
      <c r="I176" s="9">
        <v>104.66156561666651</v>
      </c>
      <c r="J176" s="9">
        <v>0</v>
      </c>
      <c r="K176" s="9">
        <v>0</v>
      </c>
      <c r="L176" s="10">
        <v>0.23201591600000002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0.0020352273333</v>
      </c>
      <c r="S176" s="9">
        <v>16.2818186666666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0.5137901983327</v>
      </c>
      <c r="AW176" s="9">
        <v>3.0522190000016485</v>
      </c>
      <c r="AX176" s="9">
        <v>0</v>
      </c>
      <c r="AY176" s="9">
        <v>0</v>
      </c>
      <c r="AZ176" s="10">
        <v>0.2046004136331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0.0770176594331</v>
      </c>
      <c r="BG176" s="9">
        <v>37.6440343333333</v>
      </c>
      <c r="BH176" s="9">
        <v>0</v>
      </c>
      <c r="BI176" s="9">
        <v>0</v>
      </c>
      <c r="BJ176" s="10">
        <v>0.006104437999999999</v>
      </c>
      <c r="BK176" s="17">
        <f t="shared" si="5"/>
        <v>162.81491982583333</v>
      </c>
      <c r="BL176" s="16"/>
      <c r="BM176" s="57"/>
    </row>
    <row r="177" spans="1:65" s="12" customFormat="1" ht="15">
      <c r="A177" s="5"/>
      <c r="B177" s="8" t="s">
        <v>218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0.8020047166665</v>
      </c>
      <c r="I177" s="9">
        <v>217.5785666666666</v>
      </c>
      <c r="J177" s="9">
        <v>0</v>
      </c>
      <c r="K177" s="9">
        <v>0</v>
      </c>
      <c r="L177" s="10">
        <v>0.07903667933320001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0.0022769851332</v>
      </c>
      <c r="S177" s="9">
        <v>14.1679066666666</v>
      </c>
      <c r="T177" s="9">
        <v>0</v>
      </c>
      <c r="U177" s="9">
        <v>0</v>
      </c>
      <c r="V177" s="10">
        <v>0.00910794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0.00505962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0.3101749443333</v>
      </c>
      <c r="AW177" s="9">
        <v>0.4060090348869034</v>
      </c>
      <c r="AX177" s="9">
        <v>0</v>
      </c>
      <c r="AY177" s="9">
        <v>0</v>
      </c>
      <c r="AZ177" s="10">
        <v>0.059703516000000005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0.019226556</v>
      </c>
      <c r="BG177" s="9">
        <v>70.83468</v>
      </c>
      <c r="BH177" s="9">
        <v>0</v>
      </c>
      <c r="BI177" s="9">
        <v>0</v>
      </c>
      <c r="BJ177" s="10">
        <v>0.001517886</v>
      </c>
      <c r="BK177" s="17">
        <f t="shared" si="5"/>
        <v>304.2752712116863</v>
      </c>
      <c r="BL177" s="16"/>
      <c r="BM177" s="57"/>
    </row>
    <row r="178" spans="1:65" s="21" customFormat="1" ht="15">
      <c r="A178" s="5"/>
      <c r="B178" s="15" t="s">
        <v>17</v>
      </c>
      <c r="C178" s="20">
        <f aca="true" t="shared" si="6" ref="C178:AH178">SUM(C20:C177)</f>
        <v>0</v>
      </c>
      <c r="D178" s="18">
        <f t="shared" si="6"/>
        <v>1016.3822356381329</v>
      </c>
      <c r="E178" s="18">
        <f t="shared" si="6"/>
        <v>0</v>
      </c>
      <c r="F178" s="18">
        <f t="shared" si="6"/>
        <v>0</v>
      </c>
      <c r="G178" s="19">
        <f t="shared" si="6"/>
        <v>105.4588295613333</v>
      </c>
      <c r="H178" s="20">
        <f t="shared" si="6"/>
        <v>272.5910914635796</v>
      </c>
      <c r="I178" s="18">
        <f t="shared" si="6"/>
        <v>6262.030488651961</v>
      </c>
      <c r="J178" s="18">
        <f t="shared" si="6"/>
        <v>1.8114433178665998</v>
      </c>
      <c r="K178" s="18">
        <f t="shared" si="6"/>
        <v>0</v>
      </c>
      <c r="L178" s="19">
        <f t="shared" si="6"/>
        <v>331.475254112075</v>
      </c>
      <c r="M178" s="20">
        <f t="shared" si="6"/>
        <v>0</v>
      </c>
      <c r="N178" s="18">
        <f t="shared" si="6"/>
        <v>0</v>
      </c>
      <c r="O178" s="18">
        <f t="shared" si="6"/>
        <v>0</v>
      </c>
      <c r="P178" s="18">
        <f t="shared" si="6"/>
        <v>0</v>
      </c>
      <c r="Q178" s="19">
        <f t="shared" si="6"/>
        <v>0</v>
      </c>
      <c r="R178" s="20">
        <f t="shared" si="6"/>
        <v>58.8360289639476</v>
      </c>
      <c r="S178" s="18">
        <f t="shared" si="6"/>
        <v>1967.9397712489624</v>
      </c>
      <c r="T178" s="18">
        <f t="shared" si="6"/>
        <v>24.900137074233</v>
      </c>
      <c r="U178" s="18">
        <f t="shared" si="6"/>
        <v>0</v>
      </c>
      <c r="V178" s="19">
        <f t="shared" si="6"/>
        <v>105.11189529344863</v>
      </c>
      <c r="W178" s="20">
        <f t="shared" si="6"/>
        <v>0</v>
      </c>
      <c r="X178" s="18">
        <f t="shared" si="6"/>
        <v>0</v>
      </c>
      <c r="Y178" s="18">
        <f t="shared" si="6"/>
        <v>0</v>
      </c>
      <c r="Z178" s="18">
        <f t="shared" si="6"/>
        <v>0</v>
      </c>
      <c r="AA178" s="19">
        <f t="shared" si="6"/>
        <v>0</v>
      </c>
      <c r="AB178" s="20">
        <f t="shared" si="6"/>
        <v>3.5911551181975</v>
      </c>
      <c r="AC178" s="18">
        <f t="shared" si="6"/>
        <v>4.7314196210998</v>
      </c>
      <c r="AD178" s="18">
        <f t="shared" si="6"/>
        <v>0</v>
      </c>
      <c r="AE178" s="18">
        <f t="shared" si="6"/>
        <v>0</v>
      </c>
      <c r="AF178" s="19">
        <f t="shared" si="6"/>
        <v>11.863470913732096</v>
      </c>
      <c r="AG178" s="20">
        <f t="shared" si="6"/>
        <v>0</v>
      </c>
      <c r="AH178" s="18">
        <f t="shared" si="6"/>
        <v>0</v>
      </c>
      <c r="AI178" s="18">
        <f aca="true" t="shared" si="7" ref="AI178:BK178">SUM(AI20:AI177)</f>
        <v>0</v>
      </c>
      <c r="AJ178" s="18">
        <f t="shared" si="7"/>
        <v>0</v>
      </c>
      <c r="AK178" s="19">
        <f t="shared" si="7"/>
        <v>0</v>
      </c>
      <c r="AL178" s="20">
        <f t="shared" si="7"/>
        <v>0.088115477066</v>
      </c>
      <c r="AM178" s="18">
        <f t="shared" si="7"/>
        <v>0</v>
      </c>
      <c r="AN178" s="18">
        <f t="shared" si="7"/>
        <v>0</v>
      </c>
      <c r="AO178" s="18">
        <f t="shared" si="7"/>
        <v>0</v>
      </c>
      <c r="AP178" s="19">
        <f t="shared" si="7"/>
        <v>0.47766638966639996</v>
      </c>
      <c r="AQ178" s="20">
        <f t="shared" si="7"/>
        <v>0</v>
      </c>
      <c r="AR178" s="18">
        <f t="shared" si="7"/>
        <v>509.4411</v>
      </c>
      <c r="AS178" s="18">
        <f t="shared" si="7"/>
        <v>0</v>
      </c>
      <c r="AT178" s="18">
        <f t="shared" si="7"/>
        <v>0</v>
      </c>
      <c r="AU178" s="19">
        <f t="shared" si="7"/>
        <v>0</v>
      </c>
      <c r="AV178" s="20">
        <f t="shared" si="7"/>
        <v>2633.53598243414</v>
      </c>
      <c r="AW178" s="18">
        <f t="shared" si="7"/>
        <v>2605.0388808193516</v>
      </c>
      <c r="AX178" s="18">
        <f t="shared" si="7"/>
        <v>4.0001220228331</v>
      </c>
      <c r="AY178" s="18">
        <f t="shared" si="7"/>
        <v>0</v>
      </c>
      <c r="AZ178" s="19">
        <f t="shared" si="7"/>
        <v>3538.590718178172</v>
      </c>
      <c r="BA178" s="20">
        <f t="shared" si="7"/>
        <v>0</v>
      </c>
      <c r="BB178" s="18">
        <f t="shared" si="7"/>
        <v>0</v>
      </c>
      <c r="BC178" s="18">
        <f t="shared" si="7"/>
        <v>0</v>
      </c>
      <c r="BD178" s="18">
        <f t="shared" si="7"/>
        <v>0</v>
      </c>
      <c r="BE178" s="19">
        <f t="shared" si="7"/>
        <v>0</v>
      </c>
      <c r="BF178" s="20">
        <f t="shared" si="7"/>
        <v>498.3656955957246</v>
      </c>
      <c r="BG178" s="18">
        <f t="shared" si="7"/>
        <v>1724.2352206627536</v>
      </c>
      <c r="BH178" s="18">
        <f t="shared" si="7"/>
        <v>10.304342264965898</v>
      </c>
      <c r="BI178" s="18">
        <f t="shared" si="7"/>
        <v>0</v>
      </c>
      <c r="BJ178" s="19">
        <f t="shared" si="7"/>
        <v>679.4175980781655</v>
      </c>
      <c r="BK178" s="32">
        <f t="shared" si="7"/>
        <v>22370.218662901407</v>
      </c>
      <c r="BL178" s="16"/>
      <c r="BM178" s="56"/>
    </row>
    <row r="179" spans="3:64" ht="15" customHeigh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6"/>
    </row>
    <row r="180" spans="1:65" s="12" customFormat="1" ht="15">
      <c r="A180" s="5" t="s">
        <v>37</v>
      </c>
      <c r="B180" s="6" t="s">
        <v>38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4"/>
      <c r="BL180" s="16"/>
      <c r="BM180" s="57"/>
    </row>
    <row r="181" spans="1:65" s="12" customFormat="1" ht="15">
      <c r="A181" s="5"/>
      <c r="B181" s="8" t="s">
        <v>39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</v>
      </c>
      <c r="I181" s="9">
        <v>0</v>
      </c>
      <c r="J181" s="9">
        <v>0</v>
      </c>
      <c r="K181" s="9">
        <v>0</v>
      </c>
      <c r="L181" s="10">
        <v>0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</v>
      </c>
      <c r="S181" s="9">
        <v>0</v>
      </c>
      <c r="T181" s="9">
        <v>0</v>
      </c>
      <c r="U181" s="9">
        <v>0</v>
      </c>
      <c r="V181" s="10">
        <v>0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</v>
      </c>
      <c r="AW181" s="9">
        <v>0</v>
      </c>
      <c r="AX181" s="9">
        <v>0</v>
      </c>
      <c r="AY181" s="9">
        <v>0</v>
      </c>
      <c r="AZ181" s="10">
        <v>0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</v>
      </c>
      <c r="BG181" s="9">
        <v>0</v>
      </c>
      <c r="BH181" s="9">
        <v>0</v>
      </c>
      <c r="BI181" s="9">
        <v>0</v>
      </c>
      <c r="BJ181" s="10">
        <v>0</v>
      </c>
      <c r="BK181" s="17">
        <v>0</v>
      </c>
      <c r="BL181" s="16"/>
      <c r="BM181" s="50"/>
    </row>
    <row r="182" spans="1:65" s="21" customFormat="1" ht="15">
      <c r="A182" s="5"/>
      <c r="B182" s="15" t="s">
        <v>40</v>
      </c>
      <c r="C182" s="20">
        <v>0</v>
      </c>
      <c r="D182" s="18">
        <v>0</v>
      </c>
      <c r="E182" s="18">
        <v>0</v>
      </c>
      <c r="F182" s="18">
        <v>0</v>
      </c>
      <c r="G182" s="19">
        <v>0</v>
      </c>
      <c r="H182" s="20">
        <v>0</v>
      </c>
      <c r="I182" s="18">
        <v>0</v>
      </c>
      <c r="J182" s="18">
        <v>0</v>
      </c>
      <c r="K182" s="18">
        <v>0</v>
      </c>
      <c r="L182" s="19">
        <v>0</v>
      </c>
      <c r="M182" s="20">
        <v>0</v>
      </c>
      <c r="N182" s="18">
        <v>0</v>
      </c>
      <c r="O182" s="18">
        <v>0</v>
      </c>
      <c r="P182" s="18">
        <v>0</v>
      </c>
      <c r="Q182" s="19">
        <v>0</v>
      </c>
      <c r="R182" s="20">
        <v>0</v>
      </c>
      <c r="S182" s="18">
        <v>0</v>
      </c>
      <c r="T182" s="18">
        <v>0</v>
      </c>
      <c r="U182" s="18">
        <v>0</v>
      </c>
      <c r="V182" s="19">
        <v>0</v>
      </c>
      <c r="W182" s="20">
        <v>0</v>
      </c>
      <c r="X182" s="18">
        <v>0</v>
      </c>
      <c r="Y182" s="18">
        <v>0</v>
      </c>
      <c r="Z182" s="18">
        <v>0</v>
      </c>
      <c r="AA182" s="19">
        <v>0</v>
      </c>
      <c r="AB182" s="20">
        <v>0</v>
      </c>
      <c r="AC182" s="18">
        <v>0</v>
      </c>
      <c r="AD182" s="18">
        <v>0</v>
      </c>
      <c r="AE182" s="18">
        <v>0</v>
      </c>
      <c r="AF182" s="19">
        <v>0</v>
      </c>
      <c r="AG182" s="20">
        <v>0</v>
      </c>
      <c r="AH182" s="18">
        <v>0</v>
      </c>
      <c r="AI182" s="18">
        <v>0</v>
      </c>
      <c r="AJ182" s="18">
        <v>0</v>
      </c>
      <c r="AK182" s="19">
        <v>0</v>
      </c>
      <c r="AL182" s="20">
        <v>0</v>
      </c>
      <c r="AM182" s="18">
        <v>0</v>
      </c>
      <c r="AN182" s="18">
        <v>0</v>
      </c>
      <c r="AO182" s="18">
        <v>0</v>
      </c>
      <c r="AP182" s="19">
        <v>0</v>
      </c>
      <c r="AQ182" s="20">
        <v>0</v>
      </c>
      <c r="AR182" s="18">
        <v>0</v>
      </c>
      <c r="AS182" s="18">
        <v>0</v>
      </c>
      <c r="AT182" s="18">
        <v>0</v>
      </c>
      <c r="AU182" s="19">
        <v>0</v>
      </c>
      <c r="AV182" s="20">
        <v>0</v>
      </c>
      <c r="AW182" s="18">
        <v>0</v>
      </c>
      <c r="AX182" s="18">
        <v>0</v>
      </c>
      <c r="AY182" s="18">
        <v>0</v>
      </c>
      <c r="AZ182" s="19">
        <v>0</v>
      </c>
      <c r="BA182" s="20">
        <v>0</v>
      </c>
      <c r="BB182" s="18">
        <v>0</v>
      </c>
      <c r="BC182" s="18">
        <v>0</v>
      </c>
      <c r="BD182" s="18">
        <v>0</v>
      </c>
      <c r="BE182" s="19">
        <v>0</v>
      </c>
      <c r="BF182" s="20">
        <v>0</v>
      </c>
      <c r="BG182" s="18">
        <v>0</v>
      </c>
      <c r="BH182" s="18">
        <v>0</v>
      </c>
      <c r="BI182" s="18">
        <v>0</v>
      </c>
      <c r="BJ182" s="19">
        <v>0</v>
      </c>
      <c r="BK182" s="32">
        <v>0</v>
      </c>
      <c r="BL182" s="16"/>
      <c r="BM182" s="56"/>
    </row>
    <row r="183" spans="1:65" s="12" customFormat="1" ht="15">
      <c r="A183" s="5" t="s">
        <v>41</v>
      </c>
      <c r="B183" s="6" t="s">
        <v>42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4"/>
      <c r="BL183" s="16"/>
      <c r="BM183" s="57"/>
    </row>
    <row r="184" spans="1:65" s="12" customFormat="1" ht="15">
      <c r="A184" s="5"/>
      <c r="B184" s="8" t="s">
        <v>39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</v>
      </c>
      <c r="I184" s="9">
        <v>0</v>
      </c>
      <c r="J184" s="9">
        <v>0</v>
      </c>
      <c r="K184" s="9">
        <v>0</v>
      </c>
      <c r="L184" s="10">
        <v>0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</v>
      </c>
      <c r="S184" s="9">
        <v>0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</v>
      </c>
      <c r="AW184" s="9">
        <v>0</v>
      </c>
      <c r="AX184" s="9">
        <v>0</v>
      </c>
      <c r="AY184" s="9">
        <v>0</v>
      </c>
      <c r="AZ184" s="10">
        <v>0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</v>
      </c>
      <c r="BG184" s="9">
        <v>0</v>
      </c>
      <c r="BH184" s="9">
        <v>0</v>
      </c>
      <c r="BI184" s="9">
        <v>0</v>
      </c>
      <c r="BJ184" s="10">
        <v>0</v>
      </c>
      <c r="BK184" s="17">
        <v>0</v>
      </c>
      <c r="BL184" s="16"/>
      <c r="BM184" s="50"/>
    </row>
    <row r="185" spans="1:65" s="21" customFormat="1" ht="15">
      <c r="A185" s="5"/>
      <c r="B185" s="15" t="s">
        <v>43</v>
      </c>
      <c r="C185" s="20">
        <v>0</v>
      </c>
      <c r="D185" s="18">
        <v>0</v>
      </c>
      <c r="E185" s="18">
        <v>0</v>
      </c>
      <c r="F185" s="18">
        <v>0</v>
      </c>
      <c r="G185" s="19">
        <v>0</v>
      </c>
      <c r="H185" s="20">
        <v>0</v>
      </c>
      <c r="I185" s="18">
        <v>0</v>
      </c>
      <c r="J185" s="18">
        <v>0</v>
      </c>
      <c r="K185" s="18">
        <v>0</v>
      </c>
      <c r="L185" s="19">
        <v>0</v>
      </c>
      <c r="M185" s="20">
        <v>0</v>
      </c>
      <c r="N185" s="18">
        <v>0</v>
      </c>
      <c r="O185" s="18">
        <v>0</v>
      </c>
      <c r="P185" s="18">
        <v>0</v>
      </c>
      <c r="Q185" s="19">
        <v>0</v>
      </c>
      <c r="R185" s="20">
        <v>0</v>
      </c>
      <c r="S185" s="18">
        <v>0</v>
      </c>
      <c r="T185" s="18">
        <v>0</v>
      </c>
      <c r="U185" s="18">
        <v>0</v>
      </c>
      <c r="V185" s="19">
        <v>0</v>
      </c>
      <c r="W185" s="20">
        <v>0</v>
      </c>
      <c r="X185" s="18">
        <v>0</v>
      </c>
      <c r="Y185" s="18">
        <v>0</v>
      </c>
      <c r="Z185" s="18">
        <v>0</v>
      </c>
      <c r="AA185" s="19">
        <v>0</v>
      </c>
      <c r="AB185" s="20">
        <v>0</v>
      </c>
      <c r="AC185" s="18">
        <v>0</v>
      </c>
      <c r="AD185" s="18">
        <v>0</v>
      </c>
      <c r="AE185" s="18">
        <v>0</v>
      </c>
      <c r="AF185" s="19">
        <v>0</v>
      </c>
      <c r="AG185" s="20">
        <v>0</v>
      </c>
      <c r="AH185" s="18">
        <v>0</v>
      </c>
      <c r="AI185" s="18">
        <v>0</v>
      </c>
      <c r="AJ185" s="18">
        <v>0</v>
      </c>
      <c r="AK185" s="19">
        <v>0</v>
      </c>
      <c r="AL185" s="20">
        <v>0</v>
      </c>
      <c r="AM185" s="18">
        <v>0</v>
      </c>
      <c r="AN185" s="18">
        <v>0</v>
      </c>
      <c r="AO185" s="18">
        <v>0</v>
      </c>
      <c r="AP185" s="19">
        <v>0</v>
      </c>
      <c r="AQ185" s="20">
        <v>0</v>
      </c>
      <c r="AR185" s="18">
        <v>0</v>
      </c>
      <c r="AS185" s="18">
        <v>0</v>
      </c>
      <c r="AT185" s="18">
        <v>0</v>
      </c>
      <c r="AU185" s="19">
        <v>0</v>
      </c>
      <c r="AV185" s="20">
        <v>0</v>
      </c>
      <c r="AW185" s="18">
        <v>0</v>
      </c>
      <c r="AX185" s="18">
        <v>0</v>
      </c>
      <c r="AY185" s="18">
        <v>0</v>
      </c>
      <c r="AZ185" s="19">
        <v>0</v>
      </c>
      <c r="BA185" s="20">
        <v>0</v>
      </c>
      <c r="BB185" s="18">
        <v>0</v>
      </c>
      <c r="BC185" s="18">
        <v>0</v>
      </c>
      <c r="BD185" s="18">
        <v>0</v>
      </c>
      <c r="BE185" s="19">
        <v>0</v>
      </c>
      <c r="BF185" s="20">
        <v>0</v>
      </c>
      <c r="BG185" s="18">
        <v>0</v>
      </c>
      <c r="BH185" s="18">
        <v>0</v>
      </c>
      <c r="BI185" s="18">
        <v>0</v>
      </c>
      <c r="BJ185" s="19">
        <v>0</v>
      </c>
      <c r="BK185" s="32">
        <v>0</v>
      </c>
      <c r="BL185" s="16"/>
      <c r="BM185" s="56"/>
    </row>
    <row r="186" spans="1:65" s="21" customFormat="1" ht="15">
      <c r="A186" s="5" t="s">
        <v>18</v>
      </c>
      <c r="B186" s="27" t="s">
        <v>19</v>
      </c>
      <c r="C186" s="20"/>
      <c r="D186" s="18"/>
      <c r="E186" s="18"/>
      <c r="F186" s="18"/>
      <c r="G186" s="19"/>
      <c r="H186" s="20"/>
      <c r="I186" s="18"/>
      <c r="J186" s="18"/>
      <c r="K186" s="18"/>
      <c r="L186" s="19"/>
      <c r="M186" s="20"/>
      <c r="N186" s="18"/>
      <c r="O186" s="18"/>
      <c r="P186" s="18"/>
      <c r="Q186" s="19"/>
      <c r="R186" s="20"/>
      <c r="S186" s="18"/>
      <c r="T186" s="18"/>
      <c r="U186" s="18"/>
      <c r="V186" s="19"/>
      <c r="W186" s="20"/>
      <c r="X186" s="18"/>
      <c r="Y186" s="18"/>
      <c r="Z186" s="18"/>
      <c r="AA186" s="19"/>
      <c r="AB186" s="20"/>
      <c r="AC186" s="18"/>
      <c r="AD186" s="18"/>
      <c r="AE186" s="18"/>
      <c r="AF186" s="19"/>
      <c r="AG186" s="20"/>
      <c r="AH186" s="18"/>
      <c r="AI186" s="18"/>
      <c r="AJ186" s="18"/>
      <c r="AK186" s="19"/>
      <c r="AL186" s="20"/>
      <c r="AM186" s="18"/>
      <c r="AN186" s="18"/>
      <c r="AO186" s="18"/>
      <c r="AP186" s="19"/>
      <c r="AQ186" s="20"/>
      <c r="AR186" s="18"/>
      <c r="AS186" s="18"/>
      <c r="AT186" s="18"/>
      <c r="AU186" s="19"/>
      <c r="AV186" s="20"/>
      <c r="AW186" s="18"/>
      <c r="AX186" s="18"/>
      <c r="AY186" s="18"/>
      <c r="AZ186" s="19"/>
      <c r="BA186" s="20"/>
      <c r="BB186" s="18"/>
      <c r="BC186" s="18"/>
      <c r="BD186" s="18"/>
      <c r="BE186" s="19"/>
      <c r="BF186" s="20"/>
      <c r="BG186" s="18"/>
      <c r="BH186" s="18"/>
      <c r="BI186" s="18"/>
      <c r="BJ186" s="19"/>
      <c r="BK186" s="32"/>
      <c r="BL186" s="16"/>
      <c r="BM186" s="56"/>
    </row>
    <row r="187" spans="1:65" s="12" customFormat="1" ht="15">
      <c r="A187" s="5"/>
      <c r="B187" s="8" t="s">
        <v>178</v>
      </c>
      <c r="C187" s="11">
        <v>0</v>
      </c>
      <c r="D187" s="9">
        <v>0.5516381666666</v>
      </c>
      <c r="E187" s="9">
        <v>0</v>
      </c>
      <c r="F187" s="9">
        <v>0</v>
      </c>
      <c r="G187" s="10">
        <v>0</v>
      </c>
      <c r="H187" s="11">
        <v>2.8748426900324</v>
      </c>
      <c r="I187" s="9">
        <v>52.4313005085998</v>
      </c>
      <c r="J187" s="9">
        <v>0</v>
      </c>
      <c r="K187" s="9">
        <v>0</v>
      </c>
      <c r="L187" s="10">
        <v>2.1779520945328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2.1011707435325</v>
      </c>
      <c r="S187" s="9">
        <v>0.3476171351999</v>
      </c>
      <c r="T187" s="9">
        <v>0.0551638166666</v>
      </c>
      <c r="U187" s="9">
        <v>0</v>
      </c>
      <c r="V187" s="10">
        <v>10.688971250199302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5.8066176198331005</v>
      </c>
      <c r="AC187" s="9">
        <v>0</v>
      </c>
      <c r="AD187" s="9">
        <v>0</v>
      </c>
      <c r="AE187" s="9">
        <v>0</v>
      </c>
      <c r="AF187" s="10">
        <v>0.10945547286660001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156.48339296398012</v>
      </c>
      <c r="AW187" s="9">
        <v>404.7791426103496</v>
      </c>
      <c r="AX187" s="9">
        <v>4.7432686681333</v>
      </c>
      <c r="AY187" s="9">
        <v>0</v>
      </c>
      <c r="AZ187" s="10">
        <v>157.56173470099003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58.97057090785301</v>
      </c>
      <c r="BG187" s="9">
        <v>32.254458090132395</v>
      </c>
      <c r="BH187" s="9">
        <v>8.7364464547665</v>
      </c>
      <c r="BI187" s="9">
        <v>0</v>
      </c>
      <c r="BJ187" s="10">
        <v>22.642133708561698</v>
      </c>
      <c r="BK187" s="17">
        <f aca="true" t="shared" si="8" ref="BK187:BK196">SUM(C187:BJ187)</f>
        <v>923.3158776028962</v>
      </c>
      <c r="BL187" s="16"/>
      <c r="BM187" s="50"/>
    </row>
    <row r="188" spans="1:65" s="12" customFormat="1" ht="15">
      <c r="A188" s="5"/>
      <c r="B188" s="8" t="s">
        <v>179</v>
      </c>
      <c r="C188" s="11">
        <v>0</v>
      </c>
      <c r="D188" s="9">
        <v>1.2031120585999</v>
      </c>
      <c r="E188" s="9">
        <v>0</v>
      </c>
      <c r="F188" s="9">
        <v>0</v>
      </c>
      <c r="G188" s="10">
        <v>0</v>
      </c>
      <c r="H188" s="11">
        <v>7.142366471898299</v>
      </c>
      <c r="I188" s="9">
        <v>2410.998504031666</v>
      </c>
      <c r="J188" s="9">
        <v>0</v>
      </c>
      <c r="K188" s="9">
        <v>0</v>
      </c>
      <c r="L188" s="10">
        <v>67.4768478115982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2.9857199188652</v>
      </c>
      <c r="S188" s="9">
        <v>527.0015554835996</v>
      </c>
      <c r="T188" s="9">
        <v>0</v>
      </c>
      <c r="U188" s="9">
        <v>0</v>
      </c>
      <c r="V188" s="10">
        <v>1.0845733845318999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0.34061421813320003</v>
      </c>
      <c r="AC188" s="9">
        <v>0</v>
      </c>
      <c r="AD188" s="9">
        <v>0</v>
      </c>
      <c r="AE188" s="9">
        <v>0</v>
      </c>
      <c r="AF188" s="10">
        <v>0.0059959255664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1.5866499999999998E-05</v>
      </c>
      <c r="AM188" s="9">
        <v>0</v>
      </c>
      <c r="AN188" s="9">
        <v>0</v>
      </c>
      <c r="AO188" s="9">
        <v>0</v>
      </c>
      <c r="AP188" s="10">
        <v>0.016236894933299998</v>
      </c>
      <c r="AQ188" s="11">
        <v>0</v>
      </c>
      <c r="AR188" s="9">
        <v>2.9969762992999</v>
      </c>
      <c r="AS188" s="9">
        <v>0</v>
      </c>
      <c r="AT188" s="9">
        <v>0</v>
      </c>
      <c r="AU188" s="10">
        <v>0</v>
      </c>
      <c r="AV188" s="11">
        <v>69.26174971440639</v>
      </c>
      <c r="AW188" s="9">
        <v>224.98514938476163</v>
      </c>
      <c r="AX188" s="9">
        <v>0.1177682864666</v>
      </c>
      <c r="AY188" s="9">
        <v>0</v>
      </c>
      <c r="AZ188" s="10">
        <v>95.05615602036823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7.849003964780098</v>
      </c>
      <c r="BG188" s="9">
        <v>31.6147649405984</v>
      </c>
      <c r="BH188" s="9">
        <v>1.1322496893</v>
      </c>
      <c r="BI188" s="9">
        <v>0</v>
      </c>
      <c r="BJ188" s="10">
        <v>13.318012304184503</v>
      </c>
      <c r="BK188" s="17">
        <f t="shared" si="8"/>
        <v>3464.5873726700574</v>
      </c>
      <c r="BL188" s="16"/>
      <c r="BM188" s="50"/>
    </row>
    <row r="189" spans="1:65" s="12" customFormat="1" ht="15">
      <c r="A189" s="5"/>
      <c r="B189" s="8" t="s">
        <v>180</v>
      </c>
      <c r="C189" s="11">
        <v>0</v>
      </c>
      <c r="D189" s="9">
        <v>25.6160436628332</v>
      </c>
      <c r="E189" s="9">
        <v>0</v>
      </c>
      <c r="F189" s="9">
        <v>0</v>
      </c>
      <c r="G189" s="10">
        <v>0</v>
      </c>
      <c r="H189" s="11">
        <v>55.34755482139859</v>
      </c>
      <c r="I189" s="9">
        <v>989.3631165453327</v>
      </c>
      <c r="J189" s="9">
        <v>57.9457353027999</v>
      </c>
      <c r="K189" s="9">
        <v>0</v>
      </c>
      <c r="L189" s="10">
        <v>13.1555845520645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2.9633670493983</v>
      </c>
      <c r="S189" s="9">
        <v>5.8461108773998</v>
      </c>
      <c r="T189" s="9">
        <v>5.6663166027999</v>
      </c>
      <c r="U189" s="9">
        <v>0</v>
      </c>
      <c r="V189" s="10">
        <v>2.9016159058317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0.0354646081663</v>
      </c>
      <c r="AC189" s="9">
        <v>0.0590169818666</v>
      </c>
      <c r="AD189" s="9">
        <v>0</v>
      </c>
      <c r="AE189" s="9">
        <v>0</v>
      </c>
      <c r="AF189" s="10">
        <v>0.4836128935664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0.0050187102333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5E-09</v>
      </c>
      <c r="AS189" s="9">
        <v>0</v>
      </c>
      <c r="AT189" s="9">
        <v>0</v>
      </c>
      <c r="AU189" s="10">
        <v>0</v>
      </c>
      <c r="AV189" s="11">
        <v>51.98793894350122</v>
      </c>
      <c r="AW189" s="9">
        <v>907.0622765524712</v>
      </c>
      <c r="AX189" s="9">
        <v>0</v>
      </c>
      <c r="AY189" s="9">
        <v>0</v>
      </c>
      <c r="AZ189" s="10">
        <v>300.6241281494241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11.2278867339434</v>
      </c>
      <c r="BG189" s="9">
        <v>159.11633212613117</v>
      </c>
      <c r="BH189" s="9">
        <v>3.5498970859998003</v>
      </c>
      <c r="BI189" s="9">
        <v>0</v>
      </c>
      <c r="BJ189" s="10">
        <v>59.70970935881399</v>
      </c>
      <c r="BK189" s="17">
        <f t="shared" si="8"/>
        <v>2652.6667274689758</v>
      </c>
      <c r="BL189" s="16"/>
      <c r="BM189" s="50"/>
    </row>
    <row r="190" spans="1:65" s="12" customFormat="1" ht="15">
      <c r="A190" s="5"/>
      <c r="B190" s="8" t="s">
        <v>181</v>
      </c>
      <c r="C190" s="11">
        <v>0</v>
      </c>
      <c r="D190" s="9">
        <v>295.5240920907332</v>
      </c>
      <c r="E190" s="9">
        <v>0</v>
      </c>
      <c r="F190" s="9">
        <v>0</v>
      </c>
      <c r="G190" s="10">
        <v>0</v>
      </c>
      <c r="H190" s="11">
        <v>45.4516203855646</v>
      </c>
      <c r="I190" s="9">
        <v>998.0480805179993</v>
      </c>
      <c r="J190" s="9">
        <v>46.641230523633304</v>
      </c>
      <c r="K190" s="9">
        <v>0</v>
      </c>
      <c r="L190" s="10">
        <v>17.9822451609972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3.0807363183976</v>
      </c>
      <c r="S190" s="9">
        <v>312.4412621467331</v>
      </c>
      <c r="T190" s="9">
        <v>4.5036339615999</v>
      </c>
      <c r="U190" s="9">
        <v>0</v>
      </c>
      <c r="V190" s="10">
        <v>9.240198270897702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0.0214975003998</v>
      </c>
      <c r="AC190" s="9">
        <v>0</v>
      </c>
      <c r="AD190" s="9">
        <v>0</v>
      </c>
      <c r="AE190" s="9">
        <v>0</v>
      </c>
      <c r="AF190" s="10">
        <v>0.004756537599999999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0.0117214238665</v>
      </c>
      <c r="AM190" s="9">
        <v>0</v>
      </c>
      <c r="AN190" s="9">
        <v>0</v>
      </c>
      <c r="AO190" s="9">
        <v>0</v>
      </c>
      <c r="AP190" s="10">
        <v>0.007981720633299999</v>
      </c>
      <c r="AQ190" s="11">
        <v>0</v>
      </c>
      <c r="AR190" s="9">
        <v>92.50236173486661</v>
      </c>
      <c r="AS190" s="9">
        <v>0</v>
      </c>
      <c r="AT190" s="9">
        <v>0</v>
      </c>
      <c r="AU190" s="10">
        <v>0</v>
      </c>
      <c r="AV190" s="11">
        <v>25.100606169855602</v>
      </c>
      <c r="AW190" s="9">
        <v>335.0207125273157</v>
      </c>
      <c r="AX190" s="9">
        <v>2.0579520799666</v>
      </c>
      <c r="AY190" s="9">
        <v>0</v>
      </c>
      <c r="AZ190" s="10">
        <v>84.58480792735706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10.590778923911502</v>
      </c>
      <c r="BG190" s="9">
        <v>43.0856240565314</v>
      </c>
      <c r="BH190" s="9">
        <v>5.4269728497</v>
      </c>
      <c r="BI190" s="9">
        <v>0</v>
      </c>
      <c r="BJ190" s="10">
        <v>14.679965886398897</v>
      </c>
      <c r="BK190" s="17">
        <f t="shared" si="8"/>
        <v>2346.008838714959</v>
      </c>
      <c r="BL190" s="16"/>
      <c r="BM190" s="50"/>
    </row>
    <row r="191" spans="1:65" s="12" customFormat="1" ht="15">
      <c r="A191" s="5"/>
      <c r="B191" s="8" t="s">
        <v>182</v>
      </c>
      <c r="C191" s="11">
        <v>0</v>
      </c>
      <c r="D191" s="9">
        <v>17.884815894066598</v>
      </c>
      <c r="E191" s="9">
        <v>0</v>
      </c>
      <c r="F191" s="9">
        <v>0</v>
      </c>
      <c r="G191" s="10">
        <v>0</v>
      </c>
      <c r="H191" s="11">
        <v>88.4392892604261</v>
      </c>
      <c r="I191" s="9">
        <v>3272.0983151917303</v>
      </c>
      <c r="J191" s="9">
        <v>74.12529539856641</v>
      </c>
      <c r="K191" s="9">
        <v>25.796909553866602</v>
      </c>
      <c r="L191" s="10">
        <v>194.3537361036924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55.5873577636905</v>
      </c>
      <c r="S191" s="9">
        <v>290.8687175153643</v>
      </c>
      <c r="T191" s="9">
        <v>68.1608291510328</v>
      </c>
      <c r="U191" s="9">
        <v>0</v>
      </c>
      <c r="V191" s="10">
        <v>89.89250790352641</v>
      </c>
      <c r="W191" s="11">
        <v>0</v>
      </c>
      <c r="X191" s="9">
        <v>0.0202816884666</v>
      </c>
      <c r="Y191" s="9">
        <v>0</v>
      </c>
      <c r="Z191" s="9">
        <v>0</v>
      </c>
      <c r="AA191" s="10">
        <v>0</v>
      </c>
      <c r="AB191" s="11">
        <v>1.0927547381659997</v>
      </c>
      <c r="AC191" s="9">
        <v>0.004300817966600001</v>
      </c>
      <c r="AD191" s="9">
        <v>0</v>
      </c>
      <c r="AE191" s="9">
        <v>0</v>
      </c>
      <c r="AF191" s="10">
        <v>0.6281002343327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0.0361397249991</v>
      </c>
      <c r="AM191" s="9">
        <v>0.22710419106659996</v>
      </c>
      <c r="AN191" s="9">
        <v>0</v>
      </c>
      <c r="AO191" s="9">
        <v>0</v>
      </c>
      <c r="AP191" s="10">
        <v>0.5379819734997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766.6037949836726</v>
      </c>
      <c r="AW191" s="9">
        <v>2065.1176502332296</v>
      </c>
      <c r="AX191" s="9">
        <v>2.8371347285333</v>
      </c>
      <c r="AY191" s="9">
        <v>746.0334419961999</v>
      </c>
      <c r="AZ191" s="10">
        <v>1028.6391609065963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311.2282133600311</v>
      </c>
      <c r="BG191" s="9">
        <v>256.83531234371867</v>
      </c>
      <c r="BH191" s="9">
        <v>9.1685005975662</v>
      </c>
      <c r="BI191" s="9">
        <v>0</v>
      </c>
      <c r="BJ191" s="10">
        <v>320.655065079867</v>
      </c>
      <c r="BK191" s="17">
        <f t="shared" si="8"/>
        <v>9686.872711333875</v>
      </c>
      <c r="BL191" s="16"/>
      <c r="BM191" s="50"/>
    </row>
    <row r="192" spans="1:65" s="12" customFormat="1" ht="15">
      <c r="A192" s="5"/>
      <c r="B192" s="8" t="s">
        <v>183</v>
      </c>
      <c r="C192" s="11">
        <v>0</v>
      </c>
      <c r="D192" s="9">
        <v>1.1578800202333</v>
      </c>
      <c r="E192" s="9">
        <v>0</v>
      </c>
      <c r="F192" s="9">
        <v>0</v>
      </c>
      <c r="G192" s="10">
        <v>0</v>
      </c>
      <c r="H192" s="11">
        <v>7.7385489016626</v>
      </c>
      <c r="I192" s="9">
        <v>7.1239847259994</v>
      </c>
      <c r="J192" s="9">
        <v>0</v>
      </c>
      <c r="K192" s="9">
        <v>0</v>
      </c>
      <c r="L192" s="10">
        <v>54.653035285895506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3.7886030733952</v>
      </c>
      <c r="S192" s="9">
        <v>0.0179950444999</v>
      </c>
      <c r="T192" s="9">
        <v>0</v>
      </c>
      <c r="U192" s="9">
        <v>0</v>
      </c>
      <c r="V192" s="10">
        <v>11.743618381895796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0.4462698999329</v>
      </c>
      <c r="AC192" s="9">
        <v>0</v>
      </c>
      <c r="AD192" s="9">
        <v>0</v>
      </c>
      <c r="AE192" s="9">
        <v>0</v>
      </c>
      <c r="AF192" s="10">
        <v>1.2527087681995002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0.039514358266299995</v>
      </c>
      <c r="AM192" s="9">
        <v>0.0223111237666</v>
      </c>
      <c r="AN192" s="9">
        <v>0</v>
      </c>
      <c r="AO192" s="9">
        <v>0</v>
      </c>
      <c r="AP192" s="10">
        <v>0.0979708793665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358.9772948174305</v>
      </c>
      <c r="AW192" s="9">
        <v>357.68114908060653</v>
      </c>
      <c r="AX192" s="9">
        <v>0.0094895064</v>
      </c>
      <c r="AY192" s="9">
        <v>0</v>
      </c>
      <c r="AZ192" s="10">
        <v>1309.0308688720547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190.64678480100704</v>
      </c>
      <c r="BG192" s="9">
        <v>44.21716057295979</v>
      </c>
      <c r="BH192" s="9">
        <v>1.2955367778999</v>
      </c>
      <c r="BI192" s="9">
        <v>0</v>
      </c>
      <c r="BJ192" s="10">
        <v>333.8244877981215</v>
      </c>
      <c r="BK192" s="17">
        <f t="shared" si="8"/>
        <v>2683.7652126895937</v>
      </c>
      <c r="BL192" s="16"/>
      <c r="BM192" s="50"/>
    </row>
    <row r="193" spans="1:65" s="12" customFormat="1" ht="15">
      <c r="A193" s="5"/>
      <c r="B193" s="8" t="s">
        <v>184</v>
      </c>
      <c r="C193" s="11">
        <v>0</v>
      </c>
      <c r="D193" s="9">
        <v>143.0958627677</v>
      </c>
      <c r="E193" s="9">
        <v>0</v>
      </c>
      <c r="F193" s="9">
        <v>0</v>
      </c>
      <c r="G193" s="10">
        <v>0</v>
      </c>
      <c r="H193" s="11">
        <v>52.73592238169789</v>
      </c>
      <c r="I193" s="9">
        <v>1604.5586612630323</v>
      </c>
      <c r="J193" s="9">
        <v>0</v>
      </c>
      <c r="K193" s="9">
        <v>0</v>
      </c>
      <c r="L193" s="10">
        <v>37.2537097833978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3.8360395482319</v>
      </c>
      <c r="S193" s="9">
        <v>3.9006979336998002</v>
      </c>
      <c r="T193" s="9">
        <v>1.0351031798666</v>
      </c>
      <c r="U193" s="9">
        <v>0</v>
      </c>
      <c r="V193" s="10">
        <v>33.72531823479739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0.18941190953289996</v>
      </c>
      <c r="AC193" s="9">
        <v>5.9167237808</v>
      </c>
      <c r="AD193" s="9">
        <v>0</v>
      </c>
      <c r="AE193" s="9">
        <v>0</v>
      </c>
      <c r="AF193" s="10">
        <v>0.5035043248997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0.3893451003662</v>
      </c>
      <c r="AM193" s="9">
        <v>0</v>
      </c>
      <c r="AN193" s="9">
        <v>0</v>
      </c>
      <c r="AO193" s="9">
        <v>0</v>
      </c>
      <c r="AP193" s="10">
        <v>0.8132176617665999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389.75038663393934</v>
      </c>
      <c r="AW193" s="9">
        <v>1002.1379359852825</v>
      </c>
      <c r="AX193" s="9">
        <v>1.9979784594999999</v>
      </c>
      <c r="AY193" s="9">
        <v>8.1706292332333</v>
      </c>
      <c r="AZ193" s="10">
        <v>851.9762625275212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59.6158055966166</v>
      </c>
      <c r="BG193" s="9">
        <v>1011.6576041882288</v>
      </c>
      <c r="BH193" s="9">
        <v>8.5987585184662</v>
      </c>
      <c r="BI193" s="9">
        <v>0</v>
      </c>
      <c r="BJ193" s="10">
        <v>115.10045764562318</v>
      </c>
      <c r="BK193" s="17">
        <f t="shared" si="8"/>
        <v>5336.959336658201</v>
      </c>
      <c r="BL193" s="16"/>
      <c r="BM193" s="57"/>
    </row>
    <row r="194" spans="1:65" s="12" customFormat="1" ht="15">
      <c r="A194" s="5"/>
      <c r="B194" s="8" t="s">
        <v>214</v>
      </c>
      <c r="C194" s="11">
        <v>0</v>
      </c>
      <c r="D194" s="9">
        <v>4.5197384999999</v>
      </c>
      <c r="E194" s="9">
        <v>0</v>
      </c>
      <c r="F194" s="9">
        <v>0</v>
      </c>
      <c r="G194" s="10">
        <v>0</v>
      </c>
      <c r="H194" s="11">
        <v>0.588964257566</v>
      </c>
      <c r="I194" s="9">
        <v>0</v>
      </c>
      <c r="J194" s="9">
        <v>0</v>
      </c>
      <c r="K194" s="9">
        <v>0</v>
      </c>
      <c r="L194" s="10">
        <v>0.11736361466610001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2.2619375488323</v>
      </c>
      <c r="S194" s="9">
        <v>0</v>
      </c>
      <c r="T194" s="9">
        <v>0</v>
      </c>
      <c r="U194" s="9">
        <v>0</v>
      </c>
      <c r="V194" s="10">
        <v>0.018209621499800002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0.031100733266399998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0.0060955981331999995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26.916086426262915</v>
      </c>
      <c r="AW194" s="9">
        <v>0.0001183551999</v>
      </c>
      <c r="AX194" s="9">
        <v>0</v>
      </c>
      <c r="AY194" s="9">
        <v>0</v>
      </c>
      <c r="AZ194" s="10">
        <v>6.9690695496636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9.631287136949004</v>
      </c>
      <c r="BG194" s="9">
        <v>0.00010673169990000001</v>
      </c>
      <c r="BH194" s="9">
        <v>0</v>
      </c>
      <c r="BI194" s="9">
        <v>0</v>
      </c>
      <c r="BJ194" s="10">
        <v>0.8286059012647998</v>
      </c>
      <c r="BK194" s="17">
        <f t="shared" si="8"/>
        <v>51.88868397500383</v>
      </c>
      <c r="BL194" s="16"/>
      <c r="BM194" s="50"/>
    </row>
    <row r="195" spans="1:65" s="12" customFormat="1" ht="15">
      <c r="A195" s="5"/>
      <c r="B195" s="8" t="s">
        <v>185</v>
      </c>
      <c r="C195" s="11">
        <v>0</v>
      </c>
      <c r="D195" s="9">
        <v>1.0935057435</v>
      </c>
      <c r="E195" s="9">
        <v>0</v>
      </c>
      <c r="F195" s="9">
        <v>0</v>
      </c>
      <c r="G195" s="10">
        <v>0</v>
      </c>
      <c r="H195" s="11">
        <v>15.950726274831206</v>
      </c>
      <c r="I195" s="9">
        <v>522.4019472346324</v>
      </c>
      <c r="J195" s="9">
        <v>0</v>
      </c>
      <c r="K195" s="9">
        <v>0</v>
      </c>
      <c r="L195" s="10">
        <v>25.7204204065644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7.692942510163499</v>
      </c>
      <c r="S195" s="9">
        <v>1.9881260684664999</v>
      </c>
      <c r="T195" s="9">
        <v>2.8147562288332</v>
      </c>
      <c r="U195" s="9">
        <v>0</v>
      </c>
      <c r="V195" s="10">
        <v>20.414037194997803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5.2901948672661</v>
      </c>
      <c r="AC195" s="9">
        <v>6.700405219499899</v>
      </c>
      <c r="AD195" s="9">
        <v>0</v>
      </c>
      <c r="AE195" s="9">
        <v>0</v>
      </c>
      <c r="AF195" s="10">
        <v>10.4480083471664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0.24375586329930005</v>
      </c>
      <c r="AM195" s="9">
        <v>0</v>
      </c>
      <c r="AN195" s="9">
        <v>0</v>
      </c>
      <c r="AO195" s="9">
        <v>0</v>
      </c>
      <c r="AP195" s="10">
        <v>0.0109413056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801.93934190783</v>
      </c>
      <c r="AW195" s="9">
        <v>1954.9203054129334</v>
      </c>
      <c r="AX195" s="9">
        <v>4.6487731067999</v>
      </c>
      <c r="AY195" s="9">
        <v>0</v>
      </c>
      <c r="AZ195" s="10">
        <v>1417.0884180908636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176.0307028854742</v>
      </c>
      <c r="BG195" s="9">
        <v>191.73508521192684</v>
      </c>
      <c r="BH195" s="9">
        <v>36.318457225366</v>
      </c>
      <c r="BI195" s="9">
        <v>0</v>
      </c>
      <c r="BJ195" s="10">
        <v>272.3592604000722</v>
      </c>
      <c r="BK195" s="17">
        <f t="shared" si="8"/>
        <v>5475.810111506087</v>
      </c>
      <c r="BL195" s="16"/>
      <c r="BM195" s="50"/>
    </row>
    <row r="196" spans="1:65" s="12" customFormat="1" ht="15">
      <c r="A196" s="5"/>
      <c r="B196" s="8" t="s">
        <v>186</v>
      </c>
      <c r="C196" s="11">
        <v>0</v>
      </c>
      <c r="D196" s="9">
        <v>432.0044729708332</v>
      </c>
      <c r="E196" s="9">
        <v>0</v>
      </c>
      <c r="F196" s="9">
        <v>0</v>
      </c>
      <c r="G196" s="10">
        <v>56.706234087433195</v>
      </c>
      <c r="H196" s="11">
        <v>57.477736163632095</v>
      </c>
      <c r="I196" s="9">
        <v>4231.285069846832</v>
      </c>
      <c r="J196" s="9">
        <v>46.6880102984333</v>
      </c>
      <c r="K196" s="9">
        <v>0</v>
      </c>
      <c r="L196" s="10">
        <v>66.2533262060309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3.2703618891986994</v>
      </c>
      <c r="S196" s="9">
        <v>363.61778051889985</v>
      </c>
      <c r="T196" s="9">
        <v>23.1147702989332</v>
      </c>
      <c r="U196" s="9">
        <v>0</v>
      </c>
      <c r="V196" s="10">
        <v>11.569092814165202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0.1382948236332</v>
      </c>
      <c r="AC196" s="9">
        <v>1.6E-08</v>
      </c>
      <c r="AD196" s="9">
        <v>0</v>
      </c>
      <c r="AE196" s="9">
        <v>0</v>
      </c>
      <c r="AF196" s="10">
        <v>0.5418357417999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0.0013005353664999999</v>
      </c>
      <c r="AM196" s="9">
        <v>0</v>
      </c>
      <c r="AN196" s="9">
        <v>0</v>
      </c>
      <c r="AO196" s="9">
        <v>0</v>
      </c>
      <c r="AP196" s="10">
        <v>0.0168309888333</v>
      </c>
      <c r="AQ196" s="11">
        <v>0</v>
      </c>
      <c r="AR196" s="9">
        <v>176.6773940483666</v>
      </c>
      <c r="AS196" s="9">
        <v>0</v>
      </c>
      <c r="AT196" s="9">
        <v>0</v>
      </c>
      <c r="AU196" s="10">
        <v>0</v>
      </c>
      <c r="AV196" s="11">
        <v>202.09327620890926</v>
      </c>
      <c r="AW196" s="9">
        <v>837.8472214481777</v>
      </c>
      <c r="AX196" s="9">
        <v>0.5003782575</v>
      </c>
      <c r="AY196" s="9">
        <v>0</v>
      </c>
      <c r="AZ196" s="10">
        <v>255.6609514376362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21.582859244012703</v>
      </c>
      <c r="BG196" s="9">
        <v>549.7750816391641</v>
      </c>
      <c r="BH196" s="9">
        <v>4.2025396346332</v>
      </c>
      <c r="BI196" s="9">
        <v>0</v>
      </c>
      <c r="BJ196" s="10">
        <v>67.1553024071498</v>
      </c>
      <c r="BK196" s="17">
        <f t="shared" si="8"/>
        <v>7408.180121525575</v>
      </c>
      <c r="BL196" s="16"/>
      <c r="BM196" s="50"/>
    </row>
    <row r="197" spans="1:65" s="21" customFormat="1" ht="15">
      <c r="A197" s="5"/>
      <c r="B197" s="15" t="s">
        <v>20</v>
      </c>
      <c r="C197" s="20">
        <f>SUM(C187:C196)</f>
        <v>0</v>
      </c>
      <c r="D197" s="18">
        <f>SUM(D187:D196)</f>
        <v>922.6511618751658</v>
      </c>
      <c r="E197" s="18">
        <f>SUM(E187:E196)</f>
        <v>0</v>
      </c>
      <c r="F197" s="18">
        <f>SUM(F187:F196)</f>
        <v>0</v>
      </c>
      <c r="G197" s="19">
        <f>SUM(G187:G196)</f>
        <v>56.706234087433195</v>
      </c>
      <c r="H197" s="20">
        <f aca="true" t="shared" si="9" ref="H197:BJ197">SUM(H187:H196)</f>
        <v>333.7475716087097</v>
      </c>
      <c r="I197" s="18">
        <f t="shared" si="9"/>
        <v>14088.308979865824</v>
      </c>
      <c r="J197" s="18">
        <f t="shared" si="9"/>
        <v>225.40027152343293</v>
      </c>
      <c r="K197" s="18">
        <f t="shared" si="9"/>
        <v>25.796909553866602</v>
      </c>
      <c r="L197" s="19">
        <f t="shared" si="9"/>
        <v>479.14422101943984</v>
      </c>
      <c r="M197" s="20">
        <f t="shared" si="9"/>
        <v>0</v>
      </c>
      <c r="N197" s="18">
        <f t="shared" si="9"/>
        <v>0</v>
      </c>
      <c r="O197" s="18">
        <f t="shared" si="9"/>
        <v>0</v>
      </c>
      <c r="P197" s="18">
        <f t="shared" si="9"/>
        <v>0</v>
      </c>
      <c r="Q197" s="19">
        <f t="shared" si="9"/>
        <v>0</v>
      </c>
      <c r="R197" s="20">
        <f t="shared" si="9"/>
        <v>87.56823636370568</v>
      </c>
      <c r="S197" s="18">
        <f t="shared" si="9"/>
        <v>1506.029862723863</v>
      </c>
      <c r="T197" s="18">
        <f t="shared" si="9"/>
        <v>105.3505732397322</v>
      </c>
      <c r="U197" s="18">
        <f t="shared" si="9"/>
        <v>0</v>
      </c>
      <c r="V197" s="19">
        <f t="shared" si="9"/>
        <v>191.27814296234303</v>
      </c>
      <c r="W197" s="20">
        <f t="shared" si="9"/>
        <v>0</v>
      </c>
      <c r="X197" s="18">
        <f t="shared" si="9"/>
        <v>0.0202816884666</v>
      </c>
      <c r="Y197" s="18">
        <f t="shared" si="9"/>
        <v>0</v>
      </c>
      <c r="Z197" s="18">
        <f t="shared" si="9"/>
        <v>0</v>
      </c>
      <c r="AA197" s="19">
        <f t="shared" si="9"/>
        <v>0</v>
      </c>
      <c r="AB197" s="20">
        <f t="shared" si="9"/>
        <v>13.392220918329901</v>
      </c>
      <c r="AC197" s="18">
        <f t="shared" si="9"/>
        <v>12.680446816133099</v>
      </c>
      <c r="AD197" s="18">
        <f t="shared" si="9"/>
        <v>0</v>
      </c>
      <c r="AE197" s="18">
        <f t="shared" si="9"/>
        <v>0</v>
      </c>
      <c r="AF197" s="19">
        <f t="shared" si="9"/>
        <v>13.977978245997601</v>
      </c>
      <c r="AG197" s="20">
        <f t="shared" si="9"/>
        <v>0</v>
      </c>
      <c r="AH197" s="18">
        <f t="shared" si="9"/>
        <v>0</v>
      </c>
      <c r="AI197" s="18">
        <f t="shared" si="9"/>
        <v>0</v>
      </c>
      <c r="AJ197" s="18">
        <f t="shared" si="9"/>
        <v>0</v>
      </c>
      <c r="AK197" s="19">
        <f t="shared" si="9"/>
        <v>0</v>
      </c>
      <c r="AL197" s="20">
        <f t="shared" si="9"/>
        <v>0.7329071810304001</v>
      </c>
      <c r="AM197" s="18">
        <f t="shared" si="9"/>
        <v>0.24941531483319995</v>
      </c>
      <c r="AN197" s="18">
        <f t="shared" si="9"/>
        <v>0</v>
      </c>
      <c r="AO197" s="18">
        <f t="shared" si="9"/>
        <v>0</v>
      </c>
      <c r="AP197" s="19">
        <f t="shared" si="9"/>
        <v>1.5011614246326999</v>
      </c>
      <c r="AQ197" s="20">
        <f t="shared" si="9"/>
        <v>0</v>
      </c>
      <c r="AR197" s="18">
        <f t="shared" si="9"/>
        <v>272.17673208753314</v>
      </c>
      <c r="AS197" s="18">
        <f t="shared" si="9"/>
        <v>0</v>
      </c>
      <c r="AT197" s="18">
        <f t="shared" si="9"/>
        <v>0</v>
      </c>
      <c r="AU197" s="19">
        <f t="shared" si="9"/>
        <v>0</v>
      </c>
      <c r="AV197" s="20">
        <f t="shared" si="9"/>
        <v>2849.1138687697876</v>
      </c>
      <c r="AW197" s="18">
        <f t="shared" si="9"/>
        <v>8089.551661590328</v>
      </c>
      <c r="AX197" s="18">
        <f t="shared" si="9"/>
        <v>16.9127430932997</v>
      </c>
      <c r="AY197" s="18">
        <f t="shared" si="9"/>
        <v>754.2040712294332</v>
      </c>
      <c r="AZ197" s="19">
        <f t="shared" si="9"/>
        <v>5507.191558182475</v>
      </c>
      <c r="BA197" s="20">
        <f t="shared" si="9"/>
        <v>0</v>
      </c>
      <c r="BB197" s="18">
        <f t="shared" si="9"/>
        <v>0</v>
      </c>
      <c r="BC197" s="18">
        <f t="shared" si="9"/>
        <v>0</v>
      </c>
      <c r="BD197" s="18">
        <f t="shared" si="9"/>
        <v>0</v>
      </c>
      <c r="BE197" s="19">
        <f t="shared" si="9"/>
        <v>0</v>
      </c>
      <c r="BF197" s="20">
        <f t="shared" si="9"/>
        <v>857.3738935545787</v>
      </c>
      <c r="BG197" s="18">
        <f t="shared" si="9"/>
        <v>2320.2915299010915</v>
      </c>
      <c r="BH197" s="18">
        <f t="shared" si="9"/>
        <v>78.4293588336978</v>
      </c>
      <c r="BI197" s="18">
        <f t="shared" si="9"/>
        <v>0</v>
      </c>
      <c r="BJ197" s="19">
        <f t="shared" si="9"/>
        <v>1220.2730004900575</v>
      </c>
      <c r="BK197" s="32">
        <f>SUM(BK187:BK196)</f>
        <v>40030.05499414523</v>
      </c>
      <c r="BL197" s="16"/>
      <c r="BM197" s="50"/>
    </row>
    <row r="198" spans="1:65" s="21" customFormat="1" ht="15">
      <c r="A198" s="5"/>
      <c r="B198" s="15" t="s">
        <v>21</v>
      </c>
      <c r="C198" s="20">
        <f aca="true" t="shared" si="10" ref="C198:AH198">C197+C185+C182+C178+C17+C13</f>
        <v>0</v>
      </c>
      <c r="D198" s="18">
        <f t="shared" si="10"/>
        <v>4181.779435008665</v>
      </c>
      <c r="E198" s="18">
        <f t="shared" si="10"/>
        <v>0</v>
      </c>
      <c r="F198" s="18">
        <f t="shared" si="10"/>
        <v>0</v>
      </c>
      <c r="G198" s="19">
        <f t="shared" si="10"/>
        <v>185.1793222098998</v>
      </c>
      <c r="H198" s="20">
        <f t="shared" si="10"/>
        <v>839.2138810353119</v>
      </c>
      <c r="I198" s="18">
        <f t="shared" si="10"/>
        <v>32041.50568526898</v>
      </c>
      <c r="J198" s="18">
        <f t="shared" si="10"/>
        <v>4154.607660872699</v>
      </c>
      <c r="K198" s="18">
        <f t="shared" si="10"/>
        <v>126.9390457506332</v>
      </c>
      <c r="L198" s="19">
        <f t="shared" si="10"/>
        <v>1025.3325554267383</v>
      </c>
      <c r="M198" s="20">
        <f t="shared" si="10"/>
        <v>0</v>
      </c>
      <c r="N198" s="18">
        <f t="shared" si="10"/>
        <v>0</v>
      </c>
      <c r="O198" s="18">
        <f t="shared" si="10"/>
        <v>0</v>
      </c>
      <c r="P198" s="18">
        <f t="shared" si="10"/>
        <v>0</v>
      </c>
      <c r="Q198" s="19">
        <f t="shared" si="10"/>
        <v>0</v>
      </c>
      <c r="R198" s="20">
        <f t="shared" si="10"/>
        <v>222.48502865407465</v>
      </c>
      <c r="S198" s="18">
        <f t="shared" si="10"/>
        <v>4103.587244588788</v>
      </c>
      <c r="T198" s="18">
        <f t="shared" si="10"/>
        <v>529.8721903465976</v>
      </c>
      <c r="U198" s="18">
        <f t="shared" si="10"/>
        <v>0</v>
      </c>
      <c r="V198" s="19">
        <f t="shared" si="10"/>
        <v>358.0244533782832</v>
      </c>
      <c r="W198" s="20">
        <f t="shared" si="10"/>
        <v>0</v>
      </c>
      <c r="X198" s="18">
        <f t="shared" si="10"/>
        <v>12.5363605715666</v>
      </c>
      <c r="Y198" s="18">
        <f t="shared" si="10"/>
        <v>0</v>
      </c>
      <c r="Z198" s="18">
        <f t="shared" si="10"/>
        <v>0</v>
      </c>
      <c r="AA198" s="19">
        <f t="shared" si="10"/>
        <v>0.0584717887666</v>
      </c>
      <c r="AB198" s="20">
        <f t="shared" si="10"/>
        <v>18.7510863279251</v>
      </c>
      <c r="AC198" s="18">
        <f t="shared" si="10"/>
        <v>26.8475146742658</v>
      </c>
      <c r="AD198" s="18">
        <f t="shared" si="10"/>
        <v>0</v>
      </c>
      <c r="AE198" s="18">
        <f t="shared" si="10"/>
        <v>0</v>
      </c>
      <c r="AF198" s="19">
        <f t="shared" si="10"/>
        <v>29.442049442062398</v>
      </c>
      <c r="AG198" s="20">
        <f t="shared" si="10"/>
        <v>0</v>
      </c>
      <c r="AH198" s="18">
        <f t="shared" si="10"/>
        <v>0</v>
      </c>
      <c r="AI198" s="18">
        <f aca="true" t="shared" si="11" ref="AI198:BN198">AI197+AI185+AI182+AI178+AI17+AI13</f>
        <v>0</v>
      </c>
      <c r="AJ198" s="18">
        <f t="shared" si="11"/>
        <v>0</v>
      </c>
      <c r="AK198" s="19">
        <f t="shared" si="11"/>
        <v>0</v>
      </c>
      <c r="AL198" s="20">
        <f t="shared" si="11"/>
        <v>1.103750145028</v>
      </c>
      <c r="AM198" s="18">
        <f t="shared" si="11"/>
        <v>0.24995984693319995</v>
      </c>
      <c r="AN198" s="18">
        <f t="shared" si="11"/>
        <v>0</v>
      </c>
      <c r="AO198" s="18">
        <f t="shared" si="11"/>
        <v>0</v>
      </c>
      <c r="AP198" s="19">
        <f t="shared" si="11"/>
        <v>2.1375135247320998</v>
      </c>
      <c r="AQ198" s="20">
        <f t="shared" si="11"/>
        <v>0</v>
      </c>
      <c r="AR198" s="18">
        <f t="shared" si="11"/>
        <v>806.6631274694997</v>
      </c>
      <c r="AS198" s="18">
        <f t="shared" si="11"/>
        <v>0</v>
      </c>
      <c r="AT198" s="18">
        <f t="shared" si="11"/>
        <v>0</v>
      </c>
      <c r="AU198" s="19">
        <f t="shared" si="11"/>
        <v>0</v>
      </c>
      <c r="AV198" s="20">
        <f t="shared" si="11"/>
        <v>6371.1224496609375</v>
      </c>
      <c r="AW198" s="18">
        <f t="shared" si="11"/>
        <v>17200.691057563035</v>
      </c>
      <c r="AX198" s="18">
        <f t="shared" si="11"/>
        <v>1671.7709942888655</v>
      </c>
      <c r="AY198" s="18">
        <f t="shared" si="11"/>
        <v>754.2040712294332</v>
      </c>
      <c r="AZ198" s="19">
        <f t="shared" si="11"/>
        <v>9845.253450062755</v>
      </c>
      <c r="BA198" s="20">
        <f t="shared" si="11"/>
        <v>0</v>
      </c>
      <c r="BB198" s="18">
        <f t="shared" si="11"/>
        <v>0</v>
      </c>
      <c r="BC198" s="18">
        <f t="shared" si="11"/>
        <v>0</v>
      </c>
      <c r="BD198" s="18">
        <f t="shared" si="11"/>
        <v>0</v>
      </c>
      <c r="BE198" s="19">
        <f t="shared" si="11"/>
        <v>0</v>
      </c>
      <c r="BF198" s="20">
        <f t="shared" si="11"/>
        <v>1677.1461711835468</v>
      </c>
      <c r="BG198" s="18">
        <f t="shared" si="11"/>
        <v>4925.238697178562</v>
      </c>
      <c r="BH198" s="18">
        <f t="shared" si="11"/>
        <v>187.63042054529552</v>
      </c>
      <c r="BI198" s="18">
        <f t="shared" si="11"/>
        <v>0</v>
      </c>
      <c r="BJ198" s="19">
        <f t="shared" si="11"/>
        <v>2101.573192480234</v>
      </c>
      <c r="BK198" s="19">
        <f t="shared" si="11"/>
        <v>93400.94684052412</v>
      </c>
      <c r="BL198" s="16"/>
      <c r="BM198" s="50"/>
    </row>
    <row r="199" spans="3:64" ht="15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6"/>
    </row>
    <row r="200" spans="1:65" s="12" customFormat="1" ht="15" customHeight="1">
      <c r="A200" s="5" t="s">
        <v>22</v>
      </c>
      <c r="B200" s="26" t="s">
        <v>23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4"/>
      <c r="BK200" s="16"/>
      <c r="BL200" s="16"/>
      <c r="BM200" s="57"/>
    </row>
    <row r="201" spans="1:65" s="12" customFormat="1" ht="15">
      <c r="A201" s="5" t="s">
        <v>9</v>
      </c>
      <c r="B201" s="61" t="s">
        <v>104</v>
      </c>
      <c r="C201" s="11"/>
      <c r="D201" s="9"/>
      <c r="E201" s="9"/>
      <c r="F201" s="9"/>
      <c r="G201" s="10"/>
      <c r="H201" s="11"/>
      <c r="I201" s="9"/>
      <c r="J201" s="9"/>
      <c r="K201" s="9"/>
      <c r="L201" s="10"/>
      <c r="M201" s="11"/>
      <c r="N201" s="9"/>
      <c r="O201" s="9"/>
      <c r="P201" s="9"/>
      <c r="Q201" s="10"/>
      <c r="R201" s="11"/>
      <c r="S201" s="9"/>
      <c r="T201" s="9"/>
      <c r="U201" s="9"/>
      <c r="V201" s="10"/>
      <c r="W201" s="11"/>
      <c r="X201" s="9"/>
      <c r="Y201" s="9"/>
      <c r="Z201" s="9"/>
      <c r="AA201" s="10"/>
      <c r="AB201" s="11"/>
      <c r="AC201" s="9"/>
      <c r="AD201" s="9"/>
      <c r="AE201" s="9"/>
      <c r="AF201" s="10"/>
      <c r="AG201" s="11"/>
      <c r="AH201" s="9"/>
      <c r="AI201" s="9"/>
      <c r="AJ201" s="9"/>
      <c r="AK201" s="10"/>
      <c r="AL201" s="11"/>
      <c r="AM201" s="9"/>
      <c r="AN201" s="9"/>
      <c r="AO201" s="9"/>
      <c r="AP201" s="10"/>
      <c r="AQ201" s="11"/>
      <c r="AR201" s="9"/>
      <c r="AS201" s="9"/>
      <c r="AT201" s="9"/>
      <c r="AU201" s="10"/>
      <c r="AV201" s="11"/>
      <c r="AW201" s="9"/>
      <c r="AX201" s="9"/>
      <c r="AY201" s="9"/>
      <c r="AZ201" s="10"/>
      <c r="BA201" s="11"/>
      <c r="BB201" s="9"/>
      <c r="BC201" s="9"/>
      <c r="BD201" s="9"/>
      <c r="BE201" s="10"/>
      <c r="BF201" s="11"/>
      <c r="BG201" s="9"/>
      <c r="BH201" s="9"/>
      <c r="BI201" s="9"/>
      <c r="BJ201" s="10"/>
      <c r="BK201" s="17"/>
      <c r="BL201" s="16"/>
      <c r="BM201" s="57"/>
    </row>
    <row r="202" spans="1:65" s="12" customFormat="1" ht="15">
      <c r="A202" s="5"/>
      <c r="B202" s="8" t="s">
        <v>33</v>
      </c>
      <c r="C202" s="11">
        <v>0</v>
      </c>
      <c r="D202" s="9">
        <v>0.5880956916333</v>
      </c>
      <c r="E202" s="9">
        <v>0</v>
      </c>
      <c r="F202" s="9">
        <v>0</v>
      </c>
      <c r="G202" s="10">
        <v>0</v>
      </c>
      <c r="H202" s="11">
        <v>85.4652528342586</v>
      </c>
      <c r="I202" s="9">
        <v>0.36683291603310003</v>
      </c>
      <c r="J202" s="9">
        <v>0.0006654955666</v>
      </c>
      <c r="K202" s="9">
        <v>0</v>
      </c>
      <c r="L202" s="10">
        <v>62.77294139839481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59.429937302489996</v>
      </c>
      <c r="S202" s="9">
        <v>0.07121193686650001</v>
      </c>
      <c r="T202" s="9">
        <v>0</v>
      </c>
      <c r="U202" s="9">
        <v>0</v>
      </c>
      <c r="V202" s="10">
        <v>31.401021640228098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6.548660239898401</v>
      </c>
      <c r="AC202" s="9">
        <v>0.0083750529333</v>
      </c>
      <c r="AD202" s="9">
        <v>0</v>
      </c>
      <c r="AE202" s="9">
        <v>0</v>
      </c>
      <c r="AF202" s="10">
        <v>2.5891708791992003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5.681969067864</v>
      </c>
      <c r="AM202" s="9">
        <v>41.5078788931665</v>
      </c>
      <c r="AN202" s="9">
        <v>0</v>
      </c>
      <c r="AO202" s="9">
        <v>0</v>
      </c>
      <c r="AP202" s="10">
        <v>1.8192575359318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1463.9464907543113</v>
      </c>
      <c r="AW202" s="9">
        <v>19.30725862006689</v>
      </c>
      <c r="AX202" s="9">
        <v>0.19300773000000002</v>
      </c>
      <c r="AY202" s="9">
        <v>0.0236652137</v>
      </c>
      <c r="AZ202" s="10">
        <v>1131.802965001532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1085.5972450543359</v>
      </c>
      <c r="BG202" s="9">
        <v>29.648534883796</v>
      </c>
      <c r="BH202" s="9">
        <v>0</v>
      </c>
      <c r="BI202" s="9">
        <v>0</v>
      </c>
      <c r="BJ202" s="10">
        <v>505.5592958781669</v>
      </c>
      <c r="BK202" s="17">
        <f>SUM(C202:BJ202)</f>
        <v>4534.3297340203735</v>
      </c>
      <c r="BL202" s="16"/>
      <c r="BM202" s="50"/>
    </row>
    <row r="203" spans="1:65" s="12" customFormat="1" ht="15">
      <c r="A203" s="5"/>
      <c r="B203" s="8" t="s">
        <v>105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0.9245375748650001</v>
      </c>
      <c r="I203" s="9">
        <v>0</v>
      </c>
      <c r="J203" s="9">
        <v>0</v>
      </c>
      <c r="K203" s="9">
        <v>0</v>
      </c>
      <c r="L203" s="10">
        <v>0.5803274003326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0.6144577296643</v>
      </c>
      <c r="S203" s="9">
        <v>0</v>
      </c>
      <c r="T203" s="9">
        <v>0</v>
      </c>
      <c r="U203" s="9">
        <v>0</v>
      </c>
      <c r="V203" s="10">
        <v>0.0864264549663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0.3458513897992</v>
      </c>
      <c r="AC203" s="9">
        <v>0</v>
      </c>
      <c r="AD203" s="9">
        <v>0</v>
      </c>
      <c r="AE203" s="9">
        <v>0</v>
      </c>
      <c r="AF203" s="10">
        <v>0.2100017310664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0.848236121865</v>
      </c>
      <c r="AM203" s="9">
        <v>0</v>
      </c>
      <c r="AN203" s="9">
        <v>0</v>
      </c>
      <c r="AO203" s="9">
        <v>0</v>
      </c>
      <c r="AP203" s="10">
        <v>0.1653860063662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46.09921772444739</v>
      </c>
      <c r="AW203" s="9">
        <v>0.0013282841666</v>
      </c>
      <c r="AX203" s="9">
        <v>0</v>
      </c>
      <c r="AY203" s="9">
        <v>0</v>
      </c>
      <c r="AZ203" s="10">
        <v>20.11267716712731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47.65558569301177</v>
      </c>
      <c r="BG203" s="9">
        <v>0.0371919599999</v>
      </c>
      <c r="BH203" s="9">
        <v>0</v>
      </c>
      <c r="BI203" s="9">
        <v>0</v>
      </c>
      <c r="BJ203" s="10">
        <v>11.802342809760203</v>
      </c>
      <c r="BK203" s="17">
        <f>SUM(C203:BJ203)</f>
        <v>129.48356804743815</v>
      </c>
      <c r="BL203" s="16"/>
      <c r="BM203" s="50"/>
    </row>
    <row r="204" spans="1:65" s="21" customFormat="1" ht="15">
      <c r="A204" s="5"/>
      <c r="B204" s="15" t="s">
        <v>11</v>
      </c>
      <c r="C204" s="20">
        <f>SUM(C202:C203)</f>
        <v>0</v>
      </c>
      <c r="D204" s="18">
        <f aca="true" t="shared" si="12" ref="D204:BK204">SUM(D202:D203)</f>
        <v>0.5880956916333</v>
      </c>
      <c r="E204" s="18">
        <f t="shared" si="12"/>
        <v>0</v>
      </c>
      <c r="F204" s="18">
        <f t="shared" si="12"/>
        <v>0</v>
      </c>
      <c r="G204" s="19">
        <f t="shared" si="12"/>
        <v>0</v>
      </c>
      <c r="H204" s="20">
        <f t="shared" si="12"/>
        <v>86.3897904091236</v>
      </c>
      <c r="I204" s="18">
        <f t="shared" si="12"/>
        <v>0.36683291603310003</v>
      </c>
      <c r="J204" s="18">
        <f t="shared" si="12"/>
        <v>0.0006654955666</v>
      </c>
      <c r="K204" s="18">
        <f t="shared" si="12"/>
        <v>0</v>
      </c>
      <c r="L204" s="19">
        <f t="shared" si="12"/>
        <v>63.35326879872741</v>
      </c>
      <c r="M204" s="20">
        <f t="shared" si="12"/>
        <v>0</v>
      </c>
      <c r="N204" s="18">
        <f t="shared" si="12"/>
        <v>0</v>
      </c>
      <c r="O204" s="18">
        <f t="shared" si="12"/>
        <v>0</v>
      </c>
      <c r="P204" s="18">
        <f t="shared" si="12"/>
        <v>0</v>
      </c>
      <c r="Q204" s="19">
        <f t="shared" si="12"/>
        <v>0</v>
      </c>
      <c r="R204" s="20">
        <f t="shared" si="12"/>
        <v>60.0443950321543</v>
      </c>
      <c r="S204" s="18">
        <f t="shared" si="12"/>
        <v>0.07121193686650001</v>
      </c>
      <c r="T204" s="18">
        <f t="shared" si="12"/>
        <v>0</v>
      </c>
      <c r="U204" s="18">
        <f t="shared" si="12"/>
        <v>0</v>
      </c>
      <c r="V204" s="19">
        <f t="shared" si="12"/>
        <v>31.4874480951944</v>
      </c>
      <c r="W204" s="20">
        <f t="shared" si="12"/>
        <v>0</v>
      </c>
      <c r="X204" s="18">
        <f t="shared" si="12"/>
        <v>0</v>
      </c>
      <c r="Y204" s="18">
        <f t="shared" si="12"/>
        <v>0</v>
      </c>
      <c r="Z204" s="18">
        <f t="shared" si="12"/>
        <v>0</v>
      </c>
      <c r="AA204" s="19">
        <f t="shared" si="12"/>
        <v>0</v>
      </c>
      <c r="AB204" s="20">
        <f t="shared" si="12"/>
        <v>6.8945116296976</v>
      </c>
      <c r="AC204" s="18">
        <f t="shared" si="12"/>
        <v>0.0083750529333</v>
      </c>
      <c r="AD204" s="18">
        <f t="shared" si="12"/>
        <v>0</v>
      </c>
      <c r="AE204" s="18">
        <f t="shared" si="12"/>
        <v>0</v>
      </c>
      <c r="AF204" s="19">
        <f t="shared" si="12"/>
        <v>2.7991726102656003</v>
      </c>
      <c r="AG204" s="20">
        <f t="shared" si="12"/>
        <v>0</v>
      </c>
      <c r="AH204" s="18">
        <f t="shared" si="12"/>
        <v>0</v>
      </c>
      <c r="AI204" s="18">
        <f t="shared" si="12"/>
        <v>0</v>
      </c>
      <c r="AJ204" s="18">
        <f t="shared" si="12"/>
        <v>0</v>
      </c>
      <c r="AK204" s="19">
        <f t="shared" si="12"/>
        <v>0</v>
      </c>
      <c r="AL204" s="20">
        <f t="shared" si="12"/>
        <v>6.530205189729</v>
      </c>
      <c r="AM204" s="18">
        <f t="shared" si="12"/>
        <v>41.5078788931665</v>
      </c>
      <c r="AN204" s="18">
        <f t="shared" si="12"/>
        <v>0</v>
      </c>
      <c r="AO204" s="18">
        <f t="shared" si="12"/>
        <v>0</v>
      </c>
      <c r="AP204" s="19">
        <f t="shared" si="12"/>
        <v>1.984643542298</v>
      </c>
      <c r="AQ204" s="20">
        <f t="shared" si="12"/>
        <v>0</v>
      </c>
      <c r="AR204" s="18">
        <f t="shared" si="12"/>
        <v>0</v>
      </c>
      <c r="AS204" s="18">
        <f t="shared" si="12"/>
        <v>0</v>
      </c>
      <c r="AT204" s="18">
        <f t="shared" si="12"/>
        <v>0</v>
      </c>
      <c r="AU204" s="19">
        <f t="shared" si="12"/>
        <v>0</v>
      </c>
      <c r="AV204" s="20">
        <f t="shared" si="12"/>
        <v>1510.0457084787588</v>
      </c>
      <c r="AW204" s="18">
        <f t="shared" si="12"/>
        <v>19.30858690423349</v>
      </c>
      <c r="AX204" s="18">
        <f t="shared" si="12"/>
        <v>0.19300773000000002</v>
      </c>
      <c r="AY204" s="18">
        <f t="shared" si="12"/>
        <v>0.0236652137</v>
      </c>
      <c r="AZ204" s="19">
        <f t="shared" si="12"/>
        <v>1151.9156421686591</v>
      </c>
      <c r="BA204" s="20">
        <f t="shared" si="12"/>
        <v>0</v>
      </c>
      <c r="BB204" s="18">
        <f t="shared" si="12"/>
        <v>0</v>
      </c>
      <c r="BC204" s="18">
        <f t="shared" si="12"/>
        <v>0</v>
      </c>
      <c r="BD204" s="18">
        <f t="shared" si="12"/>
        <v>0</v>
      </c>
      <c r="BE204" s="19">
        <f t="shared" si="12"/>
        <v>0</v>
      </c>
      <c r="BF204" s="20">
        <f t="shared" si="12"/>
        <v>1133.2528307473476</v>
      </c>
      <c r="BG204" s="18">
        <f t="shared" si="12"/>
        <v>29.6857268437959</v>
      </c>
      <c r="BH204" s="18">
        <f t="shared" si="12"/>
        <v>0</v>
      </c>
      <c r="BI204" s="18">
        <f t="shared" si="12"/>
        <v>0</v>
      </c>
      <c r="BJ204" s="19">
        <f t="shared" si="12"/>
        <v>517.3616386879271</v>
      </c>
      <c r="BK204" s="32">
        <f t="shared" si="12"/>
        <v>4663.8133020678115</v>
      </c>
      <c r="BL204" s="16"/>
      <c r="BM204" s="50"/>
    </row>
    <row r="205" spans="3:65" ht="1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6"/>
      <c r="BM205" s="50"/>
    </row>
    <row r="206" spans="1:65" s="12" customFormat="1" ht="15">
      <c r="A206" s="5" t="s">
        <v>12</v>
      </c>
      <c r="B206" s="27" t="s">
        <v>24</v>
      </c>
      <c r="C206" s="11"/>
      <c r="D206" s="9"/>
      <c r="E206" s="9"/>
      <c r="F206" s="9"/>
      <c r="G206" s="10"/>
      <c r="H206" s="11"/>
      <c r="I206" s="9"/>
      <c r="J206" s="9"/>
      <c r="K206" s="9"/>
      <c r="L206" s="10"/>
      <c r="M206" s="11"/>
      <c r="N206" s="9"/>
      <c r="O206" s="9"/>
      <c r="P206" s="9"/>
      <c r="Q206" s="10"/>
      <c r="R206" s="11"/>
      <c r="S206" s="9"/>
      <c r="T206" s="9"/>
      <c r="U206" s="9"/>
      <c r="V206" s="10"/>
      <c r="W206" s="11"/>
      <c r="X206" s="9"/>
      <c r="Y206" s="9"/>
      <c r="Z206" s="9"/>
      <c r="AA206" s="10"/>
      <c r="AB206" s="11"/>
      <c r="AC206" s="9"/>
      <c r="AD206" s="9"/>
      <c r="AE206" s="9"/>
      <c r="AF206" s="10"/>
      <c r="AG206" s="11"/>
      <c r="AH206" s="9"/>
      <c r="AI206" s="9"/>
      <c r="AJ206" s="9"/>
      <c r="AK206" s="10"/>
      <c r="AL206" s="11"/>
      <c r="AM206" s="9"/>
      <c r="AN206" s="9"/>
      <c r="AO206" s="9"/>
      <c r="AP206" s="10"/>
      <c r="AQ206" s="11"/>
      <c r="AR206" s="9"/>
      <c r="AS206" s="9"/>
      <c r="AT206" s="9"/>
      <c r="AU206" s="10"/>
      <c r="AV206" s="11"/>
      <c r="AW206" s="9"/>
      <c r="AX206" s="9"/>
      <c r="AY206" s="9"/>
      <c r="AZ206" s="10"/>
      <c r="BA206" s="11"/>
      <c r="BB206" s="9"/>
      <c r="BC206" s="9"/>
      <c r="BD206" s="9"/>
      <c r="BE206" s="10"/>
      <c r="BF206" s="11"/>
      <c r="BG206" s="9"/>
      <c r="BH206" s="9"/>
      <c r="BI206" s="9"/>
      <c r="BJ206" s="10"/>
      <c r="BK206" s="17"/>
      <c r="BL206" s="16"/>
      <c r="BM206" s="50"/>
    </row>
    <row r="207" spans="1:65" s="12" customFormat="1" ht="15">
      <c r="A207" s="5"/>
      <c r="B207" s="8" t="s">
        <v>187</v>
      </c>
      <c r="C207" s="11">
        <v>0</v>
      </c>
      <c r="D207" s="9">
        <v>0.538020803</v>
      </c>
      <c r="E207" s="9">
        <v>0</v>
      </c>
      <c r="F207" s="9">
        <v>0</v>
      </c>
      <c r="G207" s="10">
        <v>0</v>
      </c>
      <c r="H207" s="11">
        <v>11.1898027195978</v>
      </c>
      <c r="I207" s="9">
        <v>271.968799837633</v>
      </c>
      <c r="J207" s="9">
        <v>0</v>
      </c>
      <c r="K207" s="9">
        <v>0</v>
      </c>
      <c r="L207" s="10">
        <v>28.912111146964698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4.140768042731601</v>
      </c>
      <c r="S207" s="9">
        <v>25.1829875874663</v>
      </c>
      <c r="T207" s="9">
        <v>0</v>
      </c>
      <c r="U207" s="9">
        <v>0</v>
      </c>
      <c r="V207" s="10">
        <v>1.6581911049322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0.0969120722333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124.1034899239531</v>
      </c>
      <c r="AW207" s="9">
        <v>292.03104245267815</v>
      </c>
      <c r="AX207" s="9">
        <v>0</v>
      </c>
      <c r="AY207" s="9">
        <v>0</v>
      </c>
      <c r="AZ207" s="10">
        <v>91.92949632745949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47.58036219909258</v>
      </c>
      <c r="BG207" s="9">
        <v>9.6049586601662</v>
      </c>
      <c r="BH207" s="9">
        <v>0</v>
      </c>
      <c r="BI207" s="9">
        <v>0</v>
      </c>
      <c r="BJ207" s="10">
        <v>4.572727266264299</v>
      </c>
      <c r="BK207" s="17">
        <f>SUM(C207:BJ207)</f>
        <v>913.5096701441728</v>
      </c>
      <c r="BL207" s="16"/>
      <c r="BM207" s="50"/>
    </row>
    <row r="208" spans="1:65" s="12" customFormat="1" ht="15">
      <c r="A208" s="5"/>
      <c r="B208" s="8" t="s">
        <v>188</v>
      </c>
      <c r="C208" s="11">
        <v>0</v>
      </c>
      <c r="D208" s="9">
        <v>1.5315911442</v>
      </c>
      <c r="E208" s="9">
        <v>0</v>
      </c>
      <c r="F208" s="9">
        <v>0</v>
      </c>
      <c r="G208" s="10">
        <v>0</v>
      </c>
      <c r="H208" s="11">
        <v>17.8762506515265</v>
      </c>
      <c r="I208" s="9">
        <v>6.756822279099</v>
      </c>
      <c r="J208" s="9">
        <v>0.9993161467999</v>
      </c>
      <c r="K208" s="9">
        <v>1.0112003366</v>
      </c>
      <c r="L208" s="10">
        <v>81.13187589219442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15.202985317359099</v>
      </c>
      <c r="S208" s="9">
        <v>6.1339591225994</v>
      </c>
      <c r="T208" s="9">
        <v>0</v>
      </c>
      <c r="U208" s="9">
        <v>0</v>
      </c>
      <c r="V208" s="10">
        <v>27.276389090460505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1.2486936252986</v>
      </c>
      <c r="AC208" s="9">
        <v>0.0921517704333</v>
      </c>
      <c r="AD208" s="9">
        <v>0</v>
      </c>
      <c r="AE208" s="9">
        <v>0</v>
      </c>
      <c r="AF208" s="10">
        <v>4.0415649385991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0.7294709954984</v>
      </c>
      <c r="AM208" s="9">
        <v>0</v>
      </c>
      <c r="AN208" s="9">
        <v>0</v>
      </c>
      <c r="AO208" s="9">
        <v>0</v>
      </c>
      <c r="AP208" s="10">
        <v>0.44743004996580005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345.1665443698314</v>
      </c>
      <c r="AW208" s="9">
        <v>174.16137616001058</v>
      </c>
      <c r="AX208" s="9">
        <v>0.0203206573333</v>
      </c>
      <c r="AY208" s="9">
        <v>2.8203012663333</v>
      </c>
      <c r="AZ208" s="10">
        <v>1076.5445698751328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167.27316533187056</v>
      </c>
      <c r="BG208" s="9">
        <v>25.864196409994303</v>
      </c>
      <c r="BH208" s="9">
        <v>0.0001397683666</v>
      </c>
      <c r="BI208" s="9">
        <v>0</v>
      </c>
      <c r="BJ208" s="10">
        <v>250.92441136259646</v>
      </c>
      <c r="BK208" s="17">
        <f aca="true" t="shared" si="13" ref="BK208:BK234">SUM(C208:BJ208)</f>
        <v>2207.2547265621033</v>
      </c>
      <c r="BL208" s="16"/>
      <c r="BM208" s="50"/>
    </row>
    <row r="209" spans="1:65" s="12" customFormat="1" ht="15">
      <c r="A209" s="5"/>
      <c r="B209" s="8" t="s">
        <v>189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0.3299618039662</v>
      </c>
      <c r="I209" s="9">
        <v>0</v>
      </c>
      <c r="J209" s="9">
        <v>0</v>
      </c>
      <c r="K209" s="9">
        <v>0</v>
      </c>
      <c r="L209" s="10">
        <v>0.1050361479332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0.058028678699399996</v>
      </c>
      <c r="S209" s="9">
        <v>0</v>
      </c>
      <c r="T209" s="9">
        <v>0</v>
      </c>
      <c r="U209" s="9">
        <v>0</v>
      </c>
      <c r="V209" s="10">
        <v>0.0220722891665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0.0012547446666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128.3258408791643</v>
      </c>
      <c r="AW209" s="9">
        <v>79.17950388985018</v>
      </c>
      <c r="AX209" s="9">
        <v>0</v>
      </c>
      <c r="AY209" s="9">
        <v>0</v>
      </c>
      <c r="AZ209" s="10">
        <v>23.3668320422324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4.7289193417323</v>
      </c>
      <c r="BG209" s="9">
        <v>1.3961364125665</v>
      </c>
      <c r="BH209" s="9">
        <v>0</v>
      </c>
      <c r="BI209" s="9">
        <v>0</v>
      </c>
      <c r="BJ209" s="10">
        <v>0.5100537069998</v>
      </c>
      <c r="BK209" s="17">
        <f t="shared" si="13"/>
        <v>238.0236399369774</v>
      </c>
      <c r="BL209" s="16"/>
      <c r="BM209" s="50"/>
    </row>
    <row r="210" spans="1:65" s="12" customFormat="1" ht="15">
      <c r="A210" s="5"/>
      <c r="B210" s="8" t="s">
        <v>190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1.2259378140664</v>
      </c>
      <c r="I210" s="9">
        <v>1.73201336</v>
      </c>
      <c r="J210" s="9">
        <v>0</v>
      </c>
      <c r="K210" s="9">
        <v>0</v>
      </c>
      <c r="L210" s="10">
        <v>2.4825223575331004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1.1328795525997</v>
      </c>
      <c r="S210" s="9">
        <v>2.6598541483666</v>
      </c>
      <c r="T210" s="9">
        <v>0</v>
      </c>
      <c r="U210" s="9">
        <v>0</v>
      </c>
      <c r="V210" s="10">
        <v>0.8123443922663001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1.1710599313664</v>
      </c>
      <c r="AC210" s="9">
        <v>0</v>
      </c>
      <c r="AD210" s="9">
        <v>0</v>
      </c>
      <c r="AE210" s="9">
        <v>0</v>
      </c>
      <c r="AF210" s="10">
        <v>0.3274542410333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0.035670784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140.79364018777645</v>
      </c>
      <c r="AW210" s="9">
        <v>18.699096243159087</v>
      </c>
      <c r="AX210" s="9">
        <v>0</v>
      </c>
      <c r="AY210" s="9">
        <v>0</v>
      </c>
      <c r="AZ210" s="10">
        <v>102.7658137470841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40.60277350730131</v>
      </c>
      <c r="BG210" s="9">
        <v>4.5179451107663</v>
      </c>
      <c r="BH210" s="9">
        <v>0</v>
      </c>
      <c r="BI210" s="9">
        <v>0</v>
      </c>
      <c r="BJ210" s="10">
        <v>20.187738890153</v>
      </c>
      <c r="BK210" s="17">
        <f t="shared" si="13"/>
        <v>339.14674426747206</v>
      </c>
      <c r="BL210" s="16"/>
      <c r="BM210" s="57"/>
    </row>
    <row r="211" spans="1:65" s="12" customFormat="1" ht="15">
      <c r="A211" s="5"/>
      <c r="B211" s="8" t="s">
        <v>191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1.6712961405994002</v>
      </c>
      <c r="I211" s="9">
        <v>0.001183854</v>
      </c>
      <c r="J211" s="9">
        <v>0</v>
      </c>
      <c r="K211" s="9">
        <v>0</v>
      </c>
      <c r="L211" s="10">
        <v>1.3559040592996001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4.269804539199099</v>
      </c>
      <c r="S211" s="9">
        <v>0</v>
      </c>
      <c r="T211" s="9">
        <v>0</v>
      </c>
      <c r="U211" s="9">
        <v>0</v>
      </c>
      <c r="V211" s="10">
        <v>1.213482361766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1.1621027331665</v>
      </c>
      <c r="AC211" s="9">
        <v>0</v>
      </c>
      <c r="AD211" s="9">
        <v>0.012919038</v>
      </c>
      <c r="AE211" s="9">
        <v>0</v>
      </c>
      <c r="AF211" s="10">
        <v>0.3824775375665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0.2068136284666</v>
      </c>
      <c r="AM211" s="9">
        <v>0</v>
      </c>
      <c r="AN211" s="9">
        <v>0</v>
      </c>
      <c r="AO211" s="9">
        <v>0</v>
      </c>
      <c r="AP211" s="10">
        <v>0.0017616869999999998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174.2085865676942</v>
      </c>
      <c r="AW211" s="9">
        <v>22.999907360384032</v>
      </c>
      <c r="AX211" s="9">
        <v>0</v>
      </c>
      <c r="AY211" s="9">
        <v>0</v>
      </c>
      <c r="AZ211" s="10">
        <v>94.00462165624133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117.16880699222416</v>
      </c>
      <c r="BG211" s="9">
        <v>9.243403435066002</v>
      </c>
      <c r="BH211" s="9">
        <v>1.174458</v>
      </c>
      <c r="BI211" s="9">
        <v>0</v>
      </c>
      <c r="BJ211" s="10">
        <v>56.9915370652017</v>
      </c>
      <c r="BK211" s="17">
        <f t="shared" si="13"/>
        <v>486.0690666558752</v>
      </c>
      <c r="BL211" s="16"/>
      <c r="BM211" s="57"/>
    </row>
    <row r="212" spans="1:65" s="12" customFormat="1" ht="15">
      <c r="A212" s="5"/>
      <c r="B212" s="8" t="s">
        <v>192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0.9056791385665998</v>
      </c>
      <c r="I212" s="9">
        <v>0.3289989</v>
      </c>
      <c r="J212" s="9">
        <v>0</v>
      </c>
      <c r="K212" s="9">
        <v>0</v>
      </c>
      <c r="L212" s="10">
        <v>0.9034973022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0.07290700826660002</v>
      </c>
      <c r="S212" s="9">
        <v>0</v>
      </c>
      <c r="T212" s="9">
        <v>0</v>
      </c>
      <c r="U212" s="9">
        <v>0</v>
      </c>
      <c r="V212" s="10">
        <v>0.0381517928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0.050645291766599994</v>
      </c>
      <c r="AC212" s="9">
        <v>0</v>
      </c>
      <c r="AD212" s="9">
        <v>0</v>
      </c>
      <c r="AE212" s="9">
        <v>0</v>
      </c>
      <c r="AF212" s="10">
        <v>0.0065645020999999994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0.005474465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220.30385928843265</v>
      </c>
      <c r="AW212" s="9">
        <v>156.4879569292946</v>
      </c>
      <c r="AX212" s="9">
        <v>0</v>
      </c>
      <c r="AY212" s="9">
        <v>0</v>
      </c>
      <c r="AZ212" s="10">
        <v>102.6686498214663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4.997837277566001</v>
      </c>
      <c r="BG212" s="9">
        <v>12.503678059999999</v>
      </c>
      <c r="BH212" s="9">
        <v>0</v>
      </c>
      <c r="BI212" s="9">
        <v>0</v>
      </c>
      <c r="BJ212" s="10">
        <v>0.31102739059979995</v>
      </c>
      <c r="BK212" s="17">
        <f t="shared" si="13"/>
        <v>499.5849271680592</v>
      </c>
      <c r="BL212" s="16"/>
      <c r="BM212" s="50"/>
    </row>
    <row r="213" spans="1:65" s="12" customFormat="1" ht="15">
      <c r="A213" s="5"/>
      <c r="B213" s="8" t="s">
        <v>193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8.024633183698102</v>
      </c>
      <c r="I213" s="9">
        <v>7.666298890832802</v>
      </c>
      <c r="J213" s="9">
        <v>0</v>
      </c>
      <c r="K213" s="9">
        <v>0</v>
      </c>
      <c r="L213" s="10">
        <v>5.3370226948654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5.1594474539315</v>
      </c>
      <c r="S213" s="9">
        <v>2.8511243866665</v>
      </c>
      <c r="T213" s="9">
        <v>0</v>
      </c>
      <c r="U213" s="9">
        <v>0</v>
      </c>
      <c r="V213" s="10">
        <v>1.7222798227651004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7.1865533141332</v>
      </c>
      <c r="AC213" s="9">
        <v>0</v>
      </c>
      <c r="AD213" s="9">
        <v>0</v>
      </c>
      <c r="AE213" s="9">
        <v>0</v>
      </c>
      <c r="AF213" s="10">
        <v>1.3463677110997998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0.1678011694999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396.69151259223105</v>
      </c>
      <c r="AW213" s="9">
        <v>104.41444826968463</v>
      </c>
      <c r="AX213" s="9">
        <v>0.3111837</v>
      </c>
      <c r="AY213" s="9">
        <v>0</v>
      </c>
      <c r="AZ213" s="10">
        <v>279.12318141381064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198.45450452147003</v>
      </c>
      <c r="BG213" s="9">
        <v>26.708121876265597</v>
      </c>
      <c r="BH213" s="9">
        <v>0</v>
      </c>
      <c r="BI213" s="9">
        <v>0</v>
      </c>
      <c r="BJ213" s="10">
        <v>67.27402584443941</v>
      </c>
      <c r="BK213" s="17">
        <f t="shared" si="13"/>
        <v>1112.4385068453935</v>
      </c>
      <c r="BL213" s="16"/>
      <c r="BM213" s="50"/>
    </row>
    <row r="214" spans="1:65" s="12" customFormat="1" ht="15">
      <c r="A214" s="5"/>
      <c r="B214" s="8" t="s">
        <v>219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3.7570168197986007</v>
      </c>
      <c r="I214" s="9">
        <v>0.5053841666666</v>
      </c>
      <c r="J214" s="9">
        <v>0</v>
      </c>
      <c r="K214" s="9">
        <v>0</v>
      </c>
      <c r="L214" s="10">
        <v>0.8916107435660002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3.1207041434983</v>
      </c>
      <c r="S214" s="9">
        <v>0.10107683333329999</v>
      </c>
      <c r="T214" s="9">
        <v>0</v>
      </c>
      <c r="U214" s="9">
        <v>0</v>
      </c>
      <c r="V214" s="10">
        <v>0.8590367919659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0.2424104019998</v>
      </c>
      <c r="AC214" s="9">
        <v>0</v>
      </c>
      <c r="AD214" s="9">
        <v>0</v>
      </c>
      <c r="AE214" s="9">
        <v>0</v>
      </c>
      <c r="AF214" s="10">
        <v>3.2826419166666003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0.004781368533199999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132.1353922458997</v>
      </c>
      <c r="AW214" s="9">
        <v>18.964339874569</v>
      </c>
      <c r="AX214" s="9">
        <v>0</v>
      </c>
      <c r="AY214" s="9">
        <v>0</v>
      </c>
      <c r="AZ214" s="10">
        <v>125.2513414851773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83.69866968557133</v>
      </c>
      <c r="BG214" s="9">
        <v>11.012272421432499</v>
      </c>
      <c r="BH214" s="9">
        <v>1.0100433333333</v>
      </c>
      <c r="BI214" s="9">
        <v>0</v>
      </c>
      <c r="BJ214" s="10">
        <v>26.295232338240005</v>
      </c>
      <c r="BK214" s="17">
        <f t="shared" si="13"/>
        <v>411.1319545702514</v>
      </c>
      <c r="BL214" s="16"/>
      <c r="BM214" s="50"/>
    </row>
    <row r="215" spans="1:65" s="12" customFormat="1" ht="15">
      <c r="A215" s="5"/>
      <c r="B215" s="8" t="s">
        <v>194</v>
      </c>
      <c r="C215" s="11">
        <v>0</v>
      </c>
      <c r="D215" s="9">
        <v>15.804553333333299</v>
      </c>
      <c r="E215" s="9">
        <v>0</v>
      </c>
      <c r="F215" s="9">
        <v>0</v>
      </c>
      <c r="G215" s="10">
        <v>0</v>
      </c>
      <c r="H215" s="11">
        <v>52.5990394367659</v>
      </c>
      <c r="I215" s="9">
        <v>4.8994115333332005</v>
      </c>
      <c r="J215" s="9">
        <v>0</v>
      </c>
      <c r="K215" s="9">
        <v>0</v>
      </c>
      <c r="L215" s="10">
        <v>2.7425663933659004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2.3535018466324997</v>
      </c>
      <c r="S215" s="9">
        <v>0.0790227666666</v>
      </c>
      <c r="T215" s="9">
        <v>0.7902276666666</v>
      </c>
      <c r="U215" s="9">
        <v>0</v>
      </c>
      <c r="V215" s="10">
        <v>0.7311694740991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5.6572836036992005</v>
      </c>
      <c r="AC215" s="9">
        <v>0.543325789</v>
      </c>
      <c r="AD215" s="9">
        <v>0</v>
      </c>
      <c r="AE215" s="9">
        <v>0</v>
      </c>
      <c r="AF215" s="10">
        <v>1.8611131565663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1.1628724104663999</v>
      </c>
      <c r="AM215" s="9">
        <v>3.69090134</v>
      </c>
      <c r="AN215" s="9">
        <v>0</v>
      </c>
      <c r="AO215" s="9">
        <v>0</v>
      </c>
      <c r="AP215" s="10">
        <v>0.2071032085999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76.1102490348114</v>
      </c>
      <c r="AW215" s="9">
        <v>13.496067437630566</v>
      </c>
      <c r="AX215" s="9">
        <v>0.05424167</v>
      </c>
      <c r="AY215" s="9">
        <v>0</v>
      </c>
      <c r="AZ215" s="10">
        <v>98.13185878718447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34.603268320769104</v>
      </c>
      <c r="BG215" s="9">
        <v>17.613616699232995</v>
      </c>
      <c r="BH215" s="9">
        <v>0</v>
      </c>
      <c r="BI215" s="9">
        <v>0</v>
      </c>
      <c r="BJ215" s="10">
        <v>45.43472212108661</v>
      </c>
      <c r="BK215" s="17">
        <f t="shared" si="13"/>
        <v>378.56611602991006</v>
      </c>
      <c r="BL215" s="16"/>
      <c r="BM215" s="50"/>
    </row>
    <row r="216" spans="1:65" s="12" customFormat="1" ht="15">
      <c r="A216" s="5"/>
      <c r="B216" s="8" t="s">
        <v>195</v>
      </c>
      <c r="C216" s="11">
        <v>0</v>
      </c>
      <c r="D216" s="9">
        <v>0</v>
      </c>
      <c r="E216" s="9">
        <v>0</v>
      </c>
      <c r="F216" s="9">
        <v>0</v>
      </c>
      <c r="G216" s="10">
        <v>0</v>
      </c>
      <c r="H216" s="11">
        <v>0.39951541239969995</v>
      </c>
      <c r="I216" s="9">
        <v>0.45734407426659995</v>
      </c>
      <c r="J216" s="9">
        <v>0</v>
      </c>
      <c r="K216" s="9">
        <v>0</v>
      </c>
      <c r="L216" s="10">
        <v>0.5468154674998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0.6442199647326</v>
      </c>
      <c r="S216" s="9">
        <v>0</v>
      </c>
      <c r="T216" s="9">
        <v>0</v>
      </c>
      <c r="U216" s="9">
        <v>0</v>
      </c>
      <c r="V216" s="10">
        <v>0.5540897706329999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0.7857294532326</v>
      </c>
      <c r="AC216" s="9">
        <v>0.30591613333330003</v>
      </c>
      <c r="AD216" s="9">
        <v>0</v>
      </c>
      <c r="AE216" s="9">
        <v>0</v>
      </c>
      <c r="AF216" s="10">
        <v>0.6292776339997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0.07186678549950001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43.026378598003696</v>
      </c>
      <c r="AW216" s="9">
        <v>5.9134783118282</v>
      </c>
      <c r="AX216" s="9">
        <v>0</v>
      </c>
      <c r="AY216" s="9">
        <v>0</v>
      </c>
      <c r="AZ216" s="10">
        <v>38.984279142785596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18.538714811589397</v>
      </c>
      <c r="BG216" s="9">
        <v>3.9493881926659986</v>
      </c>
      <c r="BH216" s="9">
        <v>0</v>
      </c>
      <c r="BI216" s="9">
        <v>0</v>
      </c>
      <c r="BJ216" s="10">
        <v>12.009135919283501</v>
      </c>
      <c r="BK216" s="17">
        <f t="shared" si="13"/>
        <v>126.81614967175318</v>
      </c>
      <c r="BL216" s="16"/>
      <c r="BM216" s="50"/>
    </row>
    <row r="217" spans="1:65" s="12" customFormat="1" ht="15">
      <c r="A217" s="5"/>
      <c r="B217" s="8" t="s">
        <v>196</v>
      </c>
      <c r="C217" s="11">
        <v>0</v>
      </c>
      <c r="D217" s="9">
        <v>0</v>
      </c>
      <c r="E217" s="9">
        <v>0</v>
      </c>
      <c r="F217" s="9">
        <v>0</v>
      </c>
      <c r="G217" s="10">
        <v>0</v>
      </c>
      <c r="H217" s="11">
        <v>0.5630520365324001</v>
      </c>
      <c r="I217" s="9">
        <v>0.1378693333333</v>
      </c>
      <c r="J217" s="9">
        <v>0</v>
      </c>
      <c r="K217" s="9">
        <v>0</v>
      </c>
      <c r="L217" s="10">
        <v>1.0007469476658999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0.5459439058317999</v>
      </c>
      <c r="S217" s="9">
        <v>1.5327935820333</v>
      </c>
      <c r="T217" s="9">
        <v>0</v>
      </c>
      <c r="U217" s="9">
        <v>0</v>
      </c>
      <c r="V217" s="10">
        <v>1.0205474111992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1.1104735538997998</v>
      </c>
      <c r="AC217" s="9">
        <v>0</v>
      </c>
      <c r="AD217" s="9">
        <v>0</v>
      </c>
      <c r="AE217" s="9">
        <v>0</v>
      </c>
      <c r="AF217" s="10">
        <v>1.0331511828998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0.055909076</v>
      </c>
      <c r="AM217" s="9">
        <v>0</v>
      </c>
      <c r="AN217" s="9">
        <v>0</v>
      </c>
      <c r="AO217" s="9">
        <v>0</v>
      </c>
      <c r="AP217" s="10">
        <v>0.0415923654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99.60086077968921</v>
      </c>
      <c r="AW217" s="9">
        <v>9.548649813348067</v>
      </c>
      <c r="AX217" s="9">
        <v>0</v>
      </c>
      <c r="AY217" s="9">
        <v>0</v>
      </c>
      <c r="AZ217" s="10">
        <v>63.240619503757486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24.069175594924097</v>
      </c>
      <c r="BG217" s="9">
        <v>2.1813112982999</v>
      </c>
      <c r="BH217" s="9">
        <v>0</v>
      </c>
      <c r="BI217" s="9">
        <v>0</v>
      </c>
      <c r="BJ217" s="10">
        <v>16.8988787378595</v>
      </c>
      <c r="BK217" s="17">
        <f t="shared" si="13"/>
        <v>222.58157512267374</v>
      </c>
      <c r="BL217" s="16"/>
      <c r="BM217" s="50"/>
    </row>
    <row r="218" spans="1:65" s="12" customFormat="1" ht="15">
      <c r="A218" s="5"/>
      <c r="B218" s="8" t="s">
        <v>197</v>
      </c>
      <c r="C218" s="11">
        <v>0</v>
      </c>
      <c r="D218" s="9">
        <v>8.9141490659</v>
      </c>
      <c r="E218" s="9">
        <v>0</v>
      </c>
      <c r="F218" s="9">
        <v>0</v>
      </c>
      <c r="G218" s="10">
        <v>0</v>
      </c>
      <c r="H218" s="11">
        <v>6.344073348061901</v>
      </c>
      <c r="I218" s="9">
        <v>5.6814697211328005</v>
      </c>
      <c r="J218" s="9">
        <v>2.3242462823</v>
      </c>
      <c r="K218" s="9">
        <v>0</v>
      </c>
      <c r="L218" s="10">
        <v>14.0368999111635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5.753443607993598</v>
      </c>
      <c r="S218" s="9">
        <v>2.0823484101999</v>
      </c>
      <c r="T218" s="9">
        <v>0</v>
      </c>
      <c r="U218" s="9">
        <v>0</v>
      </c>
      <c r="V218" s="10">
        <v>4.0266259510630995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3.749133524598299</v>
      </c>
      <c r="AC218" s="9">
        <v>0.0198456508666</v>
      </c>
      <c r="AD218" s="9">
        <v>0</v>
      </c>
      <c r="AE218" s="9">
        <v>0</v>
      </c>
      <c r="AF218" s="10">
        <v>3.1343704845319995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8.2090732594297</v>
      </c>
      <c r="AM218" s="9">
        <v>13.520966085133102</v>
      </c>
      <c r="AN218" s="9">
        <v>0</v>
      </c>
      <c r="AO218" s="9">
        <v>0</v>
      </c>
      <c r="AP218" s="10">
        <v>2.1601781100651998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324.6566291439175</v>
      </c>
      <c r="AW218" s="9">
        <v>93.59362474157034</v>
      </c>
      <c r="AX218" s="9">
        <v>0.0154746083666</v>
      </c>
      <c r="AY218" s="9">
        <v>0</v>
      </c>
      <c r="AZ218" s="10">
        <v>370.08074249954086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227.04964660276374</v>
      </c>
      <c r="BG218" s="9">
        <v>25.534646100161897</v>
      </c>
      <c r="BH218" s="9">
        <v>0.5385860633666001</v>
      </c>
      <c r="BI218" s="9">
        <v>0</v>
      </c>
      <c r="BJ218" s="10">
        <v>128.61122469288185</v>
      </c>
      <c r="BK218" s="17">
        <f t="shared" si="13"/>
        <v>1250.037397865009</v>
      </c>
      <c r="BL218" s="16"/>
      <c r="BM218" s="50"/>
    </row>
    <row r="219" spans="1:65" s="12" customFormat="1" ht="15">
      <c r="A219" s="5"/>
      <c r="B219" s="8" t="s">
        <v>198</v>
      </c>
      <c r="C219" s="11">
        <v>0</v>
      </c>
      <c r="D219" s="9">
        <v>7.7327352680333</v>
      </c>
      <c r="E219" s="9">
        <v>0</v>
      </c>
      <c r="F219" s="9">
        <v>0</v>
      </c>
      <c r="G219" s="10">
        <v>0</v>
      </c>
      <c r="H219" s="11">
        <v>5.588515995595099</v>
      </c>
      <c r="I219" s="9">
        <v>0.9719699548997</v>
      </c>
      <c r="J219" s="9">
        <v>0</v>
      </c>
      <c r="K219" s="9">
        <v>0</v>
      </c>
      <c r="L219" s="10">
        <v>8.376154708497099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2.8896647054957</v>
      </c>
      <c r="S219" s="9">
        <v>0.0119598233333</v>
      </c>
      <c r="T219" s="9">
        <v>0</v>
      </c>
      <c r="U219" s="9">
        <v>0</v>
      </c>
      <c r="V219" s="10">
        <v>1.8674701813304995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0.6193194892652</v>
      </c>
      <c r="AC219" s="9">
        <v>0</v>
      </c>
      <c r="AD219" s="9">
        <v>0</v>
      </c>
      <c r="AE219" s="9">
        <v>0</v>
      </c>
      <c r="AF219" s="10">
        <v>0.29294855906620004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0.7250530864984001</v>
      </c>
      <c r="AM219" s="9">
        <v>0</v>
      </c>
      <c r="AN219" s="9">
        <v>0</v>
      </c>
      <c r="AO219" s="9">
        <v>0</v>
      </c>
      <c r="AP219" s="10">
        <v>0.1774268215659</v>
      </c>
      <c r="AQ219" s="11">
        <v>0</v>
      </c>
      <c r="AR219" s="9">
        <v>0.0714889350666</v>
      </c>
      <c r="AS219" s="9">
        <v>0</v>
      </c>
      <c r="AT219" s="9">
        <v>0</v>
      </c>
      <c r="AU219" s="10">
        <v>0</v>
      </c>
      <c r="AV219" s="11">
        <v>369.678424016604</v>
      </c>
      <c r="AW219" s="9">
        <v>20.133541856972165</v>
      </c>
      <c r="AX219" s="9">
        <v>0</v>
      </c>
      <c r="AY219" s="9">
        <v>0</v>
      </c>
      <c r="AZ219" s="10">
        <v>355.56870028820913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266.4713174663403</v>
      </c>
      <c r="BG219" s="9">
        <v>4.358588629896899</v>
      </c>
      <c r="BH219" s="9">
        <v>0</v>
      </c>
      <c r="BI219" s="9">
        <v>0</v>
      </c>
      <c r="BJ219" s="10">
        <v>71.23906250636482</v>
      </c>
      <c r="BK219" s="17">
        <f t="shared" si="13"/>
        <v>1116.7743422930346</v>
      </c>
      <c r="BL219" s="16"/>
      <c r="BM219" s="50"/>
    </row>
    <row r="220" spans="1:65" s="12" customFormat="1" ht="15">
      <c r="A220" s="5"/>
      <c r="B220" s="8" t="s">
        <v>199</v>
      </c>
      <c r="C220" s="11">
        <v>0</v>
      </c>
      <c r="D220" s="9">
        <v>32.3553855118333</v>
      </c>
      <c r="E220" s="9">
        <v>0</v>
      </c>
      <c r="F220" s="9">
        <v>0</v>
      </c>
      <c r="G220" s="10">
        <v>0</v>
      </c>
      <c r="H220" s="11">
        <v>423.91323511795633</v>
      </c>
      <c r="I220" s="9">
        <v>150.83068270966518</v>
      </c>
      <c r="J220" s="9">
        <v>6.0022023281666</v>
      </c>
      <c r="K220" s="9">
        <v>246.53802869286656</v>
      </c>
      <c r="L220" s="10">
        <v>210.94044474182593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48.787420423322196</v>
      </c>
      <c r="S220" s="9">
        <v>103.27624728749912</v>
      </c>
      <c r="T220" s="9">
        <v>0</v>
      </c>
      <c r="U220" s="9">
        <v>0</v>
      </c>
      <c r="V220" s="10">
        <v>104.0848983311589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8.2190329580642</v>
      </c>
      <c r="AC220" s="9">
        <v>2.5226146505999</v>
      </c>
      <c r="AD220" s="9">
        <v>0</v>
      </c>
      <c r="AE220" s="9">
        <v>0</v>
      </c>
      <c r="AF220" s="10">
        <v>10.174943134265103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4.7781379343307995</v>
      </c>
      <c r="AM220" s="9">
        <v>186.51804660929977</v>
      </c>
      <c r="AN220" s="9">
        <v>0</v>
      </c>
      <c r="AO220" s="9">
        <v>0</v>
      </c>
      <c r="AP220" s="10">
        <v>1.5693138415322998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2520.859406495235</v>
      </c>
      <c r="AW220" s="9">
        <v>878.0747957415535</v>
      </c>
      <c r="AX220" s="9">
        <v>0.1428540090332</v>
      </c>
      <c r="AY220" s="9">
        <v>14.2146650537333</v>
      </c>
      <c r="AZ220" s="10">
        <v>4279.182942728354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1073.0560548134908</v>
      </c>
      <c r="BG220" s="9">
        <v>145.4048372631144</v>
      </c>
      <c r="BH220" s="9">
        <v>0.6704846010665001</v>
      </c>
      <c r="BI220" s="9">
        <v>0</v>
      </c>
      <c r="BJ220" s="10">
        <v>965.3322375803456</v>
      </c>
      <c r="BK220" s="17">
        <f t="shared" si="13"/>
        <v>11417.448912558311</v>
      </c>
      <c r="BL220" s="16"/>
      <c r="BM220" s="50"/>
    </row>
    <row r="221" spans="1:65" s="12" customFormat="1" ht="15">
      <c r="A221" s="5"/>
      <c r="B221" s="8" t="s">
        <v>200</v>
      </c>
      <c r="C221" s="11">
        <v>0</v>
      </c>
      <c r="D221" s="9">
        <v>34.5784381349333</v>
      </c>
      <c r="E221" s="9">
        <v>0</v>
      </c>
      <c r="F221" s="9">
        <v>0</v>
      </c>
      <c r="G221" s="10">
        <v>0</v>
      </c>
      <c r="H221" s="11">
        <v>50.291252478491494</v>
      </c>
      <c r="I221" s="9">
        <v>12.008020344632198</v>
      </c>
      <c r="J221" s="9">
        <v>0</v>
      </c>
      <c r="K221" s="9">
        <v>0</v>
      </c>
      <c r="L221" s="10">
        <v>210.5889026547247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37.8362148480886</v>
      </c>
      <c r="S221" s="9">
        <v>10.598313346032601</v>
      </c>
      <c r="T221" s="9">
        <v>0</v>
      </c>
      <c r="U221" s="9">
        <v>0</v>
      </c>
      <c r="V221" s="10">
        <v>66.9934776983266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4.386235838397701</v>
      </c>
      <c r="AC221" s="9">
        <v>0.061116446166599996</v>
      </c>
      <c r="AD221" s="9">
        <v>0</v>
      </c>
      <c r="AE221" s="9">
        <v>0</v>
      </c>
      <c r="AF221" s="10">
        <v>6.594626538731898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4.528551318197</v>
      </c>
      <c r="AM221" s="9">
        <v>0.21430398436660003</v>
      </c>
      <c r="AN221" s="9">
        <v>0</v>
      </c>
      <c r="AO221" s="9">
        <v>0</v>
      </c>
      <c r="AP221" s="10">
        <v>2.6241284300988994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862.2462137428182</v>
      </c>
      <c r="AW221" s="9">
        <v>190.37472263254975</v>
      </c>
      <c r="AX221" s="9">
        <v>0</v>
      </c>
      <c r="AY221" s="9">
        <v>0</v>
      </c>
      <c r="AZ221" s="10">
        <v>2413.0154394331717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714.9963923089479</v>
      </c>
      <c r="BG221" s="9">
        <v>59.511717749420406</v>
      </c>
      <c r="BH221" s="9">
        <v>3.5239166209998</v>
      </c>
      <c r="BI221" s="9">
        <v>0</v>
      </c>
      <c r="BJ221" s="10">
        <v>887.2539948300129</v>
      </c>
      <c r="BK221" s="17">
        <f t="shared" si="13"/>
        <v>5572.225979379108</v>
      </c>
      <c r="BL221" s="16"/>
      <c r="BM221" s="50"/>
    </row>
    <row r="222" spans="1:65" s="12" customFormat="1" ht="15">
      <c r="A222" s="5"/>
      <c r="B222" s="8" t="s">
        <v>201</v>
      </c>
      <c r="C222" s="11">
        <v>0</v>
      </c>
      <c r="D222" s="9">
        <v>12.275419015166602</v>
      </c>
      <c r="E222" s="9">
        <v>0</v>
      </c>
      <c r="F222" s="9">
        <v>0</v>
      </c>
      <c r="G222" s="10">
        <v>0</v>
      </c>
      <c r="H222" s="11">
        <v>32.166890967125404</v>
      </c>
      <c r="I222" s="9">
        <v>14.600666190365502</v>
      </c>
      <c r="J222" s="9">
        <v>1.0301907895</v>
      </c>
      <c r="K222" s="9">
        <v>0</v>
      </c>
      <c r="L222" s="10">
        <v>89.99438253139438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18.184955758990398</v>
      </c>
      <c r="S222" s="9">
        <v>2.6666373638325003</v>
      </c>
      <c r="T222" s="9">
        <v>0</v>
      </c>
      <c r="U222" s="9">
        <v>0</v>
      </c>
      <c r="V222" s="10">
        <v>27.349237034694706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9.0746162512301</v>
      </c>
      <c r="AC222" s="9">
        <v>0.18858991773310002</v>
      </c>
      <c r="AD222" s="9">
        <v>0</v>
      </c>
      <c r="AE222" s="9">
        <v>0</v>
      </c>
      <c r="AF222" s="10">
        <v>4.9437613905319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19.0414186353291</v>
      </c>
      <c r="AM222" s="9">
        <v>0.24663089779980005</v>
      </c>
      <c r="AN222" s="9">
        <v>0</v>
      </c>
      <c r="AO222" s="9">
        <v>0</v>
      </c>
      <c r="AP222" s="10">
        <v>4.102642116965099</v>
      </c>
      <c r="AQ222" s="11">
        <v>0</v>
      </c>
      <c r="AR222" s="9">
        <v>11.546040487933201</v>
      </c>
      <c r="AS222" s="9">
        <v>0</v>
      </c>
      <c r="AT222" s="9">
        <v>0</v>
      </c>
      <c r="AU222" s="10">
        <v>0</v>
      </c>
      <c r="AV222" s="11">
        <v>885.0117391736128</v>
      </c>
      <c r="AW222" s="9">
        <v>264.23914504814337</v>
      </c>
      <c r="AX222" s="9">
        <v>3.6391335452996</v>
      </c>
      <c r="AY222" s="9">
        <v>0</v>
      </c>
      <c r="AZ222" s="10">
        <v>1142.8550545716737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701.3914825528046</v>
      </c>
      <c r="BG222" s="9">
        <v>65.36348504295299</v>
      </c>
      <c r="BH222" s="9">
        <v>3.4899112892996995</v>
      </c>
      <c r="BI222" s="9">
        <v>0</v>
      </c>
      <c r="BJ222" s="10">
        <v>331.68986503146095</v>
      </c>
      <c r="BK222" s="17">
        <f t="shared" si="13"/>
        <v>3645.0918956038395</v>
      </c>
      <c r="BL222" s="16"/>
      <c r="BM222" s="50"/>
    </row>
    <row r="223" spans="1:65" s="12" customFormat="1" ht="15">
      <c r="A223" s="5"/>
      <c r="B223" s="8" t="s">
        <v>202</v>
      </c>
      <c r="C223" s="11">
        <v>0</v>
      </c>
      <c r="D223" s="9">
        <v>10.9021533333333</v>
      </c>
      <c r="E223" s="9">
        <v>0</v>
      </c>
      <c r="F223" s="9">
        <v>0</v>
      </c>
      <c r="G223" s="10">
        <v>0</v>
      </c>
      <c r="H223" s="11">
        <v>0.5045727871654</v>
      </c>
      <c r="I223" s="9">
        <v>5.4511098762666</v>
      </c>
      <c r="J223" s="9">
        <v>0</v>
      </c>
      <c r="K223" s="9">
        <v>0</v>
      </c>
      <c r="L223" s="10">
        <v>0.2982703481323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0.3097492916317</v>
      </c>
      <c r="S223" s="9">
        <v>0.1101557404332</v>
      </c>
      <c r="T223" s="9">
        <v>0</v>
      </c>
      <c r="U223" s="9">
        <v>0</v>
      </c>
      <c r="V223" s="10">
        <v>0.12092083383239999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0.007603115333299999</v>
      </c>
      <c r="AC223" s="9">
        <v>0</v>
      </c>
      <c r="AD223" s="9">
        <v>0</v>
      </c>
      <c r="AE223" s="9">
        <v>0</v>
      </c>
      <c r="AF223" s="10">
        <v>0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0.0029180842332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5.4307966666666</v>
      </c>
      <c r="AS223" s="9">
        <v>0</v>
      </c>
      <c r="AT223" s="9">
        <v>0</v>
      </c>
      <c r="AU223" s="10">
        <v>0</v>
      </c>
      <c r="AV223" s="11">
        <v>1.2021879300256</v>
      </c>
      <c r="AW223" s="9">
        <v>0.2722579973663603</v>
      </c>
      <c r="AX223" s="9">
        <v>0</v>
      </c>
      <c r="AY223" s="9">
        <v>0</v>
      </c>
      <c r="AZ223" s="10">
        <v>0.6578307742309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0.38194848049279995</v>
      </c>
      <c r="BG223" s="9">
        <v>0.06130819163330001</v>
      </c>
      <c r="BH223" s="9">
        <v>0</v>
      </c>
      <c r="BI223" s="9">
        <v>0</v>
      </c>
      <c r="BJ223" s="10">
        <v>0.3531799560648</v>
      </c>
      <c r="BK223" s="17">
        <f t="shared" si="13"/>
        <v>26.066963406841758</v>
      </c>
      <c r="BL223" s="16"/>
      <c r="BM223" s="50"/>
    </row>
    <row r="224" spans="1:65" s="12" customFormat="1" ht="15">
      <c r="A224" s="5"/>
      <c r="B224" s="8" t="s">
        <v>220</v>
      </c>
      <c r="C224" s="11">
        <v>0</v>
      </c>
      <c r="D224" s="9">
        <v>1.8283509828666002</v>
      </c>
      <c r="E224" s="9">
        <v>0</v>
      </c>
      <c r="F224" s="9">
        <v>0</v>
      </c>
      <c r="G224" s="10">
        <v>0</v>
      </c>
      <c r="H224" s="11">
        <v>10.198354864829595</v>
      </c>
      <c r="I224" s="9">
        <v>16.8445244283661</v>
      </c>
      <c r="J224" s="9">
        <v>5.409299598366601</v>
      </c>
      <c r="K224" s="9">
        <v>0</v>
      </c>
      <c r="L224" s="10">
        <v>22.941970103264598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7.382615363996002</v>
      </c>
      <c r="S224" s="9">
        <v>4.982125402633</v>
      </c>
      <c r="T224" s="9">
        <v>1.8817579703666</v>
      </c>
      <c r="U224" s="9">
        <v>0</v>
      </c>
      <c r="V224" s="10">
        <v>9.616971218563702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6.4323897890655</v>
      </c>
      <c r="AC224" s="9">
        <v>0.1893060876</v>
      </c>
      <c r="AD224" s="9">
        <v>0</v>
      </c>
      <c r="AE224" s="9">
        <v>0</v>
      </c>
      <c r="AF224" s="10">
        <v>8.4243416976328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12.7298910855647</v>
      </c>
      <c r="AM224" s="9">
        <v>0.4589363033333</v>
      </c>
      <c r="AN224" s="9">
        <v>0</v>
      </c>
      <c r="AO224" s="9">
        <v>0</v>
      </c>
      <c r="AP224" s="10">
        <v>2.6485378704327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591.9045887309406</v>
      </c>
      <c r="AW224" s="9">
        <v>255.5815401667485</v>
      </c>
      <c r="AX224" s="9">
        <v>0.6463958400666</v>
      </c>
      <c r="AY224" s="9">
        <v>0</v>
      </c>
      <c r="AZ224" s="10">
        <v>710.1538739370299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416.56609090639654</v>
      </c>
      <c r="BG224" s="9">
        <v>58.419723577261294</v>
      </c>
      <c r="BH224" s="9">
        <v>3.1658950313666</v>
      </c>
      <c r="BI224" s="9">
        <v>0</v>
      </c>
      <c r="BJ224" s="10">
        <v>216.22578697861886</v>
      </c>
      <c r="BK224" s="17">
        <f t="shared" si="13"/>
        <v>2364.633267935311</v>
      </c>
      <c r="BL224" s="16"/>
      <c r="BM224" s="50"/>
    </row>
    <row r="225" spans="1:65" s="12" customFormat="1" ht="15">
      <c r="A225" s="5"/>
      <c r="B225" s="8" t="s">
        <v>203</v>
      </c>
      <c r="C225" s="11">
        <v>0</v>
      </c>
      <c r="D225" s="9">
        <v>1.2886028908666</v>
      </c>
      <c r="E225" s="9">
        <v>0</v>
      </c>
      <c r="F225" s="9">
        <v>0</v>
      </c>
      <c r="G225" s="10">
        <v>0</v>
      </c>
      <c r="H225" s="11">
        <v>0.9234980707311999</v>
      </c>
      <c r="I225" s="9">
        <v>0.5429976952664002</v>
      </c>
      <c r="J225" s="9">
        <v>0</v>
      </c>
      <c r="K225" s="9">
        <v>0</v>
      </c>
      <c r="L225" s="10">
        <v>2.5572796361307004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0.36540770726349997</v>
      </c>
      <c r="S225" s="9">
        <v>0.0285829648666</v>
      </c>
      <c r="T225" s="9">
        <v>0</v>
      </c>
      <c r="U225" s="9">
        <v>0</v>
      </c>
      <c r="V225" s="10">
        <v>0.5155584572985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0.09424022529949999</v>
      </c>
      <c r="AC225" s="9">
        <v>0</v>
      </c>
      <c r="AD225" s="9">
        <v>0</v>
      </c>
      <c r="AE225" s="9">
        <v>0</v>
      </c>
      <c r="AF225" s="10">
        <v>0.0817901805332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0.1062066937991</v>
      </c>
      <c r="AM225" s="9">
        <v>0.0006328869332999999</v>
      </c>
      <c r="AN225" s="9">
        <v>0</v>
      </c>
      <c r="AO225" s="9">
        <v>0</v>
      </c>
      <c r="AP225" s="10">
        <v>0.0591312230659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19.575484634939812</v>
      </c>
      <c r="AW225" s="9">
        <v>7.493453009719593</v>
      </c>
      <c r="AX225" s="9">
        <v>0</v>
      </c>
      <c r="AY225" s="9">
        <v>0</v>
      </c>
      <c r="AZ225" s="10">
        <v>39.881550416290715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7.138474497280699</v>
      </c>
      <c r="BG225" s="9">
        <v>0.35340571136619997</v>
      </c>
      <c r="BH225" s="9">
        <v>0</v>
      </c>
      <c r="BI225" s="9">
        <v>0</v>
      </c>
      <c r="BJ225" s="10">
        <v>8.199202126874397</v>
      </c>
      <c r="BK225" s="17">
        <f t="shared" si="13"/>
        <v>89.2054990285259</v>
      </c>
      <c r="BL225" s="16"/>
      <c r="BM225" s="50"/>
    </row>
    <row r="226" spans="1:65" s="12" customFormat="1" ht="15">
      <c r="A226" s="5"/>
      <c r="B226" s="8" t="s">
        <v>204</v>
      </c>
      <c r="C226" s="11">
        <v>0</v>
      </c>
      <c r="D226" s="9">
        <v>0.5789473448665999</v>
      </c>
      <c r="E226" s="9">
        <v>0</v>
      </c>
      <c r="F226" s="9">
        <v>0</v>
      </c>
      <c r="G226" s="10">
        <v>0</v>
      </c>
      <c r="H226" s="11">
        <v>0.1566534877659</v>
      </c>
      <c r="I226" s="9">
        <v>0</v>
      </c>
      <c r="J226" s="9">
        <v>0</v>
      </c>
      <c r="K226" s="9">
        <v>0</v>
      </c>
      <c r="L226" s="10">
        <v>4.9820259714317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0.0082471959999</v>
      </c>
      <c r="S226" s="9">
        <v>0</v>
      </c>
      <c r="T226" s="9">
        <v>0</v>
      </c>
      <c r="U226" s="9">
        <v>0</v>
      </c>
      <c r="V226" s="10">
        <v>0.1612560067332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0.012651682933299999</v>
      </c>
      <c r="AC226" s="9">
        <v>0</v>
      </c>
      <c r="AD226" s="9">
        <v>0</v>
      </c>
      <c r="AE226" s="9">
        <v>0</v>
      </c>
      <c r="AF226" s="10">
        <v>0.0420652747665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</v>
      </c>
      <c r="AM226" s="9">
        <v>0</v>
      </c>
      <c r="AN226" s="9">
        <v>0</v>
      </c>
      <c r="AO226" s="9">
        <v>0</v>
      </c>
      <c r="AP226" s="10">
        <v>0.029347557133200003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3.3448691715205037</v>
      </c>
      <c r="AW226" s="9">
        <v>0</v>
      </c>
      <c r="AX226" s="9">
        <v>0</v>
      </c>
      <c r="AY226" s="9">
        <v>0</v>
      </c>
      <c r="AZ226" s="10">
        <v>82.44448478571098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0.0776503379662</v>
      </c>
      <c r="BG226" s="9">
        <v>0</v>
      </c>
      <c r="BH226" s="9">
        <v>0</v>
      </c>
      <c r="BI226" s="9">
        <v>0</v>
      </c>
      <c r="BJ226" s="10">
        <v>1.3787001763325</v>
      </c>
      <c r="BK226" s="17">
        <f t="shared" si="13"/>
        <v>93.21689899316048</v>
      </c>
      <c r="BL226" s="16"/>
      <c r="BM226" s="50"/>
    </row>
    <row r="227" spans="1:65" s="12" customFormat="1" ht="15">
      <c r="A227" s="5"/>
      <c r="B227" s="8" t="s">
        <v>205</v>
      </c>
      <c r="C227" s="11">
        <v>0</v>
      </c>
      <c r="D227" s="9">
        <v>1.1236101548333</v>
      </c>
      <c r="E227" s="9">
        <v>0</v>
      </c>
      <c r="F227" s="9">
        <v>0</v>
      </c>
      <c r="G227" s="10">
        <v>0</v>
      </c>
      <c r="H227" s="11">
        <v>0.5934773873307001</v>
      </c>
      <c r="I227" s="9">
        <v>3.9840830209332005</v>
      </c>
      <c r="J227" s="9">
        <v>0</v>
      </c>
      <c r="K227" s="9">
        <v>0</v>
      </c>
      <c r="L227" s="10">
        <v>2.659021174065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0.49009545269649996</v>
      </c>
      <c r="S227" s="9">
        <v>0</v>
      </c>
      <c r="T227" s="9">
        <v>0</v>
      </c>
      <c r="U227" s="9">
        <v>0</v>
      </c>
      <c r="V227" s="10">
        <v>0.39420822989809995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0.0020156781332</v>
      </c>
      <c r="AC227" s="9">
        <v>0</v>
      </c>
      <c r="AD227" s="9">
        <v>0</v>
      </c>
      <c r="AE227" s="9">
        <v>0</v>
      </c>
      <c r="AF227" s="10">
        <v>0.0326331921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0.011040619933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6.352874392365299</v>
      </c>
      <c r="AW227" s="9">
        <v>0.09026725500016876</v>
      </c>
      <c r="AX227" s="9">
        <v>0</v>
      </c>
      <c r="AY227" s="9">
        <v>0</v>
      </c>
      <c r="AZ227" s="10">
        <v>12.503027256682198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5.992853083423499</v>
      </c>
      <c r="BG227" s="9">
        <v>0.3055399349663</v>
      </c>
      <c r="BH227" s="9">
        <v>0</v>
      </c>
      <c r="BI227" s="9">
        <v>0</v>
      </c>
      <c r="BJ227" s="10">
        <v>5.007719211283801</v>
      </c>
      <c r="BK227" s="17">
        <f t="shared" si="13"/>
        <v>39.54246604364426</v>
      </c>
      <c r="BL227" s="16"/>
      <c r="BM227" s="50"/>
    </row>
    <row r="228" spans="1:65" s="12" customFormat="1" ht="15">
      <c r="A228" s="5"/>
      <c r="B228" s="8" t="s">
        <v>206</v>
      </c>
      <c r="C228" s="11">
        <v>0</v>
      </c>
      <c r="D228" s="9">
        <v>1.5980635399</v>
      </c>
      <c r="E228" s="9">
        <v>0</v>
      </c>
      <c r="F228" s="9">
        <v>0</v>
      </c>
      <c r="G228" s="10">
        <v>0</v>
      </c>
      <c r="H228" s="11">
        <v>18.7792434420275</v>
      </c>
      <c r="I228" s="9">
        <v>2.4302864259992</v>
      </c>
      <c r="J228" s="9">
        <v>0</v>
      </c>
      <c r="K228" s="9">
        <v>0</v>
      </c>
      <c r="L228" s="10">
        <v>60.79137405216141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10.913533722460299</v>
      </c>
      <c r="S228" s="9">
        <v>0.050826684133</v>
      </c>
      <c r="T228" s="9">
        <v>0</v>
      </c>
      <c r="U228" s="9">
        <v>0</v>
      </c>
      <c r="V228" s="10">
        <v>15.871135671062397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0.4688855631321999</v>
      </c>
      <c r="AC228" s="9">
        <v>0.11338358570000001</v>
      </c>
      <c r="AD228" s="9">
        <v>0</v>
      </c>
      <c r="AE228" s="9">
        <v>0</v>
      </c>
      <c r="AF228" s="10">
        <v>5.3226250806993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0.512070898899</v>
      </c>
      <c r="AM228" s="9">
        <v>0</v>
      </c>
      <c r="AN228" s="9">
        <v>0</v>
      </c>
      <c r="AO228" s="9">
        <v>0</v>
      </c>
      <c r="AP228" s="10">
        <v>0.26644876309950005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199.71026173889888</v>
      </c>
      <c r="AW228" s="9">
        <v>89.84945247713149</v>
      </c>
      <c r="AX228" s="9">
        <v>0.0015435638</v>
      </c>
      <c r="AY228" s="9">
        <v>0</v>
      </c>
      <c r="AZ228" s="10">
        <v>602.8340929193989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104.2003059976297</v>
      </c>
      <c r="BG228" s="9">
        <v>14.360961187663401</v>
      </c>
      <c r="BH228" s="9">
        <v>0</v>
      </c>
      <c r="BI228" s="9">
        <v>0</v>
      </c>
      <c r="BJ228" s="10">
        <v>134.98696820161126</v>
      </c>
      <c r="BK228" s="17">
        <f t="shared" si="13"/>
        <v>1263.0614635154075</v>
      </c>
      <c r="BL228" s="16"/>
      <c r="BM228" s="50"/>
    </row>
    <row r="229" spans="1:65" s="12" customFormat="1" ht="15">
      <c r="A229" s="5"/>
      <c r="B229" s="8" t="s">
        <v>207</v>
      </c>
      <c r="C229" s="11">
        <v>0</v>
      </c>
      <c r="D229" s="9">
        <v>1.4327708067333</v>
      </c>
      <c r="E229" s="9">
        <v>0</v>
      </c>
      <c r="F229" s="9">
        <v>0</v>
      </c>
      <c r="G229" s="10">
        <v>0</v>
      </c>
      <c r="H229" s="11">
        <v>18.552947503992304</v>
      </c>
      <c r="I229" s="9">
        <v>24.099975387065594</v>
      </c>
      <c r="J229" s="9">
        <v>0</v>
      </c>
      <c r="K229" s="9">
        <v>0</v>
      </c>
      <c r="L229" s="10">
        <v>41.970830597460306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14.2008105677577</v>
      </c>
      <c r="S229" s="9">
        <v>1.470117360133</v>
      </c>
      <c r="T229" s="9">
        <v>0</v>
      </c>
      <c r="U229" s="9">
        <v>0</v>
      </c>
      <c r="V229" s="10">
        <v>16.033458645161602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3.902741429197399</v>
      </c>
      <c r="AC229" s="9">
        <v>0.0061390035</v>
      </c>
      <c r="AD229" s="9">
        <v>0</v>
      </c>
      <c r="AE229" s="9">
        <v>0</v>
      </c>
      <c r="AF229" s="10">
        <v>2.2044320870988003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6.0103824195632</v>
      </c>
      <c r="AM229" s="9">
        <v>0.0408515424999</v>
      </c>
      <c r="AN229" s="9">
        <v>0</v>
      </c>
      <c r="AO229" s="9">
        <v>0</v>
      </c>
      <c r="AP229" s="10">
        <v>2.4458922365985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451.6284959311583</v>
      </c>
      <c r="AW229" s="9">
        <v>74.01166291305485</v>
      </c>
      <c r="AX229" s="9">
        <v>8.6902712624</v>
      </c>
      <c r="AY229" s="9">
        <v>0</v>
      </c>
      <c r="AZ229" s="10">
        <v>699.5897783334809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372.9519146031667</v>
      </c>
      <c r="BG229" s="9">
        <v>16.4503477196233</v>
      </c>
      <c r="BH229" s="9">
        <v>0</v>
      </c>
      <c r="BI229" s="9">
        <v>0</v>
      </c>
      <c r="BJ229" s="10">
        <v>265.57566707163915</v>
      </c>
      <c r="BK229" s="17">
        <f t="shared" si="13"/>
        <v>2021.2694874212846</v>
      </c>
      <c r="BL229" s="16"/>
      <c r="BM229" s="50"/>
    </row>
    <row r="230" spans="1:65" s="12" customFormat="1" ht="15">
      <c r="A230" s="5"/>
      <c r="B230" s="8" t="s">
        <v>208</v>
      </c>
      <c r="C230" s="11">
        <v>0</v>
      </c>
      <c r="D230" s="9">
        <v>0.5580545830333</v>
      </c>
      <c r="E230" s="9">
        <v>0</v>
      </c>
      <c r="F230" s="9">
        <v>0</v>
      </c>
      <c r="G230" s="10">
        <v>0</v>
      </c>
      <c r="H230" s="11">
        <v>0.25761024143139993</v>
      </c>
      <c r="I230" s="9">
        <v>0.0253036364665</v>
      </c>
      <c r="J230" s="9">
        <v>0</v>
      </c>
      <c r="K230" s="9">
        <v>0</v>
      </c>
      <c r="L230" s="10">
        <v>4.425110724065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0.17616901739819998</v>
      </c>
      <c r="S230" s="9">
        <v>0.35277111016659995</v>
      </c>
      <c r="T230" s="9">
        <v>0</v>
      </c>
      <c r="U230" s="9">
        <v>0</v>
      </c>
      <c r="V230" s="10">
        <v>0.4061021115654999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0.0211647478996</v>
      </c>
      <c r="AC230" s="9">
        <v>0</v>
      </c>
      <c r="AD230" s="9">
        <v>0</v>
      </c>
      <c r="AE230" s="9">
        <v>0</v>
      </c>
      <c r="AF230" s="10">
        <v>0.018744875299900002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0.03935797773270001</v>
      </c>
      <c r="AM230" s="9">
        <v>0</v>
      </c>
      <c r="AN230" s="9">
        <v>0</v>
      </c>
      <c r="AO230" s="9">
        <v>0</v>
      </c>
      <c r="AP230" s="10">
        <v>0.029635263699799998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4.1522666348111015</v>
      </c>
      <c r="AW230" s="9">
        <v>0.2870797273100155</v>
      </c>
      <c r="AX230" s="9">
        <v>0</v>
      </c>
      <c r="AY230" s="9">
        <v>0</v>
      </c>
      <c r="AZ230" s="10">
        <v>17.6306988982494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3.4982953530075007</v>
      </c>
      <c r="BG230" s="9">
        <v>0.14870547269970003</v>
      </c>
      <c r="BH230" s="9">
        <v>0</v>
      </c>
      <c r="BI230" s="9">
        <v>0</v>
      </c>
      <c r="BJ230" s="10">
        <v>4.952378099786902</v>
      </c>
      <c r="BK230" s="17">
        <f t="shared" si="13"/>
        <v>36.97944847462311</v>
      </c>
      <c r="BL230" s="16"/>
      <c r="BM230" s="50"/>
    </row>
    <row r="231" spans="1:65" s="12" customFormat="1" ht="15">
      <c r="A231" s="5"/>
      <c r="B231" s="8" t="s">
        <v>215</v>
      </c>
      <c r="C231" s="11">
        <v>0</v>
      </c>
      <c r="D231" s="9">
        <v>0.503439</v>
      </c>
      <c r="E231" s="9">
        <v>0</v>
      </c>
      <c r="F231" s="9">
        <v>0</v>
      </c>
      <c r="G231" s="10">
        <v>0</v>
      </c>
      <c r="H231" s="11">
        <v>2.5560157146655</v>
      </c>
      <c r="I231" s="9">
        <v>0</v>
      </c>
      <c r="J231" s="9">
        <v>0</v>
      </c>
      <c r="K231" s="9">
        <v>0</v>
      </c>
      <c r="L231" s="10">
        <v>0.5385701812325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1.2550719851649002</v>
      </c>
      <c r="S231" s="9">
        <v>0</v>
      </c>
      <c r="T231" s="9">
        <v>0</v>
      </c>
      <c r="U231" s="9">
        <v>0</v>
      </c>
      <c r="V231" s="10">
        <v>0.3392460275326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0.13395391096610001</v>
      </c>
      <c r="AC231" s="9">
        <v>0</v>
      </c>
      <c r="AD231" s="9">
        <v>0</v>
      </c>
      <c r="AE231" s="9">
        <v>0</v>
      </c>
      <c r="AF231" s="10">
        <v>0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0.05715677889899999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77.8541990428764</v>
      </c>
      <c r="AW231" s="9">
        <v>0.003917138599699999</v>
      </c>
      <c r="AX231" s="9">
        <v>0</v>
      </c>
      <c r="AY231" s="9">
        <v>0</v>
      </c>
      <c r="AZ231" s="10">
        <v>22.202342896586803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32.8525813785139</v>
      </c>
      <c r="BG231" s="9">
        <v>0.0108811527332</v>
      </c>
      <c r="BH231" s="9">
        <v>0</v>
      </c>
      <c r="BI231" s="9">
        <v>0</v>
      </c>
      <c r="BJ231" s="10">
        <v>3.769063328522101</v>
      </c>
      <c r="BK231" s="17">
        <f t="shared" si="13"/>
        <v>142.0764385362927</v>
      </c>
      <c r="BL231" s="16"/>
      <c r="BM231" s="50"/>
    </row>
    <row r="232" spans="1:65" s="12" customFormat="1" ht="15">
      <c r="A232" s="5"/>
      <c r="B232" s="8" t="s">
        <v>209</v>
      </c>
      <c r="C232" s="11">
        <v>0</v>
      </c>
      <c r="D232" s="9">
        <v>24.845932374700002</v>
      </c>
      <c r="E232" s="9">
        <v>0</v>
      </c>
      <c r="F232" s="9">
        <v>0</v>
      </c>
      <c r="G232" s="10">
        <v>0</v>
      </c>
      <c r="H232" s="11">
        <v>42.04616192892691</v>
      </c>
      <c r="I232" s="9">
        <v>5.7186268590992</v>
      </c>
      <c r="J232" s="9">
        <v>0.051497559266600004</v>
      </c>
      <c r="K232" s="9">
        <v>0</v>
      </c>
      <c r="L232" s="10">
        <v>47.9178854791285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25.3072465912597</v>
      </c>
      <c r="S232" s="9">
        <v>0.5142529094996</v>
      </c>
      <c r="T232" s="9">
        <v>0</v>
      </c>
      <c r="U232" s="9">
        <v>0</v>
      </c>
      <c r="V232" s="10">
        <v>20.108853389628898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2.7149514467985</v>
      </c>
      <c r="AC232" s="9">
        <v>0.1773602779333</v>
      </c>
      <c r="AD232" s="9">
        <v>0</v>
      </c>
      <c r="AE232" s="9">
        <v>0</v>
      </c>
      <c r="AF232" s="10">
        <v>1.9842348957993001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0.8007986376319</v>
      </c>
      <c r="AM232" s="9">
        <v>0</v>
      </c>
      <c r="AN232" s="9">
        <v>0</v>
      </c>
      <c r="AO232" s="9">
        <v>0</v>
      </c>
      <c r="AP232" s="10">
        <v>0.30902030769950006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458.3792735245453</v>
      </c>
      <c r="AW232" s="9">
        <v>87.30835011994314</v>
      </c>
      <c r="AX232" s="9">
        <v>0.0002639025</v>
      </c>
      <c r="AY232" s="9">
        <v>0</v>
      </c>
      <c r="AZ232" s="10">
        <v>404.7961561373497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270.8090664218674</v>
      </c>
      <c r="BG232" s="9">
        <v>14.1700286765281</v>
      </c>
      <c r="BH232" s="9">
        <v>0</v>
      </c>
      <c r="BI232" s="9">
        <v>0</v>
      </c>
      <c r="BJ232" s="10">
        <v>185.26033333398507</v>
      </c>
      <c r="BK232" s="17">
        <f t="shared" si="13"/>
        <v>1593.2202947740907</v>
      </c>
      <c r="BL232" s="16"/>
      <c r="BM232" s="57"/>
    </row>
    <row r="233" spans="1:65" s="12" customFormat="1" ht="15">
      <c r="A233" s="5"/>
      <c r="B233" s="8" t="s">
        <v>210</v>
      </c>
      <c r="C233" s="11">
        <v>0</v>
      </c>
      <c r="D233" s="9">
        <v>13.1278431096</v>
      </c>
      <c r="E233" s="9">
        <v>0</v>
      </c>
      <c r="F233" s="9">
        <v>0</v>
      </c>
      <c r="G233" s="10">
        <v>0</v>
      </c>
      <c r="H233" s="11">
        <v>23.4457495740598</v>
      </c>
      <c r="I233" s="9">
        <v>2.1796939269328997</v>
      </c>
      <c r="J233" s="9">
        <v>0</v>
      </c>
      <c r="K233" s="9">
        <v>0</v>
      </c>
      <c r="L233" s="10">
        <v>88.73441523112659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22.7930689924923</v>
      </c>
      <c r="S233" s="9">
        <v>8.3400931794998</v>
      </c>
      <c r="T233" s="9">
        <v>0</v>
      </c>
      <c r="U233" s="9">
        <v>0</v>
      </c>
      <c r="V233" s="10">
        <v>34.21887860676089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2.2586146096318003</v>
      </c>
      <c r="AC233" s="9">
        <v>0</v>
      </c>
      <c r="AD233" s="9">
        <v>0</v>
      </c>
      <c r="AE233" s="9">
        <v>0</v>
      </c>
      <c r="AF233" s="10">
        <v>7.2942812832993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3.2855760903643</v>
      </c>
      <c r="AM233" s="9">
        <v>0.000225616</v>
      </c>
      <c r="AN233" s="9">
        <v>0</v>
      </c>
      <c r="AO233" s="9">
        <v>0</v>
      </c>
      <c r="AP233" s="10">
        <v>1.4896965705325997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424.9113848841374</v>
      </c>
      <c r="AW233" s="9">
        <v>45.48069556169817</v>
      </c>
      <c r="AX233" s="9">
        <v>0.3473643595</v>
      </c>
      <c r="AY233" s="9">
        <v>0</v>
      </c>
      <c r="AZ233" s="10">
        <v>996.4909330939778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495.67533882004034</v>
      </c>
      <c r="BG233" s="9">
        <v>11.8123614559603</v>
      </c>
      <c r="BH233" s="9">
        <v>0</v>
      </c>
      <c r="BI233" s="9">
        <v>0</v>
      </c>
      <c r="BJ233" s="10">
        <v>526.9449718231492</v>
      </c>
      <c r="BK233" s="17">
        <f t="shared" si="13"/>
        <v>2708.831186788764</v>
      </c>
      <c r="BL233" s="16"/>
      <c r="BM233" s="57"/>
    </row>
    <row r="234" spans="1:65" s="12" customFormat="1" ht="15">
      <c r="A234" s="5"/>
      <c r="B234" s="8" t="s">
        <v>211</v>
      </c>
      <c r="C234" s="11">
        <v>0</v>
      </c>
      <c r="D234" s="9">
        <v>0.054813009866599996</v>
      </c>
      <c r="E234" s="9">
        <v>0</v>
      </c>
      <c r="F234" s="9">
        <v>0</v>
      </c>
      <c r="G234" s="10">
        <v>0</v>
      </c>
      <c r="H234" s="11">
        <v>0.24913635369889997</v>
      </c>
      <c r="I234" s="9">
        <v>0.0001831581333</v>
      </c>
      <c r="J234" s="9">
        <v>0</v>
      </c>
      <c r="K234" s="9">
        <v>0</v>
      </c>
      <c r="L234" s="10">
        <v>0.8646462548322001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0.12243780593160002</v>
      </c>
      <c r="S234" s="9">
        <v>0</v>
      </c>
      <c r="T234" s="9">
        <v>0</v>
      </c>
      <c r="U234" s="9">
        <v>0</v>
      </c>
      <c r="V234" s="10">
        <v>0.14207267596589998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</v>
      </c>
      <c r="AC234" s="9">
        <v>0</v>
      </c>
      <c r="AD234" s="9">
        <v>0</v>
      </c>
      <c r="AE234" s="9">
        <v>0</v>
      </c>
      <c r="AF234" s="10">
        <v>0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0.0038781028666000006</v>
      </c>
      <c r="AM234" s="9">
        <v>0</v>
      </c>
      <c r="AN234" s="9">
        <v>0</v>
      </c>
      <c r="AO234" s="9">
        <v>0</v>
      </c>
      <c r="AP234" s="10">
        <v>0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0.9649429360634999</v>
      </c>
      <c r="AW234" s="9">
        <v>0.2131778268233145</v>
      </c>
      <c r="AX234" s="9">
        <v>0</v>
      </c>
      <c r="AY234" s="9">
        <v>0</v>
      </c>
      <c r="AZ234" s="10">
        <v>1.6402569530642996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0.33166983839539993</v>
      </c>
      <c r="BG234" s="9">
        <v>0</v>
      </c>
      <c r="BH234" s="9">
        <v>0</v>
      </c>
      <c r="BI234" s="9">
        <v>0</v>
      </c>
      <c r="BJ234" s="10">
        <v>0.21349241393209997</v>
      </c>
      <c r="BK234" s="17">
        <f t="shared" si="13"/>
        <v>4.800707329573714</v>
      </c>
      <c r="BL234" s="16"/>
      <c r="BM234" s="50"/>
    </row>
    <row r="235" spans="1:65" s="21" customFormat="1" ht="15">
      <c r="A235" s="5"/>
      <c r="B235" s="15" t="s">
        <v>14</v>
      </c>
      <c r="C235" s="20">
        <f aca="true" t="shared" si="14" ref="C235:AH235">SUM(C207:C234)</f>
        <v>0</v>
      </c>
      <c r="D235" s="18">
        <f t="shared" si="14"/>
        <v>171.57287340699938</v>
      </c>
      <c r="E235" s="18">
        <f t="shared" si="14"/>
        <v>0</v>
      </c>
      <c r="F235" s="18">
        <f t="shared" si="14"/>
        <v>0</v>
      </c>
      <c r="G235" s="19">
        <f t="shared" si="14"/>
        <v>0</v>
      </c>
      <c r="H235" s="20">
        <f t="shared" si="14"/>
        <v>735.1095744213729</v>
      </c>
      <c r="I235" s="18">
        <f t="shared" si="14"/>
        <v>539.823719564389</v>
      </c>
      <c r="J235" s="18">
        <f t="shared" si="14"/>
        <v>15.8167527043997</v>
      </c>
      <c r="K235" s="18">
        <f t="shared" si="14"/>
        <v>247.54922902946657</v>
      </c>
      <c r="L235" s="19">
        <f t="shared" si="14"/>
        <v>938.0278934537243</v>
      </c>
      <c r="M235" s="20">
        <f t="shared" si="14"/>
        <v>0</v>
      </c>
      <c r="N235" s="18">
        <f t="shared" si="14"/>
        <v>0</v>
      </c>
      <c r="O235" s="18">
        <f t="shared" si="14"/>
        <v>0</v>
      </c>
      <c r="P235" s="18">
        <f t="shared" si="14"/>
        <v>0</v>
      </c>
      <c r="Q235" s="19">
        <f t="shared" si="14"/>
        <v>0</v>
      </c>
      <c r="R235" s="20">
        <f t="shared" si="14"/>
        <v>233.47734349142496</v>
      </c>
      <c r="S235" s="18">
        <f t="shared" si="14"/>
        <v>173.0252500093942</v>
      </c>
      <c r="T235" s="18">
        <f t="shared" si="14"/>
        <v>2.6719856370332002</v>
      </c>
      <c r="U235" s="18">
        <f t="shared" si="14"/>
        <v>0</v>
      </c>
      <c r="V235" s="19">
        <f t="shared" si="14"/>
        <v>338.1581253726313</v>
      </c>
      <c r="W235" s="20">
        <f t="shared" si="14"/>
        <v>0</v>
      </c>
      <c r="X235" s="18">
        <f t="shared" si="14"/>
        <v>0</v>
      </c>
      <c r="Y235" s="18">
        <f t="shared" si="14"/>
        <v>0</v>
      </c>
      <c r="Z235" s="18">
        <f t="shared" si="14"/>
        <v>0</v>
      </c>
      <c r="AA235" s="19">
        <f t="shared" si="14"/>
        <v>0</v>
      </c>
      <c r="AB235" s="20">
        <f t="shared" si="14"/>
        <v>60.80941424074191</v>
      </c>
      <c r="AC235" s="18">
        <f t="shared" si="14"/>
        <v>4.2197493128661</v>
      </c>
      <c r="AD235" s="18">
        <f t="shared" si="14"/>
        <v>0.012919038</v>
      </c>
      <c r="AE235" s="18">
        <f t="shared" si="14"/>
        <v>0</v>
      </c>
      <c r="AF235" s="19">
        <f t="shared" si="14"/>
        <v>63.45641149488729</v>
      </c>
      <c r="AG235" s="20">
        <f t="shared" si="14"/>
        <v>0</v>
      </c>
      <c r="AH235" s="18">
        <f t="shared" si="14"/>
        <v>0</v>
      </c>
      <c r="AI235" s="18">
        <f aca="true" t="shared" si="15" ref="AI235:BK235">SUM(AI207:AI234)</f>
        <v>0</v>
      </c>
      <c r="AJ235" s="18">
        <f t="shared" si="15"/>
        <v>0</v>
      </c>
      <c r="AK235" s="19">
        <f t="shared" si="15"/>
        <v>0</v>
      </c>
      <c r="AL235" s="20">
        <f t="shared" si="15"/>
        <v>63.2834270509023</v>
      </c>
      <c r="AM235" s="18">
        <f t="shared" si="15"/>
        <v>204.69149526536577</v>
      </c>
      <c r="AN235" s="18">
        <f t="shared" si="15"/>
        <v>0</v>
      </c>
      <c r="AO235" s="18">
        <f t="shared" si="15"/>
        <v>0</v>
      </c>
      <c r="AP235" s="19">
        <f t="shared" si="15"/>
        <v>18.6092864234548</v>
      </c>
      <c r="AQ235" s="20">
        <f t="shared" si="15"/>
        <v>0</v>
      </c>
      <c r="AR235" s="18">
        <f t="shared" si="15"/>
        <v>17.048326089666404</v>
      </c>
      <c r="AS235" s="18">
        <f t="shared" si="15"/>
        <v>0</v>
      </c>
      <c r="AT235" s="18">
        <f t="shared" si="15"/>
        <v>0</v>
      </c>
      <c r="AU235" s="19">
        <f t="shared" si="15"/>
        <v>0</v>
      </c>
      <c r="AV235" s="20">
        <f t="shared" si="15"/>
        <v>9082.899596591957</v>
      </c>
      <c r="AW235" s="18">
        <f t="shared" si="15"/>
        <v>2902.9035509566215</v>
      </c>
      <c r="AX235" s="18">
        <f t="shared" si="15"/>
        <v>13.8690471182993</v>
      </c>
      <c r="AY235" s="18">
        <f t="shared" si="15"/>
        <v>17.0349663200666</v>
      </c>
      <c r="AZ235" s="19">
        <f t="shared" si="15"/>
        <v>14247.53916972533</v>
      </c>
      <c r="BA235" s="20">
        <f t="shared" si="15"/>
        <v>0</v>
      </c>
      <c r="BB235" s="18">
        <f t="shared" si="15"/>
        <v>0</v>
      </c>
      <c r="BC235" s="18">
        <f t="shared" si="15"/>
        <v>0</v>
      </c>
      <c r="BD235" s="18">
        <f t="shared" si="15"/>
        <v>0</v>
      </c>
      <c r="BE235" s="19">
        <f t="shared" si="15"/>
        <v>0</v>
      </c>
      <c r="BF235" s="20">
        <f t="shared" si="15"/>
        <v>5435.157281046638</v>
      </c>
      <c r="BG235" s="18">
        <f t="shared" si="15"/>
        <v>540.861566442438</v>
      </c>
      <c r="BH235" s="18">
        <f t="shared" si="15"/>
        <v>13.573434707799098</v>
      </c>
      <c r="BI235" s="18">
        <f t="shared" si="15"/>
        <v>0</v>
      </c>
      <c r="BJ235" s="19">
        <f t="shared" si="15"/>
        <v>4238.403338005591</v>
      </c>
      <c r="BK235" s="32">
        <f t="shared" si="15"/>
        <v>40319.605726921465</v>
      </c>
      <c r="BL235" s="16"/>
      <c r="BM235" s="50"/>
    </row>
    <row r="236" spans="1:65" s="21" customFormat="1" ht="15">
      <c r="A236" s="5"/>
      <c r="B236" s="15" t="s">
        <v>25</v>
      </c>
      <c r="C236" s="20">
        <f aca="true" t="shared" si="16" ref="C236:AH236">C235+C204</f>
        <v>0</v>
      </c>
      <c r="D236" s="18">
        <f t="shared" si="16"/>
        <v>172.16096909863268</v>
      </c>
      <c r="E236" s="18">
        <f t="shared" si="16"/>
        <v>0</v>
      </c>
      <c r="F236" s="18">
        <f t="shared" si="16"/>
        <v>0</v>
      </c>
      <c r="G236" s="19">
        <f t="shared" si="16"/>
        <v>0</v>
      </c>
      <c r="H236" s="20">
        <f t="shared" si="16"/>
        <v>821.4993648304966</v>
      </c>
      <c r="I236" s="18">
        <f t="shared" si="16"/>
        <v>540.1905524804221</v>
      </c>
      <c r="J236" s="18">
        <f t="shared" si="16"/>
        <v>15.817418199966301</v>
      </c>
      <c r="K236" s="18">
        <f t="shared" si="16"/>
        <v>247.54922902946657</v>
      </c>
      <c r="L236" s="19">
        <f t="shared" si="16"/>
        <v>1001.3811622524518</v>
      </c>
      <c r="M236" s="20">
        <f t="shared" si="16"/>
        <v>0</v>
      </c>
      <c r="N236" s="18">
        <f t="shared" si="16"/>
        <v>0</v>
      </c>
      <c r="O236" s="18">
        <f t="shared" si="16"/>
        <v>0</v>
      </c>
      <c r="P236" s="18">
        <f t="shared" si="16"/>
        <v>0</v>
      </c>
      <c r="Q236" s="19">
        <f t="shared" si="16"/>
        <v>0</v>
      </c>
      <c r="R236" s="20">
        <f t="shared" si="16"/>
        <v>293.52173852357924</v>
      </c>
      <c r="S236" s="18">
        <f t="shared" si="16"/>
        <v>173.0964619462607</v>
      </c>
      <c r="T236" s="18">
        <f t="shared" si="16"/>
        <v>2.6719856370332002</v>
      </c>
      <c r="U236" s="18">
        <f t="shared" si="16"/>
        <v>0</v>
      </c>
      <c r="V236" s="19">
        <f t="shared" si="16"/>
        <v>369.64557346782567</v>
      </c>
      <c r="W236" s="20">
        <f t="shared" si="16"/>
        <v>0</v>
      </c>
      <c r="X236" s="18">
        <f t="shared" si="16"/>
        <v>0</v>
      </c>
      <c r="Y236" s="18">
        <f t="shared" si="16"/>
        <v>0</v>
      </c>
      <c r="Z236" s="18">
        <f t="shared" si="16"/>
        <v>0</v>
      </c>
      <c r="AA236" s="19">
        <f t="shared" si="16"/>
        <v>0</v>
      </c>
      <c r="AB236" s="20">
        <f t="shared" si="16"/>
        <v>67.7039258704395</v>
      </c>
      <c r="AC236" s="18">
        <f t="shared" si="16"/>
        <v>4.228124365799401</v>
      </c>
      <c r="AD236" s="18">
        <f t="shared" si="16"/>
        <v>0.012919038</v>
      </c>
      <c r="AE236" s="18">
        <f t="shared" si="16"/>
        <v>0</v>
      </c>
      <c r="AF236" s="19">
        <f t="shared" si="16"/>
        <v>66.25558410515289</v>
      </c>
      <c r="AG236" s="20">
        <f t="shared" si="16"/>
        <v>0</v>
      </c>
      <c r="AH236" s="18">
        <f t="shared" si="16"/>
        <v>0</v>
      </c>
      <c r="AI236" s="18">
        <f aca="true" t="shared" si="17" ref="AI236:BK236">AI235+AI204</f>
        <v>0</v>
      </c>
      <c r="AJ236" s="18">
        <f t="shared" si="17"/>
        <v>0</v>
      </c>
      <c r="AK236" s="19">
        <f t="shared" si="17"/>
        <v>0</v>
      </c>
      <c r="AL236" s="20">
        <f t="shared" si="17"/>
        <v>69.81363224063129</v>
      </c>
      <c r="AM236" s="18">
        <f t="shared" si="17"/>
        <v>246.19937415853227</v>
      </c>
      <c r="AN236" s="18">
        <f t="shared" si="17"/>
        <v>0</v>
      </c>
      <c r="AO236" s="18">
        <f t="shared" si="17"/>
        <v>0</v>
      </c>
      <c r="AP236" s="19">
        <f t="shared" si="17"/>
        <v>20.5939299657528</v>
      </c>
      <c r="AQ236" s="20">
        <f t="shared" si="17"/>
        <v>0</v>
      </c>
      <c r="AR236" s="18">
        <f t="shared" si="17"/>
        <v>17.048326089666404</v>
      </c>
      <c r="AS236" s="18">
        <f t="shared" si="17"/>
        <v>0</v>
      </c>
      <c r="AT236" s="18">
        <f t="shared" si="17"/>
        <v>0</v>
      </c>
      <c r="AU236" s="19">
        <f t="shared" si="17"/>
        <v>0</v>
      </c>
      <c r="AV236" s="20">
        <f t="shared" si="17"/>
        <v>10592.945305070716</v>
      </c>
      <c r="AW236" s="18">
        <f t="shared" si="17"/>
        <v>2922.212137860855</v>
      </c>
      <c r="AX236" s="18">
        <f t="shared" si="17"/>
        <v>14.062054848299299</v>
      </c>
      <c r="AY236" s="18">
        <f t="shared" si="17"/>
        <v>17.0586315337666</v>
      </c>
      <c r="AZ236" s="19">
        <f t="shared" si="17"/>
        <v>15399.45481189399</v>
      </c>
      <c r="BA236" s="20">
        <f t="shared" si="17"/>
        <v>0</v>
      </c>
      <c r="BB236" s="18">
        <f t="shared" si="17"/>
        <v>0</v>
      </c>
      <c r="BC236" s="18">
        <f t="shared" si="17"/>
        <v>0</v>
      </c>
      <c r="BD236" s="18">
        <f t="shared" si="17"/>
        <v>0</v>
      </c>
      <c r="BE236" s="19">
        <f t="shared" si="17"/>
        <v>0</v>
      </c>
      <c r="BF236" s="20">
        <f t="shared" si="17"/>
        <v>6568.410111793985</v>
      </c>
      <c r="BG236" s="18">
        <f t="shared" si="17"/>
        <v>570.5472932862339</v>
      </c>
      <c r="BH236" s="18">
        <f t="shared" si="17"/>
        <v>13.573434707799098</v>
      </c>
      <c r="BI236" s="18">
        <f t="shared" si="17"/>
        <v>0</v>
      </c>
      <c r="BJ236" s="19">
        <f t="shared" si="17"/>
        <v>4755.764976693517</v>
      </c>
      <c r="BK236" s="19">
        <f t="shared" si="17"/>
        <v>44983.41902898928</v>
      </c>
      <c r="BL236" s="16"/>
      <c r="BM236" s="50"/>
    </row>
    <row r="237" spans="3:65" ht="1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6"/>
      <c r="BM237" s="50"/>
    </row>
    <row r="238" spans="1:65" s="12" customFormat="1" ht="15">
      <c r="A238" s="5" t="s">
        <v>26</v>
      </c>
      <c r="B238" s="27" t="s">
        <v>27</v>
      </c>
      <c r="C238" s="11"/>
      <c r="D238" s="9"/>
      <c r="E238" s="9"/>
      <c r="F238" s="9"/>
      <c r="G238" s="10"/>
      <c r="H238" s="11"/>
      <c r="I238" s="9"/>
      <c r="J238" s="9"/>
      <c r="K238" s="9"/>
      <c r="L238" s="10"/>
      <c r="M238" s="11"/>
      <c r="N238" s="9"/>
      <c r="O238" s="9"/>
      <c r="P238" s="9"/>
      <c r="Q238" s="10"/>
      <c r="R238" s="11"/>
      <c r="S238" s="9"/>
      <c r="T238" s="9"/>
      <c r="U238" s="9"/>
      <c r="V238" s="10"/>
      <c r="W238" s="11"/>
      <c r="X238" s="9"/>
      <c r="Y238" s="9"/>
      <c r="Z238" s="9"/>
      <c r="AA238" s="10"/>
      <c r="AB238" s="11"/>
      <c r="AC238" s="9"/>
      <c r="AD238" s="9"/>
      <c r="AE238" s="9"/>
      <c r="AF238" s="10"/>
      <c r="AG238" s="11"/>
      <c r="AH238" s="9"/>
      <c r="AI238" s="9"/>
      <c r="AJ238" s="9"/>
      <c r="AK238" s="10"/>
      <c r="AL238" s="11"/>
      <c r="AM238" s="9"/>
      <c r="AN238" s="9"/>
      <c r="AO238" s="9"/>
      <c r="AP238" s="10"/>
      <c r="AQ238" s="11"/>
      <c r="AR238" s="9"/>
      <c r="AS238" s="9"/>
      <c r="AT238" s="9"/>
      <c r="AU238" s="10"/>
      <c r="AV238" s="11"/>
      <c r="AW238" s="9"/>
      <c r="AX238" s="9"/>
      <c r="AY238" s="9"/>
      <c r="AZ238" s="10"/>
      <c r="BA238" s="11"/>
      <c r="BB238" s="9"/>
      <c r="BC238" s="9"/>
      <c r="BD238" s="9"/>
      <c r="BE238" s="10"/>
      <c r="BF238" s="11"/>
      <c r="BG238" s="9"/>
      <c r="BH238" s="9"/>
      <c r="BI238" s="9"/>
      <c r="BJ238" s="10"/>
      <c r="BK238" s="17"/>
      <c r="BL238" s="16"/>
      <c r="BM238" s="50"/>
    </row>
    <row r="239" spans="1:65" s="12" customFormat="1" ht="15">
      <c r="A239" s="5" t="s">
        <v>9</v>
      </c>
      <c r="B239" s="15" t="s">
        <v>28</v>
      </c>
      <c r="C239" s="11"/>
      <c r="D239" s="9"/>
      <c r="E239" s="9"/>
      <c r="F239" s="9"/>
      <c r="G239" s="10"/>
      <c r="H239" s="11"/>
      <c r="I239" s="9"/>
      <c r="J239" s="9"/>
      <c r="K239" s="9"/>
      <c r="L239" s="10"/>
      <c r="M239" s="11"/>
      <c r="N239" s="9"/>
      <c r="O239" s="9"/>
      <c r="P239" s="9"/>
      <c r="Q239" s="10"/>
      <c r="R239" s="11"/>
      <c r="S239" s="9"/>
      <c r="T239" s="9"/>
      <c r="U239" s="9"/>
      <c r="V239" s="10"/>
      <c r="W239" s="11"/>
      <c r="X239" s="9"/>
      <c r="Y239" s="9"/>
      <c r="Z239" s="9"/>
      <c r="AA239" s="10"/>
      <c r="AB239" s="11"/>
      <c r="AC239" s="9"/>
      <c r="AD239" s="9"/>
      <c r="AE239" s="9"/>
      <c r="AF239" s="10"/>
      <c r="AG239" s="11"/>
      <c r="AH239" s="9"/>
      <c r="AI239" s="9"/>
      <c r="AJ239" s="9"/>
      <c r="AK239" s="10"/>
      <c r="AL239" s="11"/>
      <c r="AM239" s="9"/>
      <c r="AN239" s="9"/>
      <c r="AO239" s="9"/>
      <c r="AP239" s="10"/>
      <c r="AQ239" s="11"/>
      <c r="AR239" s="9"/>
      <c r="AS239" s="9"/>
      <c r="AT239" s="9"/>
      <c r="AU239" s="10"/>
      <c r="AV239" s="11"/>
      <c r="AW239" s="9"/>
      <c r="AX239" s="9"/>
      <c r="AY239" s="9"/>
      <c r="AZ239" s="10"/>
      <c r="BA239" s="11"/>
      <c r="BB239" s="9"/>
      <c r="BC239" s="9"/>
      <c r="BD239" s="9"/>
      <c r="BE239" s="10"/>
      <c r="BF239" s="11"/>
      <c r="BG239" s="9"/>
      <c r="BH239" s="9"/>
      <c r="BI239" s="9"/>
      <c r="BJ239" s="10"/>
      <c r="BK239" s="17"/>
      <c r="BL239" s="16"/>
      <c r="BM239" s="50"/>
    </row>
    <row r="240" spans="1:65" s="12" customFormat="1" ht="15">
      <c r="A240" s="5"/>
      <c r="B240" s="8" t="s">
        <v>34</v>
      </c>
      <c r="C240" s="11">
        <v>0</v>
      </c>
      <c r="D240" s="9">
        <v>1.4334885524</v>
      </c>
      <c r="E240" s="9">
        <v>0</v>
      </c>
      <c r="F240" s="9">
        <v>0</v>
      </c>
      <c r="G240" s="10">
        <v>0</v>
      </c>
      <c r="H240" s="11">
        <v>4.384392946296299</v>
      </c>
      <c r="I240" s="9">
        <v>0.8628577801331</v>
      </c>
      <c r="J240" s="9">
        <v>0.49735790583330003</v>
      </c>
      <c r="K240" s="9">
        <v>0</v>
      </c>
      <c r="L240" s="10">
        <v>23.010267570996504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2.8058688417622997</v>
      </c>
      <c r="S240" s="9">
        <v>3.0428858504331</v>
      </c>
      <c r="T240" s="9">
        <v>0</v>
      </c>
      <c r="U240" s="9">
        <v>0</v>
      </c>
      <c r="V240" s="10">
        <v>7.156129577662998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0.3857455406329</v>
      </c>
      <c r="AC240" s="9">
        <v>0</v>
      </c>
      <c r="AD240" s="9">
        <v>0</v>
      </c>
      <c r="AE240" s="9">
        <v>0</v>
      </c>
      <c r="AF240" s="10">
        <v>0.2568568079328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0.1512345293991</v>
      </c>
      <c r="AM240" s="9">
        <v>0</v>
      </c>
      <c r="AN240" s="9">
        <v>0</v>
      </c>
      <c r="AO240" s="9">
        <v>0</v>
      </c>
      <c r="AP240" s="10">
        <v>0.3754800488329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177.1607286160247</v>
      </c>
      <c r="AW240" s="9">
        <v>125.35444141459386</v>
      </c>
      <c r="AX240" s="9">
        <v>0</v>
      </c>
      <c r="AY240" s="9">
        <v>0</v>
      </c>
      <c r="AZ240" s="10">
        <v>416.010039490772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119.90405615499189</v>
      </c>
      <c r="BG240" s="9">
        <v>40.644708080395695</v>
      </c>
      <c r="BH240" s="9">
        <v>2.9128811896666003</v>
      </c>
      <c r="BI240" s="9">
        <v>0</v>
      </c>
      <c r="BJ240" s="10">
        <v>179.90839986473915</v>
      </c>
      <c r="BK240" s="17">
        <f>SUM(C240:BJ240)</f>
        <v>1106.2578207634992</v>
      </c>
      <c r="BL240" s="16"/>
      <c r="BM240" s="50"/>
    </row>
    <row r="241" spans="1:65" s="21" customFormat="1" ht="15">
      <c r="A241" s="5"/>
      <c r="B241" s="15" t="s">
        <v>29</v>
      </c>
      <c r="C241" s="20">
        <f>SUM(C240)</f>
        <v>0</v>
      </c>
      <c r="D241" s="18">
        <f>SUM(D240)</f>
        <v>1.4334885524</v>
      </c>
      <c r="E241" s="18">
        <f>SUM(E240)</f>
        <v>0</v>
      </c>
      <c r="F241" s="18">
        <f>SUM(F240)</f>
        <v>0</v>
      </c>
      <c r="G241" s="19">
        <f>SUM(G240)</f>
        <v>0</v>
      </c>
      <c r="H241" s="20">
        <f aca="true" t="shared" si="18" ref="H241:BJ241">SUM(H240)</f>
        <v>4.384392946296299</v>
      </c>
      <c r="I241" s="18">
        <f t="shared" si="18"/>
        <v>0.8628577801331</v>
      </c>
      <c r="J241" s="18">
        <f t="shared" si="18"/>
        <v>0.49735790583330003</v>
      </c>
      <c r="K241" s="18">
        <f t="shared" si="18"/>
        <v>0</v>
      </c>
      <c r="L241" s="19">
        <f t="shared" si="18"/>
        <v>23.010267570996504</v>
      </c>
      <c r="M241" s="20">
        <f t="shared" si="18"/>
        <v>0</v>
      </c>
      <c r="N241" s="18">
        <f t="shared" si="18"/>
        <v>0</v>
      </c>
      <c r="O241" s="18">
        <f t="shared" si="18"/>
        <v>0</v>
      </c>
      <c r="P241" s="18">
        <f t="shared" si="18"/>
        <v>0</v>
      </c>
      <c r="Q241" s="19">
        <f t="shared" si="18"/>
        <v>0</v>
      </c>
      <c r="R241" s="20">
        <f t="shared" si="18"/>
        <v>2.8058688417622997</v>
      </c>
      <c r="S241" s="18">
        <f t="shared" si="18"/>
        <v>3.0428858504331</v>
      </c>
      <c r="T241" s="18">
        <f t="shared" si="18"/>
        <v>0</v>
      </c>
      <c r="U241" s="18">
        <f t="shared" si="18"/>
        <v>0</v>
      </c>
      <c r="V241" s="19">
        <f t="shared" si="18"/>
        <v>7.156129577662998</v>
      </c>
      <c r="W241" s="20">
        <f t="shared" si="18"/>
        <v>0</v>
      </c>
      <c r="X241" s="18">
        <f t="shared" si="18"/>
        <v>0</v>
      </c>
      <c r="Y241" s="18">
        <f t="shared" si="18"/>
        <v>0</v>
      </c>
      <c r="Z241" s="18">
        <f t="shared" si="18"/>
        <v>0</v>
      </c>
      <c r="AA241" s="19">
        <f t="shared" si="18"/>
        <v>0</v>
      </c>
      <c r="AB241" s="20">
        <f t="shared" si="18"/>
        <v>0.3857455406329</v>
      </c>
      <c r="AC241" s="18">
        <f t="shared" si="18"/>
        <v>0</v>
      </c>
      <c r="AD241" s="18">
        <f t="shared" si="18"/>
        <v>0</v>
      </c>
      <c r="AE241" s="18">
        <f t="shared" si="18"/>
        <v>0</v>
      </c>
      <c r="AF241" s="19">
        <f t="shared" si="18"/>
        <v>0.2568568079328</v>
      </c>
      <c r="AG241" s="20">
        <f t="shared" si="18"/>
        <v>0</v>
      </c>
      <c r="AH241" s="18">
        <f t="shared" si="18"/>
        <v>0</v>
      </c>
      <c r="AI241" s="18">
        <f t="shared" si="18"/>
        <v>0</v>
      </c>
      <c r="AJ241" s="18">
        <f t="shared" si="18"/>
        <v>0</v>
      </c>
      <c r="AK241" s="19">
        <f t="shared" si="18"/>
        <v>0</v>
      </c>
      <c r="AL241" s="20">
        <f t="shared" si="18"/>
        <v>0.1512345293991</v>
      </c>
      <c r="AM241" s="18">
        <f t="shared" si="18"/>
        <v>0</v>
      </c>
      <c r="AN241" s="18">
        <f t="shared" si="18"/>
        <v>0</v>
      </c>
      <c r="AO241" s="18">
        <f t="shared" si="18"/>
        <v>0</v>
      </c>
      <c r="AP241" s="19">
        <f t="shared" si="18"/>
        <v>0.3754800488329</v>
      </c>
      <c r="AQ241" s="20">
        <f t="shared" si="18"/>
        <v>0</v>
      </c>
      <c r="AR241" s="18">
        <f t="shared" si="18"/>
        <v>0</v>
      </c>
      <c r="AS241" s="18">
        <f t="shared" si="18"/>
        <v>0</v>
      </c>
      <c r="AT241" s="18">
        <f t="shared" si="18"/>
        <v>0</v>
      </c>
      <c r="AU241" s="19">
        <f t="shared" si="18"/>
        <v>0</v>
      </c>
      <c r="AV241" s="20">
        <f t="shared" si="18"/>
        <v>177.1607286160247</v>
      </c>
      <c r="AW241" s="18">
        <f t="shared" si="18"/>
        <v>125.35444141459386</v>
      </c>
      <c r="AX241" s="18">
        <f t="shared" si="18"/>
        <v>0</v>
      </c>
      <c r="AY241" s="18">
        <f t="shared" si="18"/>
        <v>0</v>
      </c>
      <c r="AZ241" s="19">
        <f t="shared" si="18"/>
        <v>416.010039490772</v>
      </c>
      <c r="BA241" s="20">
        <f t="shared" si="18"/>
        <v>0</v>
      </c>
      <c r="BB241" s="18">
        <f t="shared" si="18"/>
        <v>0</v>
      </c>
      <c r="BC241" s="18">
        <f t="shared" si="18"/>
        <v>0</v>
      </c>
      <c r="BD241" s="18">
        <f t="shared" si="18"/>
        <v>0</v>
      </c>
      <c r="BE241" s="19">
        <f t="shared" si="18"/>
        <v>0</v>
      </c>
      <c r="BF241" s="20">
        <f t="shared" si="18"/>
        <v>119.90405615499189</v>
      </c>
      <c r="BG241" s="18">
        <f t="shared" si="18"/>
        <v>40.644708080395695</v>
      </c>
      <c r="BH241" s="18">
        <f t="shared" si="18"/>
        <v>2.9128811896666003</v>
      </c>
      <c r="BI241" s="18">
        <f t="shared" si="18"/>
        <v>0</v>
      </c>
      <c r="BJ241" s="19">
        <f t="shared" si="18"/>
        <v>179.90839986473915</v>
      </c>
      <c r="BK241" s="32">
        <f>SUM(BK240)</f>
        <v>1106.2578207634992</v>
      </c>
      <c r="BL241" s="16"/>
      <c r="BM241" s="50"/>
    </row>
    <row r="242" spans="3:65" ht="15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6"/>
      <c r="BM242" s="50"/>
    </row>
    <row r="243" spans="1:65" s="12" customFormat="1" ht="15">
      <c r="A243" s="5" t="s">
        <v>44</v>
      </c>
      <c r="B243" s="24" t="s">
        <v>45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4"/>
      <c r="BL243" s="16"/>
      <c r="BM243" s="50"/>
    </row>
    <row r="244" spans="1:65" s="12" customFormat="1" ht="15">
      <c r="A244" s="5" t="s">
        <v>9</v>
      </c>
      <c r="B244" s="33" t="s">
        <v>46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4"/>
      <c r="BL244" s="16"/>
      <c r="BM244" s="50"/>
    </row>
    <row r="245" spans="1:65" s="12" customFormat="1" ht="15">
      <c r="A245" s="5"/>
      <c r="B245" s="8" t="s">
        <v>306</v>
      </c>
      <c r="C245" s="11">
        <v>0</v>
      </c>
      <c r="D245" s="9">
        <v>0.0001</v>
      </c>
      <c r="E245" s="9">
        <v>0</v>
      </c>
      <c r="F245" s="9">
        <v>0</v>
      </c>
      <c r="G245" s="10">
        <v>0</v>
      </c>
      <c r="H245" s="11">
        <v>130.6762</v>
      </c>
      <c r="I245" s="9">
        <v>1145.1081</v>
      </c>
      <c r="J245" s="9">
        <v>0.0116</v>
      </c>
      <c r="K245" s="9">
        <v>0.7315</v>
      </c>
      <c r="L245" s="10">
        <v>98.0016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70.3988</v>
      </c>
      <c r="S245" s="9">
        <v>2.3453</v>
      </c>
      <c r="T245" s="9">
        <v>0.0035</v>
      </c>
      <c r="U245" s="9">
        <v>0</v>
      </c>
      <c r="V245" s="10">
        <v>14.9765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>SUM(C245:BJ245)</f>
        <v>1462.2532</v>
      </c>
      <c r="BL245" s="25"/>
      <c r="BM245" s="50"/>
    </row>
    <row r="246" spans="1:65" s="21" customFormat="1" ht="15">
      <c r="A246" s="5"/>
      <c r="B246" s="15" t="s">
        <v>11</v>
      </c>
      <c r="C246" s="20">
        <f>C245</f>
        <v>0</v>
      </c>
      <c r="D246" s="18">
        <f>D245</f>
        <v>0.0001</v>
      </c>
      <c r="E246" s="18">
        <f>E245</f>
        <v>0</v>
      </c>
      <c r="F246" s="18">
        <f>F245</f>
        <v>0</v>
      </c>
      <c r="G246" s="19">
        <f>G245</f>
        <v>0</v>
      </c>
      <c r="H246" s="20">
        <f aca="true" t="shared" si="19" ref="H246:BK246">H245</f>
        <v>130.6762</v>
      </c>
      <c r="I246" s="18">
        <f t="shared" si="19"/>
        <v>1145.1081</v>
      </c>
      <c r="J246" s="18">
        <f t="shared" si="19"/>
        <v>0.0116</v>
      </c>
      <c r="K246" s="18">
        <f t="shared" si="19"/>
        <v>0.7315</v>
      </c>
      <c r="L246" s="19">
        <f t="shared" si="19"/>
        <v>98.0016</v>
      </c>
      <c r="M246" s="20">
        <f t="shared" si="19"/>
        <v>0</v>
      </c>
      <c r="N246" s="18">
        <f t="shared" si="19"/>
        <v>0</v>
      </c>
      <c r="O246" s="18">
        <f t="shared" si="19"/>
        <v>0</v>
      </c>
      <c r="P246" s="18">
        <f t="shared" si="19"/>
        <v>0</v>
      </c>
      <c r="Q246" s="19">
        <f t="shared" si="19"/>
        <v>0</v>
      </c>
      <c r="R246" s="20">
        <f t="shared" si="19"/>
        <v>70.3988</v>
      </c>
      <c r="S246" s="18">
        <f t="shared" si="19"/>
        <v>2.3453</v>
      </c>
      <c r="T246" s="18">
        <f t="shared" si="19"/>
        <v>0.0035</v>
      </c>
      <c r="U246" s="18">
        <f t="shared" si="19"/>
        <v>0</v>
      </c>
      <c r="V246" s="19">
        <f t="shared" si="19"/>
        <v>14.9765</v>
      </c>
      <c r="W246" s="20">
        <f t="shared" si="19"/>
        <v>0</v>
      </c>
      <c r="X246" s="18">
        <f t="shared" si="19"/>
        <v>0</v>
      </c>
      <c r="Y246" s="18">
        <f t="shared" si="19"/>
        <v>0</v>
      </c>
      <c r="Z246" s="18">
        <f t="shared" si="19"/>
        <v>0</v>
      </c>
      <c r="AA246" s="19">
        <f t="shared" si="19"/>
        <v>0</v>
      </c>
      <c r="AB246" s="20">
        <f t="shared" si="19"/>
        <v>0</v>
      </c>
      <c r="AC246" s="18">
        <f t="shared" si="19"/>
        <v>0</v>
      </c>
      <c r="AD246" s="18">
        <f t="shared" si="19"/>
        <v>0</v>
      </c>
      <c r="AE246" s="18">
        <f t="shared" si="19"/>
        <v>0</v>
      </c>
      <c r="AF246" s="19">
        <f t="shared" si="19"/>
        <v>0</v>
      </c>
      <c r="AG246" s="20">
        <f t="shared" si="19"/>
        <v>0</v>
      </c>
      <c r="AH246" s="18">
        <f t="shared" si="19"/>
        <v>0</v>
      </c>
      <c r="AI246" s="18">
        <f t="shared" si="19"/>
        <v>0</v>
      </c>
      <c r="AJ246" s="18">
        <f t="shared" si="19"/>
        <v>0</v>
      </c>
      <c r="AK246" s="19">
        <f t="shared" si="19"/>
        <v>0</v>
      </c>
      <c r="AL246" s="20">
        <f t="shared" si="19"/>
        <v>0</v>
      </c>
      <c r="AM246" s="18">
        <f t="shared" si="19"/>
        <v>0</v>
      </c>
      <c r="AN246" s="18">
        <f t="shared" si="19"/>
        <v>0</v>
      </c>
      <c r="AO246" s="18">
        <f t="shared" si="19"/>
        <v>0</v>
      </c>
      <c r="AP246" s="19">
        <f t="shared" si="19"/>
        <v>0</v>
      </c>
      <c r="AQ246" s="20">
        <f t="shared" si="19"/>
        <v>0</v>
      </c>
      <c r="AR246" s="18">
        <f t="shared" si="19"/>
        <v>0</v>
      </c>
      <c r="AS246" s="18">
        <f t="shared" si="19"/>
        <v>0</v>
      </c>
      <c r="AT246" s="18">
        <f t="shared" si="19"/>
        <v>0</v>
      </c>
      <c r="AU246" s="19">
        <f t="shared" si="19"/>
        <v>0</v>
      </c>
      <c r="AV246" s="20">
        <f t="shared" si="19"/>
        <v>0</v>
      </c>
      <c r="AW246" s="18">
        <f t="shared" si="19"/>
        <v>0</v>
      </c>
      <c r="AX246" s="18">
        <f t="shared" si="19"/>
        <v>0</v>
      </c>
      <c r="AY246" s="18">
        <f t="shared" si="19"/>
        <v>0</v>
      </c>
      <c r="AZ246" s="19">
        <f t="shared" si="19"/>
        <v>0</v>
      </c>
      <c r="BA246" s="20">
        <f t="shared" si="19"/>
        <v>0</v>
      </c>
      <c r="BB246" s="18">
        <f t="shared" si="19"/>
        <v>0</v>
      </c>
      <c r="BC246" s="18">
        <f t="shared" si="19"/>
        <v>0</v>
      </c>
      <c r="BD246" s="18">
        <f t="shared" si="19"/>
        <v>0</v>
      </c>
      <c r="BE246" s="19">
        <f t="shared" si="19"/>
        <v>0</v>
      </c>
      <c r="BF246" s="20">
        <f t="shared" si="19"/>
        <v>0</v>
      </c>
      <c r="BG246" s="18">
        <f t="shared" si="19"/>
        <v>0</v>
      </c>
      <c r="BH246" s="18">
        <f t="shared" si="19"/>
        <v>0</v>
      </c>
      <c r="BI246" s="18">
        <f t="shared" si="19"/>
        <v>0</v>
      </c>
      <c r="BJ246" s="19">
        <f t="shared" si="19"/>
        <v>0</v>
      </c>
      <c r="BK246" s="19">
        <f t="shared" si="19"/>
        <v>1462.2532</v>
      </c>
      <c r="BL246" s="16"/>
      <c r="BM246" s="50"/>
    </row>
    <row r="247" spans="1:65" s="12" customFormat="1" ht="15">
      <c r="A247" s="5" t="s">
        <v>12</v>
      </c>
      <c r="B247" s="6" t="s">
        <v>47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4"/>
      <c r="BL247" s="16"/>
      <c r="BM247" s="50"/>
    </row>
    <row r="248" spans="1:65" s="12" customFormat="1" ht="15">
      <c r="A248" s="5"/>
      <c r="B248" s="8" t="s">
        <v>307</v>
      </c>
      <c r="C248" s="11">
        <v>0</v>
      </c>
      <c r="D248" s="9">
        <v>2.1647</v>
      </c>
      <c r="E248" s="9">
        <v>0</v>
      </c>
      <c r="F248" s="9">
        <v>0</v>
      </c>
      <c r="G248" s="10">
        <v>0</v>
      </c>
      <c r="H248" s="11">
        <v>6.4419</v>
      </c>
      <c r="I248" s="9">
        <v>366.1579</v>
      </c>
      <c r="J248" s="9">
        <v>11.8625</v>
      </c>
      <c r="K248" s="9">
        <v>0</v>
      </c>
      <c r="L248" s="10">
        <v>1.721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4.3214</v>
      </c>
      <c r="S248" s="9">
        <v>0</v>
      </c>
      <c r="T248" s="9">
        <v>0</v>
      </c>
      <c r="U248" s="9">
        <v>0</v>
      </c>
      <c r="V248" s="10">
        <v>0.6106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aca="true" t="shared" si="20" ref="BK248:BK253">SUM(C248:BJ248)</f>
        <v>393.28</v>
      </c>
      <c r="BL248" s="25"/>
      <c r="BM248" s="50"/>
    </row>
    <row r="249" spans="1:65" s="12" customFormat="1" ht="15">
      <c r="A249" s="5"/>
      <c r="B249" s="8" t="s">
        <v>98</v>
      </c>
      <c r="C249" s="11">
        <v>0</v>
      </c>
      <c r="D249" s="9">
        <v>2.6728</v>
      </c>
      <c r="E249" s="9">
        <v>0</v>
      </c>
      <c r="F249" s="9">
        <v>0</v>
      </c>
      <c r="G249" s="10">
        <v>0</v>
      </c>
      <c r="H249" s="11">
        <v>1.0135</v>
      </c>
      <c r="I249" s="9">
        <v>47.1691</v>
      </c>
      <c r="J249" s="9">
        <v>0</v>
      </c>
      <c r="K249" s="9">
        <v>0</v>
      </c>
      <c r="L249" s="10">
        <v>0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1.6811</v>
      </c>
      <c r="S249" s="9">
        <v>0.0001</v>
      </c>
      <c r="T249" s="9">
        <v>0</v>
      </c>
      <c r="U249" s="9">
        <v>0</v>
      </c>
      <c r="V249" s="10">
        <v>0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20"/>
        <v>52.53660000000001</v>
      </c>
      <c r="BL249" s="25"/>
      <c r="BM249" s="50"/>
    </row>
    <row r="250" spans="1:65" s="12" customFormat="1" ht="15">
      <c r="A250" s="5"/>
      <c r="B250" s="30" t="s">
        <v>97</v>
      </c>
      <c r="C250" s="11">
        <v>0</v>
      </c>
      <c r="D250" s="9">
        <v>17.6252</v>
      </c>
      <c r="E250" s="9">
        <v>0</v>
      </c>
      <c r="F250" s="9">
        <v>0</v>
      </c>
      <c r="G250" s="10">
        <v>0</v>
      </c>
      <c r="H250" s="11">
        <v>0.4716</v>
      </c>
      <c r="I250" s="9">
        <v>2.557</v>
      </c>
      <c r="J250" s="9">
        <v>1.2589</v>
      </c>
      <c r="K250" s="9">
        <v>0</v>
      </c>
      <c r="L250" s="10">
        <v>1.1039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0.1724</v>
      </c>
      <c r="S250" s="9">
        <v>1.317</v>
      </c>
      <c r="T250" s="9">
        <v>0</v>
      </c>
      <c r="U250" s="9">
        <v>0</v>
      </c>
      <c r="V250" s="10">
        <v>0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20"/>
        <v>24.505999999999997</v>
      </c>
      <c r="BL250" s="25"/>
      <c r="BM250" s="50"/>
    </row>
    <row r="251" spans="1:65" s="12" customFormat="1" ht="15">
      <c r="A251" s="5"/>
      <c r="B251" s="30" t="s">
        <v>99</v>
      </c>
      <c r="C251" s="11">
        <v>0</v>
      </c>
      <c r="D251" s="9">
        <v>13.112</v>
      </c>
      <c r="E251" s="9">
        <v>0</v>
      </c>
      <c r="F251" s="9">
        <v>0</v>
      </c>
      <c r="G251" s="10">
        <v>0</v>
      </c>
      <c r="H251" s="11">
        <v>0.5013</v>
      </c>
      <c r="I251" s="9">
        <v>0.234</v>
      </c>
      <c r="J251" s="9">
        <v>0</v>
      </c>
      <c r="K251" s="9">
        <v>0</v>
      </c>
      <c r="L251" s="10">
        <v>0.1967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0.1476</v>
      </c>
      <c r="S251" s="9">
        <v>0</v>
      </c>
      <c r="T251" s="9">
        <v>0</v>
      </c>
      <c r="U251" s="9">
        <v>0</v>
      </c>
      <c r="V251" s="10">
        <v>0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20"/>
        <v>14.191600000000001</v>
      </c>
      <c r="BL251" s="25"/>
      <c r="BM251" s="50"/>
    </row>
    <row r="252" spans="1:65" s="12" customFormat="1" ht="15">
      <c r="A252" s="5"/>
      <c r="B252" s="30" t="s">
        <v>100</v>
      </c>
      <c r="C252" s="11">
        <v>0</v>
      </c>
      <c r="D252" s="9">
        <v>12.2385</v>
      </c>
      <c r="E252" s="9">
        <v>0</v>
      </c>
      <c r="F252" s="9">
        <v>0</v>
      </c>
      <c r="G252" s="10">
        <v>0</v>
      </c>
      <c r="H252" s="11">
        <v>0.6465</v>
      </c>
      <c r="I252" s="9">
        <v>0.0018</v>
      </c>
      <c r="J252" s="9">
        <v>0</v>
      </c>
      <c r="K252" s="9">
        <v>0</v>
      </c>
      <c r="L252" s="10">
        <v>0.1462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0.1641</v>
      </c>
      <c r="S252" s="9">
        <v>0.0008</v>
      </c>
      <c r="T252" s="9">
        <v>0</v>
      </c>
      <c r="U252" s="9">
        <v>0</v>
      </c>
      <c r="V252" s="10">
        <v>0.123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20"/>
        <v>13.320899999999998</v>
      </c>
      <c r="BL252" s="25"/>
      <c r="BM252" s="50"/>
    </row>
    <row r="253" spans="1:65" s="12" customFormat="1" ht="15">
      <c r="A253" s="5"/>
      <c r="B253" s="30" t="s">
        <v>101</v>
      </c>
      <c r="C253" s="11">
        <v>0</v>
      </c>
      <c r="D253" s="9">
        <v>63.9519</v>
      </c>
      <c r="E253" s="9">
        <v>0</v>
      </c>
      <c r="F253" s="9">
        <v>0</v>
      </c>
      <c r="G253" s="10">
        <v>0</v>
      </c>
      <c r="H253" s="11">
        <v>0.3216</v>
      </c>
      <c r="I253" s="9">
        <v>0.0079</v>
      </c>
      <c r="J253" s="9">
        <v>0</v>
      </c>
      <c r="K253" s="9">
        <v>0</v>
      </c>
      <c r="L253" s="10">
        <v>0.1702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0.0686</v>
      </c>
      <c r="S253" s="9">
        <v>0</v>
      </c>
      <c r="T253" s="9">
        <v>0</v>
      </c>
      <c r="U253" s="9">
        <v>0</v>
      </c>
      <c r="V253" s="10">
        <v>0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20"/>
        <v>64.5202</v>
      </c>
      <c r="BL253" s="25"/>
      <c r="BM253" s="50"/>
    </row>
    <row r="254" spans="1:65" s="21" customFormat="1" ht="15">
      <c r="A254" s="5"/>
      <c r="B254" s="15" t="s">
        <v>14</v>
      </c>
      <c r="C254" s="20">
        <f>SUM(C248:C253)</f>
        <v>0</v>
      </c>
      <c r="D254" s="18">
        <f>SUM(D248:D253)</f>
        <v>111.7651</v>
      </c>
      <c r="E254" s="18">
        <f>SUM(E248:E253)</f>
        <v>0</v>
      </c>
      <c r="F254" s="18">
        <f>SUM(F248:F253)</f>
        <v>0</v>
      </c>
      <c r="G254" s="19">
        <f>SUM(G248:G253)</f>
        <v>0</v>
      </c>
      <c r="H254" s="20">
        <f aca="true" t="shared" si="21" ref="H254:BJ254">SUM(H248:H253)</f>
        <v>9.396400000000002</v>
      </c>
      <c r="I254" s="18">
        <f t="shared" si="21"/>
        <v>416.1277</v>
      </c>
      <c r="J254" s="18">
        <f t="shared" si="21"/>
        <v>13.121400000000001</v>
      </c>
      <c r="K254" s="18">
        <f t="shared" si="21"/>
        <v>0</v>
      </c>
      <c r="L254" s="19">
        <f t="shared" si="21"/>
        <v>3.338</v>
      </c>
      <c r="M254" s="20">
        <f t="shared" si="21"/>
        <v>0</v>
      </c>
      <c r="N254" s="18">
        <f t="shared" si="21"/>
        <v>0</v>
      </c>
      <c r="O254" s="18">
        <f t="shared" si="21"/>
        <v>0</v>
      </c>
      <c r="P254" s="18">
        <f t="shared" si="21"/>
        <v>0</v>
      </c>
      <c r="Q254" s="19">
        <f t="shared" si="21"/>
        <v>0</v>
      </c>
      <c r="R254" s="20">
        <f t="shared" si="21"/>
        <v>6.555199999999999</v>
      </c>
      <c r="S254" s="18">
        <f t="shared" si="21"/>
        <v>1.3178999999999998</v>
      </c>
      <c r="T254" s="18">
        <f t="shared" si="21"/>
        <v>0</v>
      </c>
      <c r="U254" s="18">
        <f t="shared" si="21"/>
        <v>0</v>
      </c>
      <c r="V254" s="19">
        <f t="shared" si="21"/>
        <v>0.7336</v>
      </c>
      <c r="W254" s="20">
        <f t="shared" si="21"/>
        <v>0</v>
      </c>
      <c r="X254" s="18">
        <f t="shared" si="21"/>
        <v>0</v>
      </c>
      <c r="Y254" s="18">
        <f t="shared" si="21"/>
        <v>0</v>
      </c>
      <c r="Z254" s="18">
        <f t="shared" si="21"/>
        <v>0</v>
      </c>
      <c r="AA254" s="19">
        <f t="shared" si="21"/>
        <v>0</v>
      </c>
      <c r="AB254" s="20">
        <f t="shared" si="21"/>
        <v>0</v>
      </c>
      <c r="AC254" s="18">
        <f t="shared" si="21"/>
        <v>0</v>
      </c>
      <c r="AD254" s="18">
        <f t="shared" si="21"/>
        <v>0</v>
      </c>
      <c r="AE254" s="18">
        <f t="shared" si="21"/>
        <v>0</v>
      </c>
      <c r="AF254" s="19">
        <f t="shared" si="21"/>
        <v>0</v>
      </c>
      <c r="AG254" s="20">
        <f t="shared" si="21"/>
        <v>0</v>
      </c>
      <c r="AH254" s="18">
        <f t="shared" si="21"/>
        <v>0</v>
      </c>
      <c r="AI254" s="18">
        <f t="shared" si="21"/>
        <v>0</v>
      </c>
      <c r="AJ254" s="18">
        <f t="shared" si="21"/>
        <v>0</v>
      </c>
      <c r="AK254" s="19">
        <f t="shared" si="21"/>
        <v>0</v>
      </c>
      <c r="AL254" s="20">
        <f t="shared" si="21"/>
        <v>0</v>
      </c>
      <c r="AM254" s="18">
        <f t="shared" si="21"/>
        <v>0</v>
      </c>
      <c r="AN254" s="18">
        <f t="shared" si="21"/>
        <v>0</v>
      </c>
      <c r="AO254" s="18">
        <f t="shared" si="21"/>
        <v>0</v>
      </c>
      <c r="AP254" s="19">
        <f t="shared" si="21"/>
        <v>0</v>
      </c>
      <c r="AQ254" s="20">
        <f t="shared" si="21"/>
        <v>0</v>
      </c>
      <c r="AR254" s="18">
        <f t="shared" si="21"/>
        <v>0</v>
      </c>
      <c r="AS254" s="18">
        <f t="shared" si="21"/>
        <v>0</v>
      </c>
      <c r="AT254" s="18">
        <f t="shared" si="21"/>
        <v>0</v>
      </c>
      <c r="AU254" s="19">
        <f t="shared" si="21"/>
        <v>0</v>
      </c>
      <c r="AV254" s="20">
        <f t="shared" si="21"/>
        <v>0</v>
      </c>
      <c r="AW254" s="18">
        <f t="shared" si="21"/>
        <v>0</v>
      </c>
      <c r="AX254" s="18">
        <f t="shared" si="21"/>
        <v>0</v>
      </c>
      <c r="AY254" s="18">
        <f t="shared" si="21"/>
        <v>0</v>
      </c>
      <c r="AZ254" s="19">
        <f t="shared" si="21"/>
        <v>0</v>
      </c>
      <c r="BA254" s="20">
        <f t="shared" si="21"/>
        <v>0</v>
      </c>
      <c r="BB254" s="18">
        <f t="shared" si="21"/>
        <v>0</v>
      </c>
      <c r="BC254" s="18">
        <f t="shared" si="21"/>
        <v>0</v>
      </c>
      <c r="BD254" s="18">
        <f t="shared" si="21"/>
        <v>0</v>
      </c>
      <c r="BE254" s="19">
        <f t="shared" si="21"/>
        <v>0</v>
      </c>
      <c r="BF254" s="20">
        <f t="shared" si="21"/>
        <v>0</v>
      </c>
      <c r="BG254" s="18">
        <f t="shared" si="21"/>
        <v>0</v>
      </c>
      <c r="BH254" s="18">
        <f t="shared" si="21"/>
        <v>0</v>
      </c>
      <c r="BI254" s="18">
        <f t="shared" si="21"/>
        <v>0</v>
      </c>
      <c r="BJ254" s="19">
        <f t="shared" si="21"/>
        <v>0</v>
      </c>
      <c r="BK254" s="19">
        <f>SUM(BK248:BK253)</f>
        <v>562.3552999999999</v>
      </c>
      <c r="BL254" s="16"/>
      <c r="BM254" s="50"/>
    </row>
    <row r="255" spans="1:65" s="21" customFormat="1" ht="15">
      <c r="A255" s="5"/>
      <c r="B255" s="22" t="s">
        <v>25</v>
      </c>
      <c r="C255" s="20">
        <f>C254+C246</f>
        <v>0</v>
      </c>
      <c r="D255" s="18">
        <f>D254+D246</f>
        <v>111.76520000000001</v>
      </c>
      <c r="E255" s="18">
        <f>E254+E246</f>
        <v>0</v>
      </c>
      <c r="F255" s="18">
        <f>F254+F246</f>
        <v>0</v>
      </c>
      <c r="G255" s="19">
        <f>G254+G246</f>
        <v>0</v>
      </c>
      <c r="H255" s="20">
        <f aca="true" t="shared" si="22" ref="H255:BJ255">H254+H246</f>
        <v>140.0726</v>
      </c>
      <c r="I255" s="18">
        <f t="shared" si="22"/>
        <v>1561.2358</v>
      </c>
      <c r="J255" s="18">
        <f t="shared" si="22"/>
        <v>13.133000000000001</v>
      </c>
      <c r="K255" s="18">
        <f t="shared" si="22"/>
        <v>0.7315</v>
      </c>
      <c r="L255" s="19">
        <f t="shared" si="22"/>
        <v>101.33959999999999</v>
      </c>
      <c r="M255" s="20">
        <f t="shared" si="22"/>
        <v>0</v>
      </c>
      <c r="N255" s="18">
        <f t="shared" si="22"/>
        <v>0</v>
      </c>
      <c r="O255" s="18">
        <f t="shared" si="22"/>
        <v>0</v>
      </c>
      <c r="P255" s="18">
        <f t="shared" si="22"/>
        <v>0</v>
      </c>
      <c r="Q255" s="19">
        <f t="shared" si="22"/>
        <v>0</v>
      </c>
      <c r="R255" s="20">
        <f t="shared" si="22"/>
        <v>76.954</v>
      </c>
      <c r="S255" s="18">
        <f t="shared" si="22"/>
        <v>3.6632</v>
      </c>
      <c r="T255" s="18">
        <f t="shared" si="22"/>
        <v>0.0035</v>
      </c>
      <c r="U255" s="18">
        <f t="shared" si="22"/>
        <v>0</v>
      </c>
      <c r="V255" s="19">
        <f t="shared" si="22"/>
        <v>15.7101</v>
      </c>
      <c r="W255" s="20">
        <f t="shared" si="22"/>
        <v>0</v>
      </c>
      <c r="X255" s="18">
        <f t="shared" si="22"/>
        <v>0</v>
      </c>
      <c r="Y255" s="18">
        <f t="shared" si="22"/>
        <v>0</v>
      </c>
      <c r="Z255" s="18">
        <f t="shared" si="22"/>
        <v>0</v>
      </c>
      <c r="AA255" s="19">
        <f t="shared" si="22"/>
        <v>0</v>
      </c>
      <c r="AB255" s="20">
        <f t="shared" si="22"/>
        <v>0</v>
      </c>
      <c r="AC255" s="18">
        <f t="shared" si="22"/>
        <v>0</v>
      </c>
      <c r="AD255" s="18">
        <f t="shared" si="22"/>
        <v>0</v>
      </c>
      <c r="AE255" s="18">
        <f t="shared" si="22"/>
        <v>0</v>
      </c>
      <c r="AF255" s="19">
        <f t="shared" si="22"/>
        <v>0</v>
      </c>
      <c r="AG255" s="20">
        <f t="shared" si="22"/>
        <v>0</v>
      </c>
      <c r="AH255" s="18">
        <f t="shared" si="22"/>
        <v>0</v>
      </c>
      <c r="AI255" s="18">
        <f t="shared" si="22"/>
        <v>0</v>
      </c>
      <c r="AJ255" s="18">
        <f t="shared" si="22"/>
        <v>0</v>
      </c>
      <c r="AK255" s="19">
        <f t="shared" si="22"/>
        <v>0</v>
      </c>
      <c r="AL255" s="20">
        <f t="shared" si="22"/>
        <v>0</v>
      </c>
      <c r="AM255" s="18">
        <f t="shared" si="22"/>
        <v>0</v>
      </c>
      <c r="AN255" s="18">
        <f t="shared" si="22"/>
        <v>0</v>
      </c>
      <c r="AO255" s="18">
        <f t="shared" si="22"/>
        <v>0</v>
      </c>
      <c r="AP255" s="19">
        <f t="shared" si="22"/>
        <v>0</v>
      </c>
      <c r="AQ255" s="20">
        <f t="shared" si="22"/>
        <v>0</v>
      </c>
      <c r="AR255" s="18">
        <f t="shared" si="22"/>
        <v>0</v>
      </c>
      <c r="AS255" s="18">
        <f t="shared" si="22"/>
        <v>0</v>
      </c>
      <c r="AT255" s="18">
        <f t="shared" si="22"/>
        <v>0</v>
      </c>
      <c r="AU255" s="19">
        <f t="shared" si="22"/>
        <v>0</v>
      </c>
      <c r="AV255" s="20">
        <f t="shared" si="22"/>
        <v>0</v>
      </c>
      <c r="AW255" s="18">
        <f t="shared" si="22"/>
        <v>0</v>
      </c>
      <c r="AX255" s="18">
        <f t="shared" si="22"/>
        <v>0</v>
      </c>
      <c r="AY255" s="18">
        <f t="shared" si="22"/>
        <v>0</v>
      </c>
      <c r="AZ255" s="19">
        <f t="shared" si="22"/>
        <v>0</v>
      </c>
      <c r="BA255" s="20">
        <f t="shared" si="22"/>
        <v>0</v>
      </c>
      <c r="BB255" s="18">
        <f t="shared" si="22"/>
        <v>0</v>
      </c>
      <c r="BC255" s="18">
        <f t="shared" si="22"/>
        <v>0</v>
      </c>
      <c r="BD255" s="18">
        <f t="shared" si="22"/>
        <v>0</v>
      </c>
      <c r="BE255" s="19">
        <f t="shared" si="22"/>
        <v>0</v>
      </c>
      <c r="BF255" s="20">
        <f t="shared" si="22"/>
        <v>0</v>
      </c>
      <c r="BG255" s="18">
        <f t="shared" si="22"/>
        <v>0</v>
      </c>
      <c r="BH255" s="18">
        <f t="shared" si="22"/>
        <v>0</v>
      </c>
      <c r="BI255" s="18">
        <f t="shared" si="22"/>
        <v>0</v>
      </c>
      <c r="BJ255" s="19">
        <f t="shared" si="22"/>
        <v>0</v>
      </c>
      <c r="BK255" s="19">
        <f>BK254+BK246</f>
        <v>2024.6085</v>
      </c>
      <c r="BL255" s="16"/>
      <c r="BM255" s="50"/>
    </row>
    <row r="256" spans="1:65" s="12" customFormat="1" ht="15">
      <c r="A256" s="5"/>
      <c r="B256" s="22"/>
      <c r="C256" s="44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6"/>
      <c r="BL256" s="16"/>
      <c r="BM256" s="50"/>
    </row>
    <row r="257" spans="1:65" s="12" customFormat="1" ht="15">
      <c r="A257" s="5" t="s">
        <v>48</v>
      </c>
      <c r="B257" s="24" t="s">
        <v>49</v>
      </c>
      <c r="C257" s="52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4"/>
      <c r="BL257" s="16"/>
      <c r="BM257" s="50"/>
    </row>
    <row r="258" spans="1:65" s="12" customFormat="1" ht="15">
      <c r="A258" s="5" t="s">
        <v>9</v>
      </c>
      <c r="B258" s="33" t="s">
        <v>50</v>
      </c>
      <c r="C258" s="52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4"/>
      <c r="BL258" s="16"/>
      <c r="BM258" s="50"/>
    </row>
    <row r="259" spans="1:65" s="31" customFormat="1" ht="15">
      <c r="A259" s="29"/>
      <c r="B259" s="30" t="s">
        <v>39</v>
      </c>
      <c r="C259" s="47">
        <v>0</v>
      </c>
      <c r="D259" s="48">
        <v>0</v>
      </c>
      <c r="E259" s="48">
        <v>0</v>
      </c>
      <c r="F259" s="48">
        <v>0</v>
      </c>
      <c r="G259" s="49">
        <v>0</v>
      </c>
      <c r="H259" s="47">
        <v>0</v>
      </c>
      <c r="I259" s="48">
        <v>0</v>
      </c>
      <c r="J259" s="48">
        <v>0</v>
      </c>
      <c r="K259" s="48">
        <v>0</v>
      </c>
      <c r="L259" s="49">
        <v>0</v>
      </c>
      <c r="M259" s="47">
        <v>0</v>
      </c>
      <c r="N259" s="48">
        <v>0</v>
      </c>
      <c r="O259" s="48">
        <v>0</v>
      </c>
      <c r="P259" s="48">
        <v>0</v>
      </c>
      <c r="Q259" s="49">
        <v>0</v>
      </c>
      <c r="R259" s="47">
        <v>0</v>
      </c>
      <c r="S259" s="48">
        <v>0</v>
      </c>
      <c r="T259" s="48">
        <v>0</v>
      </c>
      <c r="U259" s="48">
        <v>0</v>
      </c>
      <c r="V259" s="49">
        <v>0</v>
      </c>
      <c r="W259" s="47">
        <v>0</v>
      </c>
      <c r="X259" s="48">
        <v>0</v>
      </c>
      <c r="Y259" s="48">
        <v>0</v>
      </c>
      <c r="Z259" s="48">
        <v>0</v>
      </c>
      <c r="AA259" s="49">
        <v>0</v>
      </c>
      <c r="AB259" s="47">
        <v>0</v>
      </c>
      <c r="AC259" s="48">
        <v>0</v>
      </c>
      <c r="AD259" s="48">
        <v>0</v>
      </c>
      <c r="AE259" s="48">
        <v>0</v>
      </c>
      <c r="AF259" s="49">
        <v>0</v>
      </c>
      <c r="AG259" s="47">
        <v>0</v>
      </c>
      <c r="AH259" s="48">
        <v>0</v>
      </c>
      <c r="AI259" s="48">
        <v>0</v>
      </c>
      <c r="AJ259" s="48">
        <v>0</v>
      </c>
      <c r="AK259" s="49">
        <v>0</v>
      </c>
      <c r="AL259" s="47">
        <v>0</v>
      </c>
      <c r="AM259" s="48">
        <v>0</v>
      </c>
      <c r="AN259" s="48">
        <v>0</v>
      </c>
      <c r="AO259" s="48">
        <v>0</v>
      </c>
      <c r="AP259" s="49">
        <v>0</v>
      </c>
      <c r="AQ259" s="47">
        <v>0</v>
      </c>
      <c r="AR259" s="48">
        <v>0</v>
      </c>
      <c r="AS259" s="48">
        <v>0</v>
      </c>
      <c r="AT259" s="48">
        <v>0</v>
      </c>
      <c r="AU259" s="49">
        <v>0</v>
      </c>
      <c r="AV259" s="47">
        <v>0</v>
      </c>
      <c r="AW259" s="48">
        <v>0</v>
      </c>
      <c r="AX259" s="48">
        <v>0</v>
      </c>
      <c r="AY259" s="48">
        <v>0</v>
      </c>
      <c r="AZ259" s="49">
        <v>0</v>
      </c>
      <c r="BA259" s="47">
        <v>0</v>
      </c>
      <c r="BB259" s="48">
        <v>0</v>
      </c>
      <c r="BC259" s="48">
        <v>0</v>
      </c>
      <c r="BD259" s="48">
        <v>0</v>
      </c>
      <c r="BE259" s="49">
        <v>0</v>
      </c>
      <c r="BF259" s="47">
        <v>0</v>
      </c>
      <c r="BG259" s="48">
        <v>0</v>
      </c>
      <c r="BH259" s="48">
        <v>0</v>
      </c>
      <c r="BI259" s="48">
        <v>0</v>
      </c>
      <c r="BJ259" s="49">
        <v>0</v>
      </c>
      <c r="BK259" s="47">
        <v>0</v>
      </c>
      <c r="BL259" s="16"/>
      <c r="BM259" s="50"/>
    </row>
    <row r="260" spans="1:65" s="21" customFormat="1" ht="15">
      <c r="A260" s="5"/>
      <c r="B260" s="22" t="s">
        <v>29</v>
      </c>
      <c r="C260" s="20">
        <v>0</v>
      </c>
      <c r="D260" s="18">
        <v>0</v>
      </c>
      <c r="E260" s="18">
        <v>0</v>
      </c>
      <c r="F260" s="18">
        <v>0</v>
      </c>
      <c r="G260" s="19">
        <v>0</v>
      </c>
      <c r="H260" s="20">
        <v>0</v>
      </c>
      <c r="I260" s="18">
        <v>0</v>
      </c>
      <c r="J260" s="18">
        <v>0</v>
      </c>
      <c r="K260" s="18">
        <v>0</v>
      </c>
      <c r="L260" s="19">
        <v>0</v>
      </c>
      <c r="M260" s="20">
        <v>0</v>
      </c>
      <c r="N260" s="18">
        <v>0</v>
      </c>
      <c r="O260" s="18">
        <v>0</v>
      </c>
      <c r="P260" s="18">
        <v>0</v>
      </c>
      <c r="Q260" s="19">
        <v>0</v>
      </c>
      <c r="R260" s="20">
        <v>0</v>
      </c>
      <c r="S260" s="18">
        <v>0</v>
      </c>
      <c r="T260" s="18">
        <v>0</v>
      </c>
      <c r="U260" s="18">
        <v>0</v>
      </c>
      <c r="V260" s="19">
        <v>0</v>
      </c>
      <c r="W260" s="20">
        <v>0</v>
      </c>
      <c r="X260" s="18">
        <v>0</v>
      </c>
      <c r="Y260" s="18">
        <v>0</v>
      </c>
      <c r="Z260" s="18">
        <v>0</v>
      </c>
      <c r="AA260" s="19">
        <v>0</v>
      </c>
      <c r="AB260" s="20">
        <v>0</v>
      </c>
      <c r="AC260" s="18">
        <v>0</v>
      </c>
      <c r="AD260" s="18">
        <v>0</v>
      </c>
      <c r="AE260" s="18">
        <v>0</v>
      </c>
      <c r="AF260" s="19">
        <v>0</v>
      </c>
      <c r="AG260" s="20">
        <v>0</v>
      </c>
      <c r="AH260" s="18">
        <v>0</v>
      </c>
      <c r="AI260" s="18">
        <v>0</v>
      </c>
      <c r="AJ260" s="18">
        <v>0</v>
      </c>
      <c r="AK260" s="19">
        <v>0</v>
      </c>
      <c r="AL260" s="20">
        <v>0</v>
      </c>
      <c r="AM260" s="18">
        <v>0</v>
      </c>
      <c r="AN260" s="18">
        <v>0</v>
      </c>
      <c r="AO260" s="18">
        <v>0</v>
      </c>
      <c r="AP260" s="19">
        <v>0</v>
      </c>
      <c r="AQ260" s="20">
        <v>0</v>
      </c>
      <c r="AR260" s="18">
        <v>0</v>
      </c>
      <c r="AS260" s="18">
        <v>0</v>
      </c>
      <c r="AT260" s="18">
        <v>0</v>
      </c>
      <c r="AU260" s="19">
        <v>0</v>
      </c>
      <c r="AV260" s="20">
        <v>0</v>
      </c>
      <c r="AW260" s="18">
        <v>0</v>
      </c>
      <c r="AX260" s="18">
        <v>0</v>
      </c>
      <c r="AY260" s="18">
        <v>0</v>
      </c>
      <c r="AZ260" s="19">
        <v>0</v>
      </c>
      <c r="BA260" s="20">
        <v>0</v>
      </c>
      <c r="BB260" s="18">
        <v>0</v>
      </c>
      <c r="BC260" s="18">
        <v>0</v>
      </c>
      <c r="BD260" s="18">
        <v>0</v>
      </c>
      <c r="BE260" s="19">
        <v>0</v>
      </c>
      <c r="BF260" s="20">
        <v>0</v>
      </c>
      <c r="BG260" s="18">
        <v>0</v>
      </c>
      <c r="BH260" s="18">
        <v>0</v>
      </c>
      <c r="BI260" s="18">
        <v>0</v>
      </c>
      <c r="BJ260" s="19">
        <v>0</v>
      </c>
      <c r="BK260" s="32">
        <v>0</v>
      </c>
      <c r="BL260" s="16"/>
      <c r="BM260" s="50"/>
    </row>
    <row r="261" spans="1:65" s="12" customFormat="1" ht="12" customHeight="1">
      <c r="A261" s="5"/>
      <c r="B261" s="26"/>
      <c r="C261" s="52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4"/>
      <c r="BL261" s="16"/>
      <c r="BM261" s="50"/>
    </row>
    <row r="262" spans="1:65" s="21" customFormat="1" ht="15">
      <c r="A262" s="5"/>
      <c r="B262" s="34" t="s">
        <v>51</v>
      </c>
      <c r="C262" s="35">
        <f aca="true" t="shared" si="23" ref="C262:AH262">C260+C255+C241+C236+C198</f>
        <v>0</v>
      </c>
      <c r="D262" s="35">
        <f t="shared" si="23"/>
        <v>4467.139092659698</v>
      </c>
      <c r="E262" s="35">
        <f t="shared" si="23"/>
        <v>0</v>
      </c>
      <c r="F262" s="35">
        <f t="shared" si="23"/>
        <v>0</v>
      </c>
      <c r="G262" s="35">
        <f t="shared" si="23"/>
        <v>185.1793222098998</v>
      </c>
      <c r="H262" s="35">
        <f t="shared" si="23"/>
        <v>1805.1702388121048</v>
      </c>
      <c r="I262" s="35">
        <f t="shared" si="23"/>
        <v>34143.794895529536</v>
      </c>
      <c r="J262" s="35">
        <f t="shared" si="23"/>
        <v>4184.055436978499</v>
      </c>
      <c r="K262" s="35">
        <f t="shared" si="23"/>
        <v>375.2197747800998</v>
      </c>
      <c r="L262" s="35">
        <f t="shared" si="23"/>
        <v>2151.0635852501864</v>
      </c>
      <c r="M262" s="35">
        <f t="shared" si="23"/>
        <v>0</v>
      </c>
      <c r="N262" s="35">
        <f t="shared" si="23"/>
        <v>0</v>
      </c>
      <c r="O262" s="35">
        <f t="shared" si="23"/>
        <v>0</v>
      </c>
      <c r="P262" s="35">
        <f t="shared" si="23"/>
        <v>0</v>
      </c>
      <c r="Q262" s="35">
        <f t="shared" si="23"/>
        <v>0</v>
      </c>
      <c r="R262" s="35">
        <f t="shared" si="23"/>
        <v>595.7666360194162</v>
      </c>
      <c r="S262" s="35">
        <f t="shared" si="23"/>
        <v>4283.389792385482</v>
      </c>
      <c r="T262" s="35">
        <f t="shared" si="23"/>
        <v>532.5476759836307</v>
      </c>
      <c r="U262" s="35">
        <f t="shared" si="23"/>
        <v>0</v>
      </c>
      <c r="V262" s="35">
        <f t="shared" si="23"/>
        <v>750.5362564237719</v>
      </c>
      <c r="W262" s="35">
        <f t="shared" si="23"/>
        <v>0</v>
      </c>
      <c r="X262" s="35">
        <f t="shared" si="23"/>
        <v>12.5363605715666</v>
      </c>
      <c r="Y262" s="35">
        <f t="shared" si="23"/>
        <v>0</v>
      </c>
      <c r="Z262" s="35">
        <f t="shared" si="23"/>
        <v>0</v>
      </c>
      <c r="AA262" s="35">
        <f t="shared" si="23"/>
        <v>0.0584717887666</v>
      </c>
      <c r="AB262" s="35">
        <f t="shared" si="23"/>
        <v>86.8407577389975</v>
      </c>
      <c r="AC262" s="35">
        <f t="shared" si="23"/>
        <v>31.075639040065198</v>
      </c>
      <c r="AD262" s="35">
        <f t="shared" si="23"/>
        <v>0.012919038</v>
      </c>
      <c r="AE262" s="35">
        <f t="shared" si="23"/>
        <v>0</v>
      </c>
      <c r="AF262" s="35">
        <f t="shared" si="23"/>
        <v>95.9544903551481</v>
      </c>
      <c r="AG262" s="35">
        <f t="shared" si="23"/>
        <v>0</v>
      </c>
      <c r="AH262" s="35">
        <f t="shared" si="23"/>
        <v>0</v>
      </c>
      <c r="AI262" s="35">
        <f aca="true" t="shared" si="24" ref="AI262:BK262">AI260+AI255+AI241+AI236+AI198</f>
        <v>0</v>
      </c>
      <c r="AJ262" s="35">
        <f t="shared" si="24"/>
        <v>0</v>
      </c>
      <c r="AK262" s="35">
        <f t="shared" si="24"/>
        <v>0</v>
      </c>
      <c r="AL262" s="35">
        <f t="shared" si="24"/>
        <v>71.0686169150584</v>
      </c>
      <c r="AM262" s="35">
        <f t="shared" si="24"/>
        <v>246.44933400546546</v>
      </c>
      <c r="AN262" s="35">
        <f t="shared" si="24"/>
        <v>0</v>
      </c>
      <c r="AO262" s="35">
        <f t="shared" si="24"/>
        <v>0</v>
      </c>
      <c r="AP262" s="35">
        <f t="shared" si="24"/>
        <v>23.106923539317798</v>
      </c>
      <c r="AQ262" s="35">
        <f t="shared" si="24"/>
        <v>0</v>
      </c>
      <c r="AR262" s="35">
        <f t="shared" si="24"/>
        <v>823.7114535591661</v>
      </c>
      <c r="AS262" s="35">
        <f t="shared" si="24"/>
        <v>0</v>
      </c>
      <c r="AT262" s="35">
        <f t="shared" si="24"/>
        <v>0</v>
      </c>
      <c r="AU262" s="35">
        <f t="shared" si="24"/>
        <v>0</v>
      </c>
      <c r="AV262" s="35">
        <f t="shared" si="24"/>
        <v>17141.22848334768</v>
      </c>
      <c r="AW262" s="35">
        <f t="shared" si="24"/>
        <v>20248.257636838483</v>
      </c>
      <c r="AX262" s="35">
        <f t="shared" si="24"/>
        <v>1685.8330491371648</v>
      </c>
      <c r="AY262" s="35">
        <f t="shared" si="24"/>
        <v>771.2627027631999</v>
      </c>
      <c r="AZ262" s="35">
        <f t="shared" si="24"/>
        <v>25660.718301447516</v>
      </c>
      <c r="BA262" s="35">
        <f t="shared" si="24"/>
        <v>0</v>
      </c>
      <c r="BB262" s="35">
        <f t="shared" si="24"/>
        <v>0</v>
      </c>
      <c r="BC262" s="35">
        <f t="shared" si="24"/>
        <v>0</v>
      </c>
      <c r="BD262" s="35">
        <f t="shared" si="24"/>
        <v>0</v>
      </c>
      <c r="BE262" s="35">
        <f t="shared" si="24"/>
        <v>0</v>
      </c>
      <c r="BF262" s="35">
        <f t="shared" si="24"/>
        <v>8365.460339132524</v>
      </c>
      <c r="BG262" s="35">
        <f t="shared" si="24"/>
        <v>5536.430698545191</v>
      </c>
      <c r="BH262" s="35">
        <f t="shared" si="24"/>
        <v>204.1167364427612</v>
      </c>
      <c r="BI262" s="35">
        <f t="shared" si="24"/>
        <v>0</v>
      </c>
      <c r="BJ262" s="35">
        <f t="shared" si="24"/>
        <v>7037.246569038491</v>
      </c>
      <c r="BK262" s="35">
        <f t="shared" si="24"/>
        <v>141515.2321902769</v>
      </c>
      <c r="BL262" s="16"/>
      <c r="BM262" s="50"/>
    </row>
    <row r="263" spans="1:65" s="12" customFormat="1" ht="15">
      <c r="A263" s="5"/>
      <c r="B263" s="22"/>
      <c r="C263" s="11"/>
      <c r="D263" s="9"/>
      <c r="E263" s="9"/>
      <c r="F263" s="9"/>
      <c r="G263" s="10"/>
      <c r="H263" s="11"/>
      <c r="I263" s="9"/>
      <c r="J263" s="9"/>
      <c r="K263" s="9"/>
      <c r="L263" s="10"/>
      <c r="M263" s="11"/>
      <c r="N263" s="9"/>
      <c r="O263" s="9"/>
      <c r="P263" s="9"/>
      <c r="Q263" s="10"/>
      <c r="R263" s="11"/>
      <c r="S263" s="9"/>
      <c r="T263" s="9"/>
      <c r="U263" s="9"/>
      <c r="V263" s="10"/>
      <c r="W263" s="11"/>
      <c r="X263" s="9"/>
      <c r="Y263" s="9"/>
      <c r="Z263" s="9"/>
      <c r="AA263" s="10"/>
      <c r="AB263" s="11"/>
      <c r="AC263" s="9"/>
      <c r="AD263" s="9"/>
      <c r="AE263" s="9"/>
      <c r="AF263" s="10"/>
      <c r="AG263" s="11"/>
      <c r="AH263" s="9"/>
      <c r="AI263" s="9"/>
      <c r="AJ263" s="9"/>
      <c r="AK263" s="10"/>
      <c r="AL263" s="11"/>
      <c r="AM263" s="9"/>
      <c r="AN263" s="9"/>
      <c r="AO263" s="9"/>
      <c r="AP263" s="10"/>
      <c r="AQ263" s="11"/>
      <c r="AR263" s="9"/>
      <c r="AS263" s="9"/>
      <c r="AT263" s="9"/>
      <c r="AU263" s="10"/>
      <c r="AV263" s="11"/>
      <c r="AW263" s="9"/>
      <c r="AX263" s="9"/>
      <c r="AY263" s="9"/>
      <c r="AZ263" s="10"/>
      <c r="BA263" s="11"/>
      <c r="BB263" s="9"/>
      <c r="BC263" s="9"/>
      <c r="BD263" s="9"/>
      <c r="BE263" s="10"/>
      <c r="BF263" s="11"/>
      <c r="BG263" s="9"/>
      <c r="BH263" s="9"/>
      <c r="BI263" s="9"/>
      <c r="BJ263" s="10"/>
      <c r="BK263" s="17"/>
      <c r="BL263" s="16"/>
      <c r="BM263" s="50"/>
    </row>
    <row r="264" spans="1:65" s="12" customFormat="1" ht="15">
      <c r="A264" s="5" t="s">
        <v>30</v>
      </c>
      <c r="B264" s="15" t="s">
        <v>31</v>
      </c>
      <c r="C264" s="11"/>
      <c r="D264" s="9"/>
      <c r="E264" s="9"/>
      <c r="F264" s="9"/>
      <c r="G264" s="10"/>
      <c r="H264" s="11"/>
      <c r="I264" s="9"/>
      <c r="J264" s="9"/>
      <c r="K264" s="9"/>
      <c r="L264" s="10"/>
      <c r="M264" s="11"/>
      <c r="N264" s="9"/>
      <c r="O264" s="9"/>
      <c r="P264" s="9"/>
      <c r="Q264" s="10"/>
      <c r="R264" s="11"/>
      <c r="S264" s="9"/>
      <c r="T264" s="9"/>
      <c r="U264" s="9"/>
      <c r="V264" s="10"/>
      <c r="W264" s="11"/>
      <c r="X264" s="9"/>
      <c r="Y264" s="9"/>
      <c r="Z264" s="9"/>
      <c r="AA264" s="10"/>
      <c r="AB264" s="11"/>
      <c r="AC264" s="9"/>
      <c r="AD264" s="9"/>
      <c r="AE264" s="9"/>
      <c r="AF264" s="10"/>
      <c r="AG264" s="11"/>
      <c r="AH264" s="9"/>
      <c r="AI264" s="9"/>
      <c r="AJ264" s="9"/>
      <c r="AK264" s="10"/>
      <c r="AL264" s="11"/>
      <c r="AM264" s="9"/>
      <c r="AN264" s="9"/>
      <c r="AO264" s="9"/>
      <c r="AP264" s="10"/>
      <c r="AQ264" s="11"/>
      <c r="AR264" s="9"/>
      <c r="AS264" s="9"/>
      <c r="AT264" s="9"/>
      <c r="AU264" s="10"/>
      <c r="AV264" s="11"/>
      <c r="AW264" s="9"/>
      <c r="AX264" s="9"/>
      <c r="AY264" s="9"/>
      <c r="AZ264" s="10"/>
      <c r="BA264" s="11"/>
      <c r="BB264" s="9"/>
      <c r="BC264" s="9"/>
      <c r="BD264" s="9"/>
      <c r="BE264" s="10"/>
      <c r="BF264" s="11"/>
      <c r="BG264" s="9"/>
      <c r="BH264" s="9"/>
      <c r="BI264" s="9"/>
      <c r="BJ264" s="10"/>
      <c r="BK264" s="17"/>
      <c r="BL264" s="16"/>
      <c r="BM264" s="50"/>
    </row>
    <row r="265" spans="1:65" s="12" customFormat="1" ht="15">
      <c r="A265" s="5"/>
      <c r="B265" s="8" t="s">
        <v>35</v>
      </c>
      <c r="C265" s="11">
        <v>0</v>
      </c>
      <c r="D265" s="9">
        <v>5.7231527362333</v>
      </c>
      <c r="E265" s="9">
        <v>0</v>
      </c>
      <c r="F265" s="9">
        <v>0</v>
      </c>
      <c r="G265" s="10">
        <v>0</v>
      </c>
      <c r="H265" s="11">
        <v>10.468925437758399</v>
      </c>
      <c r="I265" s="9">
        <v>0.0870690188996</v>
      </c>
      <c r="J265" s="9">
        <v>0</v>
      </c>
      <c r="K265" s="9">
        <v>0</v>
      </c>
      <c r="L265" s="10">
        <v>14.4270819924294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11.0435490747541</v>
      </c>
      <c r="S265" s="9">
        <v>0.0004927067333</v>
      </c>
      <c r="T265" s="9">
        <v>0</v>
      </c>
      <c r="U265" s="9">
        <v>0</v>
      </c>
      <c r="V265" s="10">
        <v>7.2905700056284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0.9258296553323001</v>
      </c>
      <c r="AC265" s="9">
        <v>0</v>
      </c>
      <c r="AD265" s="9">
        <v>0</v>
      </c>
      <c r="AE265" s="9">
        <v>0</v>
      </c>
      <c r="AF265" s="10">
        <v>1.0632783606331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1.6602640177984</v>
      </c>
      <c r="AM265" s="9">
        <v>0</v>
      </c>
      <c r="AN265" s="9">
        <v>0</v>
      </c>
      <c r="AO265" s="9">
        <v>0</v>
      </c>
      <c r="AP265" s="10">
        <v>0.41350169993270003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231.21960869698816</v>
      </c>
      <c r="AW265" s="9">
        <v>11.957591404465198</v>
      </c>
      <c r="AX265" s="9">
        <v>0</v>
      </c>
      <c r="AY265" s="9">
        <v>0</v>
      </c>
      <c r="AZ265" s="10">
        <v>364.5987157908925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252.71507093955955</v>
      </c>
      <c r="BG265" s="9">
        <v>14.610503060164097</v>
      </c>
      <c r="BH265" s="9">
        <v>3.2499665999999998E-06</v>
      </c>
      <c r="BI265" s="9">
        <v>0</v>
      </c>
      <c r="BJ265" s="10">
        <v>132.73722615883213</v>
      </c>
      <c r="BK265" s="17">
        <f>SUM(C265:BJ265)</f>
        <v>1060.9424340070013</v>
      </c>
      <c r="BL265" s="16"/>
      <c r="BM265" s="50"/>
    </row>
    <row r="266" spans="1:65" s="21" customFormat="1" ht="15">
      <c r="A266" s="5"/>
      <c r="B266" s="15" t="s">
        <v>29</v>
      </c>
      <c r="C266" s="20">
        <f>SUM(C265)</f>
        <v>0</v>
      </c>
      <c r="D266" s="18">
        <f>SUM(D265)</f>
        <v>5.7231527362333</v>
      </c>
      <c r="E266" s="18">
        <f>SUM(E265)</f>
        <v>0</v>
      </c>
      <c r="F266" s="18">
        <f>SUM(F265)</f>
        <v>0</v>
      </c>
      <c r="G266" s="19">
        <f>SUM(G265)</f>
        <v>0</v>
      </c>
      <c r="H266" s="20">
        <f aca="true" t="shared" si="25" ref="H266:BK266">SUM(H265)</f>
        <v>10.468925437758399</v>
      </c>
      <c r="I266" s="18">
        <f t="shared" si="25"/>
        <v>0.0870690188996</v>
      </c>
      <c r="J266" s="18">
        <f t="shared" si="25"/>
        <v>0</v>
      </c>
      <c r="K266" s="18">
        <f t="shared" si="25"/>
        <v>0</v>
      </c>
      <c r="L266" s="19">
        <f t="shared" si="25"/>
        <v>14.4270819924294</v>
      </c>
      <c r="M266" s="20">
        <f t="shared" si="25"/>
        <v>0</v>
      </c>
      <c r="N266" s="18">
        <f t="shared" si="25"/>
        <v>0</v>
      </c>
      <c r="O266" s="18">
        <f t="shared" si="25"/>
        <v>0</v>
      </c>
      <c r="P266" s="18">
        <f t="shared" si="25"/>
        <v>0</v>
      </c>
      <c r="Q266" s="19">
        <f t="shared" si="25"/>
        <v>0</v>
      </c>
      <c r="R266" s="20">
        <f t="shared" si="25"/>
        <v>11.0435490747541</v>
      </c>
      <c r="S266" s="18">
        <f t="shared" si="25"/>
        <v>0.0004927067333</v>
      </c>
      <c r="T266" s="18">
        <f t="shared" si="25"/>
        <v>0</v>
      </c>
      <c r="U266" s="18">
        <f t="shared" si="25"/>
        <v>0</v>
      </c>
      <c r="V266" s="19">
        <f t="shared" si="25"/>
        <v>7.2905700056284</v>
      </c>
      <c r="W266" s="20">
        <f t="shared" si="25"/>
        <v>0</v>
      </c>
      <c r="X266" s="18">
        <f t="shared" si="25"/>
        <v>0</v>
      </c>
      <c r="Y266" s="18">
        <f t="shared" si="25"/>
        <v>0</v>
      </c>
      <c r="Z266" s="18">
        <f t="shared" si="25"/>
        <v>0</v>
      </c>
      <c r="AA266" s="19">
        <f t="shared" si="25"/>
        <v>0</v>
      </c>
      <c r="AB266" s="20">
        <f t="shared" si="25"/>
        <v>0.9258296553323001</v>
      </c>
      <c r="AC266" s="18">
        <f t="shared" si="25"/>
        <v>0</v>
      </c>
      <c r="AD266" s="18">
        <f t="shared" si="25"/>
        <v>0</v>
      </c>
      <c r="AE266" s="18">
        <f t="shared" si="25"/>
        <v>0</v>
      </c>
      <c r="AF266" s="19">
        <f t="shared" si="25"/>
        <v>1.0632783606331</v>
      </c>
      <c r="AG266" s="20">
        <f t="shared" si="25"/>
        <v>0</v>
      </c>
      <c r="AH266" s="18">
        <f t="shared" si="25"/>
        <v>0</v>
      </c>
      <c r="AI266" s="18">
        <f t="shared" si="25"/>
        <v>0</v>
      </c>
      <c r="AJ266" s="18">
        <f t="shared" si="25"/>
        <v>0</v>
      </c>
      <c r="AK266" s="19">
        <f t="shared" si="25"/>
        <v>0</v>
      </c>
      <c r="AL266" s="20">
        <f t="shared" si="25"/>
        <v>1.6602640177984</v>
      </c>
      <c r="AM266" s="18">
        <f t="shared" si="25"/>
        <v>0</v>
      </c>
      <c r="AN266" s="18">
        <f t="shared" si="25"/>
        <v>0</v>
      </c>
      <c r="AO266" s="18">
        <f t="shared" si="25"/>
        <v>0</v>
      </c>
      <c r="AP266" s="19">
        <f t="shared" si="25"/>
        <v>0.41350169993270003</v>
      </c>
      <c r="AQ266" s="20">
        <f t="shared" si="25"/>
        <v>0</v>
      </c>
      <c r="AR266" s="18">
        <f t="shared" si="25"/>
        <v>0</v>
      </c>
      <c r="AS266" s="18">
        <f t="shared" si="25"/>
        <v>0</v>
      </c>
      <c r="AT266" s="18">
        <f t="shared" si="25"/>
        <v>0</v>
      </c>
      <c r="AU266" s="19">
        <f t="shared" si="25"/>
        <v>0</v>
      </c>
      <c r="AV266" s="20">
        <f t="shared" si="25"/>
        <v>231.21960869698816</v>
      </c>
      <c r="AW266" s="18">
        <f t="shared" si="25"/>
        <v>11.957591404465198</v>
      </c>
      <c r="AX266" s="18">
        <f t="shared" si="25"/>
        <v>0</v>
      </c>
      <c r="AY266" s="18">
        <f t="shared" si="25"/>
        <v>0</v>
      </c>
      <c r="AZ266" s="19">
        <f t="shared" si="25"/>
        <v>364.5987157908925</v>
      </c>
      <c r="BA266" s="20">
        <f t="shared" si="25"/>
        <v>0</v>
      </c>
      <c r="BB266" s="18">
        <f t="shared" si="25"/>
        <v>0</v>
      </c>
      <c r="BC266" s="18">
        <f t="shared" si="25"/>
        <v>0</v>
      </c>
      <c r="BD266" s="18">
        <f t="shared" si="25"/>
        <v>0</v>
      </c>
      <c r="BE266" s="19">
        <f t="shared" si="25"/>
        <v>0</v>
      </c>
      <c r="BF266" s="20">
        <f t="shared" si="25"/>
        <v>252.71507093955955</v>
      </c>
      <c r="BG266" s="18">
        <f t="shared" si="25"/>
        <v>14.610503060164097</v>
      </c>
      <c r="BH266" s="18">
        <f t="shared" si="25"/>
        <v>3.2499665999999998E-06</v>
      </c>
      <c r="BI266" s="18">
        <f t="shared" si="25"/>
        <v>0</v>
      </c>
      <c r="BJ266" s="19">
        <f t="shared" si="25"/>
        <v>132.73722615883213</v>
      </c>
      <c r="BK266" s="19">
        <f t="shared" si="25"/>
        <v>1060.9424340070013</v>
      </c>
      <c r="BL266" s="16"/>
      <c r="BM266" s="50"/>
    </row>
    <row r="267" spans="3:63" ht="15">
      <c r="C267" s="13"/>
      <c r="D267" s="13"/>
      <c r="E267" s="13"/>
      <c r="F267" s="13"/>
      <c r="G267" s="13"/>
      <c r="H267" s="13"/>
      <c r="I267" s="13"/>
      <c r="J267" s="13"/>
      <c r="K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4"/>
      <c r="BK267" s="13"/>
    </row>
    <row r="268" spans="7:64" ht="15">
      <c r="G268" s="25"/>
      <c r="Q268" s="25"/>
      <c r="Y268" s="25"/>
      <c r="AA268" s="25"/>
      <c r="AK268" s="25"/>
      <c r="AU268" s="25"/>
      <c r="BE268" s="25"/>
      <c r="BK268" s="13"/>
      <c r="BL268" s="25"/>
    </row>
    <row r="269" spans="1:64" ht="15">
      <c r="A269" s="86" t="s">
        <v>309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87" t="s">
        <v>310</v>
      </c>
      <c r="AP269" s="25"/>
      <c r="BL269" s="25"/>
    </row>
    <row r="270" spans="1:11" ht="15">
      <c r="A270" s="86" t="s">
        <v>311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86" t="s">
        <v>312</v>
      </c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86" t="s">
        <v>313</v>
      </c>
    </row>
    <row r="272" spans="1:11" ht="15">
      <c r="A272" s="86" t="s">
        <v>314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86" t="s">
        <v>315</v>
      </c>
    </row>
    <row r="273" spans="1:11" ht="15">
      <c r="A273" s="86" t="s">
        <v>316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86" t="s">
        <v>317</v>
      </c>
    </row>
    <row r="274" spans="1:11" ht="15">
      <c r="A274" s="86"/>
      <c r="B274" s="12"/>
      <c r="C274" s="12"/>
      <c r="D274" s="12"/>
      <c r="E274" s="12"/>
      <c r="F274" s="12"/>
      <c r="G274" s="12"/>
      <c r="H274" s="12"/>
      <c r="I274" s="12"/>
      <c r="J274" s="12"/>
      <c r="K274" s="86" t="s">
        <v>318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3" t="s">
        <v>308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5">
      <c r="B3" s="83" t="s">
        <v>319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23" t="s">
        <v>0</v>
      </c>
      <c r="C4" s="36" t="s">
        <v>52</v>
      </c>
      <c r="D4" s="36" t="s">
        <v>53</v>
      </c>
      <c r="E4" s="36" t="s">
        <v>54</v>
      </c>
      <c r="F4" s="36" t="s">
        <v>23</v>
      </c>
      <c r="G4" s="36" t="s">
        <v>27</v>
      </c>
      <c r="H4" s="36" t="s">
        <v>49</v>
      </c>
      <c r="I4" s="36" t="s">
        <v>55</v>
      </c>
      <c r="J4" s="36" t="s">
        <v>56</v>
      </c>
      <c r="K4" s="36" t="s">
        <v>57</v>
      </c>
      <c r="L4" s="36" t="s">
        <v>58</v>
      </c>
    </row>
    <row r="5" spans="2:12" ht="15">
      <c r="B5" s="37">
        <v>1</v>
      </c>
      <c r="C5" s="38" t="s">
        <v>59</v>
      </c>
      <c r="D5" s="40">
        <v>0</v>
      </c>
      <c r="E5" s="40">
        <v>0.11318003549979999</v>
      </c>
      <c r="F5" s="40">
        <v>2.3044429336591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2.4176229691589</v>
      </c>
      <c r="L5" s="40">
        <v>0.1242511579328</v>
      </c>
    </row>
    <row r="6" spans="2:12" ht="15">
      <c r="B6" s="37">
        <v>2</v>
      </c>
      <c r="C6" s="39" t="s">
        <v>60</v>
      </c>
      <c r="D6" s="40">
        <v>56.58103416398959</v>
      </c>
      <c r="E6" s="40">
        <v>109.28471603367566</v>
      </c>
      <c r="F6" s="40">
        <v>355.2369049971737</v>
      </c>
      <c r="G6" s="40">
        <v>4.967030114990201</v>
      </c>
      <c r="H6" s="40">
        <v>0</v>
      </c>
      <c r="I6" s="41">
        <v>4.680199999999999</v>
      </c>
      <c r="J6" s="41">
        <v>0.24530000000000002</v>
      </c>
      <c r="K6" s="41">
        <f aca="true" t="shared" si="0" ref="K6:K41">D6+E6+F6+G6+H6+I6+J6</f>
        <v>530.9951853098291</v>
      </c>
      <c r="L6" s="40">
        <v>16.225276938467402</v>
      </c>
    </row>
    <row r="7" spans="2:12" ht="15">
      <c r="B7" s="37">
        <v>3</v>
      </c>
      <c r="C7" s="38" t="s">
        <v>61</v>
      </c>
      <c r="D7" s="40">
        <v>0.005873321566400001</v>
      </c>
      <c r="E7" s="40">
        <v>0.21220913606600003</v>
      </c>
      <c r="F7" s="40">
        <v>2.9240368254249987</v>
      </c>
      <c r="G7" s="40">
        <v>0.0592220084332</v>
      </c>
      <c r="H7" s="40">
        <v>0</v>
      </c>
      <c r="I7" s="41">
        <v>0.0084</v>
      </c>
      <c r="J7" s="41">
        <v>0</v>
      </c>
      <c r="K7" s="41">
        <f t="shared" si="0"/>
        <v>3.2097412914905985</v>
      </c>
      <c r="L7" s="40">
        <v>0.21398369469929998</v>
      </c>
    </row>
    <row r="8" spans="2:12" ht="15">
      <c r="B8" s="37">
        <v>4</v>
      </c>
      <c r="C8" s="39" t="s">
        <v>62</v>
      </c>
      <c r="D8" s="40">
        <v>11.598513156492901</v>
      </c>
      <c r="E8" s="40">
        <v>32.447196633807714</v>
      </c>
      <c r="F8" s="40">
        <v>161.44349377623928</v>
      </c>
      <c r="G8" s="40">
        <v>2.2058968332626</v>
      </c>
      <c r="H8" s="40">
        <v>0</v>
      </c>
      <c r="I8" s="41">
        <v>1.4646</v>
      </c>
      <c r="J8" s="41">
        <v>0.068</v>
      </c>
      <c r="K8" s="41">
        <f t="shared" si="0"/>
        <v>209.2277003998025</v>
      </c>
      <c r="L8" s="40">
        <v>7.902067360285802</v>
      </c>
    </row>
    <row r="9" spans="2:12" ht="15">
      <c r="B9" s="37">
        <v>5</v>
      </c>
      <c r="C9" s="39" t="s">
        <v>63</v>
      </c>
      <c r="D9" s="40">
        <v>22.4437387941479</v>
      </c>
      <c r="E9" s="40">
        <v>186.96831917448193</v>
      </c>
      <c r="F9" s="40">
        <v>478.53174477864064</v>
      </c>
      <c r="G9" s="40">
        <v>8.062438205088998</v>
      </c>
      <c r="H9" s="40">
        <v>0</v>
      </c>
      <c r="I9" s="41">
        <v>6.5903</v>
      </c>
      <c r="J9" s="41">
        <v>0.24710000000000001</v>
      </c>
      <c r="K9" s="41">
        <f t="shared" si="0"/>
        <v>702.8436409523595</v>
      </c>
      <c r="L9" s="40">
        <v>33.47088522749421</v>
      </c>
    </row>
    <row r="10" spans="2:12" ht="15">
      <c r="B10" s="37">
        <v>6</v>
      </c>
      <c r="C10" s="39" t="s">
        <v>64</v>
      </c>
      <c r="D10" s="40">
        <v>26.74258008809381</v>
      </c>
      <c r="E10" s="40">
        <v>194.5833011274546</v>
      </c>
      <c r="F10" s="40">
        <v>253.72994815666695</v>
      </c>
      <c r="G10" s="40">
        <v>18.464625985426693</v>
      </c>
      <c r="H10" s="40">
        <v>0</v>
      </c>
      <c r="I10" s="41">
        <v>1.5373</v>
      </c>
      <c r="J10" s="41">
        <v>0.0692</v>
      </c>
      <c r="K10" s="41">
        <f t="shared" si="0"/>
        <v>495.1269553576421</v>
      </c>
      <c r="L10" s="40">
        <v>10.2810653356509</v>
      </c>
    </row>
    <row r="11" spans="2:12" ht="15">
      <c r="B11" s="37">
        <v>7</v>
      </c>
      <c r="C11" s="39" t="s">
        <v>65</v>
      </c>
      <c r="D11" s="40">
        <v>66.9648762146211</v>
      </c>
      <c r="E11" s="40">
        <v>214.71991946607687</v>
      </c>
      <c r="F11" s="40">
        <v>310.04720070192855</v>
      </c>
      <c r="G11" s="40">
        <v>6.3810061355263015</v>
      </c>
      <c r="H11" s="40">
        <v>0</v>
      </c>
      <c r="I11" s="41">
        <v>0</v>
      </c>
      <c r="J11" s="41">
        <v>0</v>
      </c>
      <c r="K11" s="41">
        <f t="shared" si="0"/>
        <v>598.1130025181527</v>
      </c>
      <c r="L11" s="40">
        <v>9.884042125948502</v>
      </c>
    </row>
    <row r="12" spans="2:12" ht="15">
      <c r="B12" s="37">
        <v>8</v>
      </c>
      <c r="C12" s="38" t="s">
        <v>66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67</v>
      </c>
      <c r="D13" s="40">
        <v>0</v>
      </c>
      <c r="E13" s="40">
        <v>0</v>
      </c>
      <c r="F13" s="40">
        <v>0.0005722551000000001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0.0005722551000000001</v>
      </c>
      <c r="L13" s="40">
        <v>0</v>
      </c>
    </row>
    <row r="14" spans="2:12" ht="15">
      <c r="B14" s="37">
        <v>10</v>
      </c>
      <c r="C14" s="39" t="s">
        <v>68</v>
      </c>
      <c r="D14" s="40">
        <v>173.0247837019601</v>
      </c>
      <c r="E14" s="40">
        <v>795.0086932903107</v>
      </c>
      <c r="F14" s="40">
        <v>816.7395075727356</v>
      </c>
      <c r="G14" s="40">
        <v>20.074320720590993</v>
      </c>
      <c r="H14" s="40">
        <v>0</v>
      </c>
      <c r="I14" s="41">
        <v>11.6948</v>
      </c>
      <c r="J14" s="41">
        <v>0.5739</v>
      </c>
      <c r="K14" s="41">
        <f t="shared" si="0"/>
        <v>1817.1160052855976</v>
      </c>
      <c r="L14" s="40">
        <v>8.446042351185996</v>
      </c>
    </row>
    <row r="15" spans="2:12" ht="15">
      <c r="B15" s="37">
        <v>11</v>
      </c>
      <c r="C15" s="39" t="s">
        <v>69</v>
      </c>
      <c r="D15" s="40">
        <v>787.460864925143</v>
      </c>
      <c r="E15" s="40">
        <v>6507.889077051152</v>
      </c>
      <c r="F15" s="40">
        <v>4843.713230911819</v>
      </c>
      <c r="G15" s="40">
        <v>152.97949275755843</v>
      </c>
      <c r="H15" s="40">
        <v>0</v>
      </c>
      <c r="I15" s="41">
        <v>35.3785</v>
      </c>
      <c r="J15" s="41">
        <v>3.4274999999999998</v>
      </c>
      <c r="K15" s="41">
        <f t="shared" si="0"/>
        <v>12330.848665645672</v>
      </c>
      <c r="L15" s="40">
        <v>105.55203777951539</v>
      </c>
    </row>
    <row r="16" spans="2:12" ht="15">
      <c r="B16" s="37">
        <v>12</v>
      </c>
      <c r="C16" s="39" t="s">
        <v>70</v>
      </c>
      <c r="D16" s="40">
        <v>1335.4544199515756</v>
      </c>
      <c r="E16" s="40">
        <v>5237.732311034123</v>
      </c>
      <c r="F16" s="40">
        <v>1090.3912691539972</v>
      </c>
      <c r="G16" s="40">
        <v>23.890055060081696</v>
      </c>
      <c r="H16" s="40">
        <v>0</v>
      </c>
      <c r="I16" s="41">
        <v>7.5834</v>
      </c>
      <c r="J16" s="41">
        <v>0.24239999999999998</v>
      </c>
      <c r="K16" s="41">
        <f t="shared" si="0"/>
        <v>7695.293855199779</v>
      </c>
      <c r="L16" s="40">
        <v>29.968580105954004</v>
      </c>
    </row>
    <row r="17" spans="2:12" ht="15">
      <c r="B17" s="37">
        <v>13</v>
      </c>
      <c r="C17" s="39" t="s">
        <v>71</v>
      </c>
      <c r="D17" s="40">
        <v>3.7388402839627997</v>
      </c>
      <c r="E17" s="40">
        <v>49.83018286134009</v>
      </c>
      <c r="F17" s="40">
        <v>89.54247070600302</v>
      </c>
      <c r="G17" s="40">
        <v>3.2129623221632007</v>
      </c>
      <c r="H17" s="40">
        <v>0</v>
      </c>
      <c r="I17" s="41">
        <v>0.4203</v>
      </c>
      <c r="J17" s="41">
        <v>0.0486</v>
      </c>
      <c r="K17" s="41">
        <f t="shared" si="0"/>
        <v>146.7933561734691</v>
      </c>
      <c r="L17" s="40">
        <v>4.4905162056224</v>
      </c>
    </row>
    <row r="18" spans="2:12" ht="15">
      <c r="B18" s="37">
        <v>14</v>
      </c>
      <c r="C18" s="39" t="s">
        <v>72</v>
      </c>
      <c r="D18" s="40">
        <v>0.5157287541642</v>
      </c>
      <c r="E18" s="40">
        <v>20.832815989451994</v>
      </c>
      <c r="F18" s="40">
        <v>97.59083863247189</v>
      </c>
      <c r="G18" s="40">
        <v>1.4013075083984003</v>
      </c>
      <c r="H18" s="40">
        <v>0</v>
      </c>
      <c r="I18" s="41">
        <v>0.2562</v>
      </c>
      <c r="J18" s="41">
        <v>0.048799999999999996</v>
      </c>
      <c r="K18" s="41">
        <f t="shared" si="0"/>
        <v>120.64569088448648</v>
      </c>
      <c r="L18" s="40">
        <v>3.1729554820922004</v>
      </c>
    </row>
    <row r="19" spans="2:12" ht="15">
      <c r="B19" s="37">
        <v>15</v>
      </c>
      <c r="C19" s="39" t="s">
        <v>73</v>
      </c>
      <c r="D19" s="40">
        <v>33.997058412852006</v>
      </c>
      <c r="E19" s="40">
        <v>118.65358099319427</v>
      </c>
      <c r="F19" s="40">
        <v>391.3562384548201</v>
      </c>
      <c r="G19" s="40">
        <v>11.975313226390302</v>
      </c>
      <c r="H19" s="40">
        <v>0</v>
      </c>
      <c r="I19" s="41">
        <v>0.1456</v>
      </c>
      <c r="J19" s="41">
        <v>0.0238</v>
      </c>
      <c r="K19" s="41">
        <f t="shared" si="0"/>
        <v>556.1515910872566</v>
      </c>
      <c r="L19" s="40">
        <v>13.191588906936406</v>
      </c>
    </row>
    <row r="20" spans="2:12" ht="15">
      <c r="B20" s="37">
        <v>16</v>
      </c>
      <c r="C20" s="39" t="s">
        <v>74</v>
      </c>
      <c r="D20" s="40">
        <v>2493.5004583006867</v>
      </c>
      <c r="E20" s="40">
        <v>3381.205002780583</v>
      </c>
      <c r="F20" s="40">
        <v>3105.741582402677</v>
      </c>
      <c r="G20" s="40">
        <v>60.17261672833929</v>
      </c>
      <c r="H20" s="40">
        <v>0</v>
      </c>
      <c r="I20" s="41">
        <v>23.578</v>
      </c>
      <c r="J20" s="41">
        <v>1.8347000000000002</v>
      </c>
      <c r="K20" s="41">
        <f t="shared" si="0"/>
        <v>9066.032360212286</v>
      </c>
      <c r="L20" s="40">
        <v>62.86871223652669</v>
      </c>
    </row>
    <row r="21" spans="2:12" ht="15">
      <c r="B21" s="37">
        <v>17</v>
      </c>
      <c r="C21" s="39" t="s">
        <v>75</v>
      </c>
      <c r="D21" s="40">
        <v>96.68018392291751</v>
      </c>
      <c r="E21" s="40">
        <v>239.45798060950136</v>
      </c>
      <c r="F21" s="40">
        <v>633.7177531441787</v>
      </c>
      <c r="G21" s="40">
        <v>10.574409661857596</v>
      </c>
      <c r="H21" s="40">
        <v>0</v>
      </c>
      <c r="I21" s="41">
        <v>5.9412</v>
      </c>
      <c r="J21" s="41">
        <v>0.47109999999999996</v>
      </c>
      <c r="K21" s="41">
        <f t="shared" si="0"/>
        <v>986.842627338455</v>
      </c>
      <c r="L21" s="40">
        <v>26.27862368729889</v>
      </c>
    </row>
    <row r="22" spans="2:12" ht="15">
      <c r="B22" s="37">
        <v>18</v>
      </c>
      <c r="C22" s="38" t="s">
        <v>76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77</v>
      </c>
      <c r="D23" s="40">
        <v>66.71378010420729</v>
      </c>
      <c r="E23" s="40">
        <v>255.904227365728</v>
      </c>
      <c r="F23" s="40">
        <v>912.5843879057131</v>
      </c>
      <c r="G23" s="40">
        <v>23.013028215614902</v>
      </c>
      <c r="H23" s="40">
        <v>0</v>
      </c>
      <c r="I23" s="41">
        <v>8.3193</v>
      </c>
      <c r="J23" s="41">
        <v>0.7949</v>
      </c>
      <c r="K23" s="41">
        <f t="shared" si="0"/>
        <v>1267.3296235912635</v>
      </c>
      <c r="L23" s="40">
        <v>26.030540689289403</v>
      </c>
    </row>
    <row r="24" spans="2:12" ht="15">
      <c r="B24" s="37">
        <v>20</v>
      </c>
      <c r="C24" s="39" t="s">
        <v>78</v>
      </c>
      <c r="D24" s="40">
        <v>16420.649370512896</v>
      </c>
      <c r="E24" s="40">
        <v>22875.42470350373</v>
      </c>
      <c r="F24" s="40">
        <v>16166.329205425689</v>
      </c>
      <c r="G24" s="40">
        <v>331.93692724701265</v>
      </c>
      <c r="H24" s="40">
        <v>0</v>
      </c>
      <c r="I24" s="41">
        <v>1229.3106</v>
      </c>
      <c r="J24" s="41">
        <v>544.1997</v>
      </c>
      <c r="K24" s="41">
        <f t="shared" si="0"/>
        <v>57567.85050668932</v>
      </c>
      <c r="L24" s="40">
        <v>295.5121133271576</v>
      </c>
    </row>
    <row r="25" spans="2:12" ht="15">
      <c r="B25" s="37">
        <v>21</v>
      </c>
      <c r="C25" s="38" t="s">
        <v>79</v>
      </c>
      <c r="D25" s="40">
        <v>0.0018169329333</v>
      </c>
      <c r="E25" s="40">
        <v>6.1399645394657005</v>
      </c>
      <c r="F25" s="40">
        <v>8.989385745656802</v>
      </c>
      <c r="G25" s="40">
        <v>0.1612030633666</v>
      </c>
      <c r="H25" s="40">
        <v>0</v>
      </c>
      <c r="I25" s="41">
        <v>0.028</v>
      </c>
      <c r="J25" s="41">
        <v>0</v>
      </c>
      <c r="K25" s="41">
        <f t="shared" si="0"/>
        <v>15.320370281422404</v>
      </c>
      <c r="L25" s="40">
        <v>0.1675684829994</v>
      </c>
    </row>
    <row r="26" spans="2:12" ht="15">
      <c r="B26" s="37">
        <v>22</v>
      </c>
      <c r="C26" s="39" t="s">
        <v>80</v>
      </c>
      <c r="D26" s="40">
        <v>12.039041933231399</v>
      </c>
      <c r="E26" s="40">
        <v>41.928926012895204</v>
      </c>
      <c r="F26" s="40">
        <v>39.37499806959879</v>
      </c>
      <c r="G26" s="40">
        <v>1.2157663943993</v>
      </c>
      <c r="H26" s="40">
        <v>0</v>
      </c>
      <c r="I26" s="41">
        <v>0.1818</v>
      </c>
      <c r="J26" s="41">
        <v>0.0099</v>
      </c>
      <c r="K26" s="41">
        <f t="shared" si="0"/>
        <v>94.75043241012469</v>
      </c>
      <c r="L26" s="40">
        <v>0.7371147661313999</v>
      </c>
    </row>
    <row r="27" spans="2:12" ht="15">
      <c r="B27" s="37">
        <v>23</v>
      </c>
      <c r="C27" s="38" t="s">
        <v>81</v>
      </c>
      <c r="D27" s="40">
        <v>0</v>
      </c>
      <c r="E27" s="40">
        <v>0.0003943657999</v>
      </c>
      <c r="F27" s="40">
        <v>0.07557139583269999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0.07596576163259999</v>
      </c>
      <c r="L27" s="40">
        <v>9.739070000000001E-05</v>
      </c>
    </row>
    <row r="28" spans="2:12" ht="15">
      <c r="B28" s="37">
        <v>24</v>
      </c>
      <c r="C28" s="38" t="s">
        <v>82</v>
      </c>
      <c r="D28" s="40">
        <v>4.3383884454662</v>
      </c>
      <c r="E28" s="40">
        <v>10.551706974832198</v>
      </c>
      <c r="F28" s="40">
        <v>17.404416951890898</v>
      </c>
      <c r="G28" s="40">
        <v>1.2840776608996998</v>
      </c>
      <c r="H28" s="40">
        <v>0</v>
      </c>
      <c r="I28" s="41">
        <v>0.0256</v>
      </c>
      <c r="J28" s="41">
        <v>0</v>
      </c>
      <c r="K28" s="41">
        <f t="shared" si="0"/>
        <v>33.60419003308899</v>
      </c>
      <c r="L28" s="40">
        <v>0.21044368403269997</v>
      </c>
    </row>
    <row r="29" spans="2:12" ht="15">
      <c r="B29" s="37">
        <v>25</v>
      </c>
      <c r="C29" s="39" t="s">
        <v>83</v>
      </c>
      <c r="D29" s="40">
        <v>3525.07482636992</v>
      </c>
      <c r="E29" s="40">
        <v>6743.665950132132</v>
      </c>
      <c r="F29" s="40">
        <v>3802.9760572089667</v>
      </c>
      <c r="G29" s="40">
        <v>92.03672784990161</v>
      </c>
      <c r="H29" s="40">
        <v>0</v>
      </c>
      <c r="I29" s="41">
        <v>24.555</v>
      </c>
      <c r="J29" s="41">
        <v>0.8937</v>
      </c>
      <c r="K29" s="41">
        <f t="shared" si="0"/>
        <v>14189.202261560922</v>
      </c>
      <c r="L29" s="40">
        <v>76.40313234536306</v>
      </c>
    </row>
    <row r="30" spans="2:12" ht="15">
      <c r="B30" s="37">
        <v>26</v>
      </c>
      <c r="C30" s="39" t="s">
        <v>84</v>
      </c>
      <c r="D30" s="40">
        <v>149.0685984925171</v>
      </c>
      <c r="E30" s="40">
        <v>393.26896654662204</v>
      </c>
      <c r="F30" s="40">
        <v>401.96861686854294</v>
      </c>
      <c r="G30" s="40">
        <v>22.8927381052914</v>
      </c>
      <c r="H30" s="40">
        <v>0</v>
      </c>
      <c r="I30" s="41">
        <v>2.0140000000000002</v>
      </c>
      <c r="J30" s="41">
        <v>0.1372</v>
      </c>
      <c r="K30" s="41">
        <f t="shared" si="0"/>
        <v>969.3501200129734</v>
      </c>
      <c r="L30" s="40">
        <v>12.264112598239697</v>
      </c>
    </row>
    <row r="31" spans="2:12" ht="15">
      <c r="B31" s="37">
        <v>27</v>
      </c>
      <c r="C31" s="39" t="s">
        <v>24</v>
      </c>
      <c r="D31" s="40">
        <v>2.379893704932</v>
      </c>
      <c r="E31" s="40">
        <v>192.2340507415178</v>
      </c>
      <c r="F31" s="40">
        <v>125.14253343009196</v>
      </c>
      <c r="G31" s="40">
        <v>5.808866377832301</v>
      </c>
      <c r="H31" s="40">
        <v>0</v>
      </c>
      <c r="I31" s="41">
        <v>11.7094</v>
      </c>
      <c r="J31" s="41">
        <v>1.2005000000000001</v>
      </c>
      <c r="K31" s="41">
        <f t="shared" si="0"/>
        <v>338.47524425437405</v>
      </c>
      <c r="L31" s="40">
        <v>2.6397246113962</v>
      </c>
    </row>
    <row r="32" spans="2:12" ht="15">
      <c r="B32" s="37">
        <v>28</v>
      </c>
      <c r="C32" s="39" t="s">
        <v>85</v>
      </c>
      <c r="D32" s="40">
        <v>7.6826492282646015</v>
      </c>
      <c r="E32" s="40">
        <v>14.876529979124305</v>
      </c>
      <c r="F32" s="40">
        <v>45.831809526236505</v>
      </c>
      <c r="G32" s="40">
        <v>1.1780106314980001</v>
      </c>
      <c r="H32" s="40">
        <v>0</v>
      </c>
      <c r="I32" s="41">
        <v>0</v>
      </c>
      <c r="J32" s="41">
        <v>0</v>
      </c>
      <c r="K32" s="41">
        <f t="shared" si="0"/>
        <v>69.56899936512342</v>
      </c>
      <c r="L32" s="40">
        <v>1.2972907292623</v>
      </c>
    </row>
    <row r="33" spans="2:12" ht="15">
      <c r="B33" s="37">
        <v>29</v>
      </c>
      <c r="C33" s="39" t="s">
        <v>86</v>
      </c>
      <c r="D33" s="40">
        <v>268.42244265237485</v>
      </c>
      <c r="E33" s="40">
        <v>604.1130769167845</v>
      </c>
      <c r="F33" s="40">
        <v>730.9281341260195</v>
      </c>
      <c r="G33" s="40">
        <v>21.846512848016705</v>
      </c>
      <c r="H33" s="40">
        <v>0</v>
      </c>
      <c r="I33" s="41">
        <v>2.3774</v>
      </c>
      <c r="J33" s="41">
        <v>0.3618</v>
      </c>
      <c r="K33" s="41">
        <f t="shared" si="0"/>
        <v>1628.0493665431957</v>
      </c>
      <c r="L33" s="40">
        <v>19.1935523657608</v>
      </c>
    </row>
    <row r="34" spans="2:12" ht="15">
      <c r="B34" s="37">
        <v>30</v>
      </c>
      <c r="C34" s="39" t="s">
        <v>87</v>
      </c>
      <c r="D34" s="40">
        <v>518.9600670430642</v>
      </c>
      <c r="E34" s="40">
        <v>5637.366339627613</v>
      </c>
      <c r="F34" s="40">
        <v>976.3009321398981</v>
      </c>
      <c r="G34" s="40">
        <v>27.565794721745192</v>
      </c>
      <c r="H34" s="40">
        <v>0</v>
      </c>
      <c r="I34" s="41">
        <v>4.8669</v>
      </c>
      <c r="J34" s="41">
        <v>0.7830000000000001</v>
      </c>
      <c r="K34" s="41">
        <f t="shared" si="0"/>
        <v>7165.843033532322</v>
      </c>
      <c r="L34" s="40">
        <v>23.233070571317302</v>
      </c>
    </row>
    <row r="35" spans="2:12" ht="15">
      <c r="B35" s="37">
        <v>31</v>
      </c>
      <c r="C35" s="38" t="s">
        <v>88</v>
      </c>
      <c r="D35" s="40">
        <v>6.2316446789992</v>
      </c>
      <c r="E35" s="40">
        <v>4.601224456297299</v>
      </c>
      <c r="F35" s="40">
        <v>14.398852489651496</v>
      </c>
      <c r="G35" s="40">
        <v>0.5988308836995</v>
      </c>
      <c r="H35" s="40">
        <v>0</v>
      </c>
      <c r="I35" s="41">
        <v>0</v>
      </c>
      <c r="J35" s="41">
        <v>0</v>
      </c>
      <c r="K35" s="41">
        <f t="shared" si="0"/>
        <v>25.830552508647493</v>
      </c>
      <c r="L35" s="40">
        <v>1.2473416201321</v>
      </c>
    </row>
    <row r="36" spans="2:12" ht="15">
      <c r="B36" s="37">
        <v>32</v>
      </c>
      <c r="C36" s="39" t="s">
        <v>89</v>
      </c>
      <c r="D36" s="40">
        <v>1369.9201039270179</v>
      </c>
      <c r="E36" s="40">
        <v>2197.363726445826</v>
      </c>
      <c r="F36" s="40">
        <v>2123.7684854981244</v>
      </c>
      <c r="G36" s="40">
        <v>45.7113978296999</v>
      </c>
      <c r="H36" s="40">
        <v>0</v>
      </c>
      <c r="I36" s="41">
        <v>31.6622</v>
      </c>
      <c r="J36" s="41">
        <v>1.4138000000000002</v>
      </c>
      <c r="K36" s="41">
        <f t="shared" si="0"/>
        <v>5769.839713700669</v>
      </c>
      <c r="L36" s="40">
        <v>64.88170963393992</v>
      </c>
    </row>
    <row r="37" spans="2:12" ht="15">
      <c r="B37" s="37">
        <v>33</v>
      </c>
      <c r="C37" s="39" t="s">
        <v>96</v>
      </c>
      <c r="D37" s="40">
        <v>365.87506154894436</v>
      </c>
      <c r="E37" s="40">
        <v>922.4489868006145</v>
      </c>
      <c r="F37" s="40">
        <v>1118.0663775335047</v>
      </c>
      <c r="G37" s="40">
        <v>48.81551916422001</v>
      </c>
      <c r="H37" s="40">
        <v>0</v>
      </c>
      <c r="I37" s="41">
        <v>9.9052</v>
      </c>
      <c r="J37" s="41">
        <v>0.6378</v>
      </c>
      <c r="K37" s="41">
        <f t="shared" si="0"/>
        <v>2465.7489450472835</v>
      </c>
      <c r="L37" s="40">
        <v>28.320289166726894</v>
      </c>
    </row>
    <row r="38" spans="2:12" ht="15">
      <c r="B38" s="37">
        <v>34</v>
      </c>
      <c r="C38" s="39" t="s">
        <v>90</v>
      </c>
      <c r="D38" s="40">
        <v>91.8960715700655</v>
      </c>
      <c r="E38" s="40">
        <v>8.8978785267311</v>
      </c>
      <c r="F38" s="40">
        <v>11.915712443679302</v>
      </c>
      <c r="G38" s="40">
        <v>0.1094650191995</v>
      </c>
      <c r="H38" s="40">
        <v>0</v>
      </c>
      <c r="I38" s="41">
        <v>0.0231</v>
      </c>
      <c r="J38" s="41">
        <v>0.0111</v>
      </c>
      <c r="K38" s="41">
        <f t="shared" si="0"/>
        <v>112.8533275596754</v>
      </c>
      <c r="L38" s="40">
        <v>0.8663891599642</v>
      </c>
    </row>
    <row r="39" spans="2:12" ht="15">
      <c r="B39" s="37">
        <v>35</v>
      </c>
      <c r="C39" s="39" t="s">
        <v>91</v>
      </c>
      <c r="D39" s="40">
        <v>520.7810054589235</v>
      </c>
      <c r="E39" s="40">
        <v>1857.3217319019684</v>
      </c>
      <c r="F39" s="40">
        <v>2715.646754421899</v>
      </c>
      <c r="G39" s="40">
        <v>59.45559282551491</v>
      </c>
      <c r="H39" s="40">
        <v>0</v>
      </c>
      <c r="I39" s="41">
        <v>24.0506</v>
      </c>
      <c r="J39" s="41">
        <v>1.5344</v>
      </c>
      <c r="K39" s="41">
        <f t="shared" si="0"/>
        <v>5178.790084608305</v>
      </c>
      <c r="L39" s="40">
        <v>78.10783016499258</v>
      </c>
    </row>
    <row r="40" spans="2:12" ht="15">
      <c r="B40" s="37">
        <v>36</v>
      </c>
      <c r="C40" s="39" t="s">
        <v>92</v>
      </c>
      <c r="D40" s="40">
        <v>8.1274199891279</v>
      </c>
      <c r="E40" s="40">
        <v>66.68165356290014</v>
      </c>
      <c r="F40" s="40">
        <v>164.54063691032044</v>
      </c>
      <c r="G40" s="40">
        <v>6.458519454628198</v>
      </c>
      <c r="H40" s="40">
        <v>0</v>
      </c>
      <c r="I40" s="41">
        <v>0</v>
      </c>
      <c r="J40" s="41">
        <v>0</v>
      </c>
      <c r="K40" s="41">
        <f t="shared" si="0"/>
        <v>245.80822991697667</v>
      </c>
      <c r="L40" s="40">
        <v>5.357907557420901</v>
      </c>
    </row>
    <row r="41" spans="2:12" ht="15">
      <c r="B41" s="37">
        <v>37</v>
      </c>
      <c r="C41" s="39" t="s">
        <v>93</v>
      </c>
      <c r="D41" s="40">
        <v>1535.6019164872466</v>
      </c>
      <c r="E41" s="40">
        <v>4496.745262834474</v>
      </c>
      <c r="F41" s="40">
        <v>2974.1649254944064</v>
      </c>
      <c r="G41" s="40">
        <v>91.74814520285092</v>
      </c>
      <c r="H41" s="40">
        <v>0</v>
      </c>
      <c r="I41" s="41">
        <v>13.945299999999998</v>
      </c>
      <c r="J41" s="41">
        <v>3.0770999999999997</v>
      </c>
      <c r="K41" s="41">
        <f t="shared" si="0"/>
        <v>9115.282650018979</v>
      </c>
      <c r="L41" s="40">
        <v>92.4015765465641</v>
      </c>
    </row>
    <row r="42" spans="2:12" s="43" customFormat="1" ht="15">
      <c r="B42" s="36" t="s">
        <v>94</v>
      </c>
      <c r="C42" s="28"/>
      <c r="D42" s="42">
        <f aca="true" t="shared" si="1" ref="D42:L42">SUM(D5:D41)</f>
        <v>29982.47305307231</v>
      </c>
      <c r="E42" s="42">
        <f t="shared" si="1"/>
        <v>63418.47378745178</v>
      </c>
      <c r="F42" s="42">
        <f t="shared" si="1"/>
        <v>44983.419028989265</v>
      </c>
      <c r="G42" s="42">
        <f>SUM(G5:G41)</f>
        <v>1106.2578207634992</v>
      </c>
      <c r="H42" s="42">
        <f t="shared" si="1"/>
        <v>0</v>
      </c>
      <c r="I42" s="42">
        <f t="shared" si="1"/>
        <v>1462.2532</v>
      </c>
      <c r="J42" s="42">
        <f t="shared" si="1"/>
        <v>562.3553</v>
      </c>
      <c r="K42" s="42">
        <f t="shared" si="1"/>
        <v>141515.23219027682</v>
      </c>
      <c r="L42" s="42">
        <f t="shared" si="1"/>
        <v>1060.9424340070013</v>
      </c>
    </row>
    <row r="43" ht="15">
      <c r="B43" t="s">
        <v>95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2015-05-07T12:19:55Z</dcterms:modified>
  <cp:category/>
  <cp:version/>
  <cp:contentType/>
  <cp:contentStatus/>
</cp:coreProperties>
</file>