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<sst xmlns="http://schemas.openxmlformats.org/spreadsheetml/2006/main" count="386" uniqueCount="352">
  <si>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</si>
  <si>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</si>
  <si>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</si>
  <si>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</si>
  <si>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</si>
  <si>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</si>
  <si>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</si>
  <si>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</si>
  <si>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</si>
  <si>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</si>
  <si>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</si>
  <si>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</si>
  <si>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</si>
  <si>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</si>
  <si>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</si>
  <si>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</si>
  <si>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</si>
  <si>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</si>
  <si>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</si>
  <si>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</si>
  <si>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</si>
  <si>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</si>
  <si>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</si>
  <si>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</si>
  <si>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</si>
  <si>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</si>
  <si>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</si>
  <si>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</si>
  <si>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</si>
  <si>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</si>
  <si>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</si>
  <si>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</si>
  <si>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</si>
  <si>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</si>
  <si>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</si>
  <si>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</si>
  <si>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</si>
  <si>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</si>
  <si>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</si>
  <si>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</si>
  <si>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</si>
  <si>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</si>
  <si>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</si>
  <si>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</si>
  <si>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</si>
  <si>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</si>
  <si>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</si>
  <si>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</si>
  <si>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</si>
  <si>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</si>
  <si>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</si>
  <si>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</si>
  <si>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</si>
  <si>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</si>
  <si>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</si>
  <si>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</si>
  <si>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</si>
  <si>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</si>
  <si>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</si>
  <si>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</si>
  <si>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</si>
  <si>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</si>
  <si>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</si>
  <si>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</si>
  <si>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</si>
  <si>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</si>
  <si>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</si>
  <si>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</si>
  <si>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</si>
  <si>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</si>
  <si>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</si>
  <si>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</si>
  <si>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</si>
  <si>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</si>
  <si>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</si>
  <si>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</si>
  <si>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</si>
  <si>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</si>
  <si>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</si>
  <si>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</si>
  <si>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</si>
  <si>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</si>
  <si>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</si>
  <si>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</si>
  <si>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</si>
  <si>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</si>
  <si>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</si>
  <si>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</si>
  <si>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</si>
  <si>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</si>
  <si>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</si>
  <si>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</si>
  <si>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</si>
  <si>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</si>
  <si>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</si>
  <si>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</si>
  <si>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</si>
  <si>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</si>
  <si>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</si>
  <si>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</si>
  <si>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</si>
  <si>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</si>
  <si>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</si>
  <si>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</si>
  <si>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</si>
  <si>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</si>
  <si>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</si>
  <si>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</si>
  <si>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</si>
  <si>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</si>
  <si>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</si>
  <si>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</si>
  <si>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</si>
  <si>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</si>
  <si>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</si>
  <si>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</si>
  <si>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</si>
  <si>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</si>
  <si>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</si>
  <si>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</si>
  <si>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</si>
  <si>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</si>
  <si>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</si>
  <si>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</si>
  <si>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</si>
  <si>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</si>
  <si>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</si>
  <si>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</si>
  <si>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</si>
  <si>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</si>
  <si>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</si>
  <si>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</si>
  <si>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</si>
  <si>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</si>
  <si>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</si>
  <si>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</si>
  <si>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</si>
  <si>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</si>
  <si>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</si>
  <si>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</si>
  <si>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</si>
  <si>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</si>
  <si>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</si>
  <si>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</si>
  <si>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</si>
  <si>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</si>
  <si>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</si>
  <si>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</si>
  <si>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</si>
  <si>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</si>
  <si>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</si>
  <si>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</si>
  <si>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</si>
  <si>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</si>
  <si>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</si>
  <si>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</si>
  <si>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</si>
  <si>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</si>
  <si>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</si>
  <si>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</si>
  <si>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</si>
  <si>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</si>
  <si>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</si>
  <si>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</si>
  <si>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</si>
  <si>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</si>
  <si>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</si>
  <si>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</si>
  <si>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</si>
  <si>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</si>
  <si>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</si>
  <si>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</si>
  <si>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</si>
  <si>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</si>
  <si>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</si>
  <si>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</si>
  <si>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</si>
  <si>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</si>
  <si>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</si>
  <si>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</si>
  <si>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</si>
  <si>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</si>
  <si>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</si>
  <si>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</si>
  <si>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</si>
  <si>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</si>
  <si>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</si>
  <si>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</si>
  <si>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</si>
  <si>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</si>
  <si>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</si>
  <si>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</si>
  <si>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</si>
  <si>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</si>
  <si>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</si>
  <si>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</si>
  <si>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</si>
  <si>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</si>
  <si>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</si>
  <si>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</si>
  <si>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</si>
  <si>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</si>
  <si>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</si>
  <si>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</si>
  <si>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</si>
  <si>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</si>
  <si>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</si>
  <si>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</si>
  <si>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</si>
  <si>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</si>
  <si>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</si>
  <si>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</si>
  <si>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</si>
  <si>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</si>
  <si>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</si>
  <si>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</si>
  <si>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</si>
  <si>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</si>
  <si>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</si>
  <si>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</si>
  <si>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</si>
  <si>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</si>
  <si>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</si>
  <si>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</si>
  <si>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</si>
  <si>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</si>
  <si>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</si>
  <si>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</si>
  <si>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</si>
  <si>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</si>
  <si>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</si>
  <si>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</si>
  <si>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</si>
  <si>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</si>
  <si>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</si>
  <si>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</si>
  <si>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</si>
  <si>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</si>
  <si>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</si>
  <si>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</si>
  <si>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</si>
  <si>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</si>
  <si>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</si>
  <si>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</si>
  <si>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</si>
  <si>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</si>
  <si>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</si>
  <si>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</si>
  <si>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</si>
  <si>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</si>
  <si>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</si>
  <si>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</si>
  <si>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</si>
  <si>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</si>
  <si>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</si>
  <si>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</si>
  <si>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</si>
  <si>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</si>
  <si>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</si>
  <si>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</si>
  <si>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</si>
  <si>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</si>
  <si>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</si>
  <si>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</si>
  <si>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</si>
  <si>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</si>
  <si>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</si>
  <si>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</si>
  <si>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</si>
  <si>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</si>
  <si>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</si>
  <si>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</si>
  <si>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</si>
  <si>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</si>
  <si>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</si>
  <si>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</si>
  <si>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</si>
  <si>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</si>
  <si>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</si>
  <si>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</si>
  <si>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</si>
  <si>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</si>
  <si>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</si>
  <si>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</si>
  <si>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</si>
  <si>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</si>
  <si>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</si>
  <si>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</si>
  <si>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</si>
  <si>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</si>
  <si>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</si>
  <si>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</si>
  <si>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</si>
  <si>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</si>
  <si>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</si>
  <si>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</si>
  <si>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</si>
  <si>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</si>
  <si>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</si>
  <si>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</si>
  <si>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</si>
  <si>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</si>
  <si>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</si>
  <si>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</si>
  <si>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</si>
  <si>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</si>
  <si>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</si>
  <si>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</si>
  <si>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</si>
  <si>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</si>
  <si>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</si>
  <si>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</si>
  <si>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</si>
  <si>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</si>
  <si>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</si>
  <si>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</si>
  <si>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</si>
  <si>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</si>
  <si>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</si>
  <si>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</si>
  <si>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FIXED HORIZON FUND - XXX - SERIES 9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</si>
  <si>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</si>
  <si>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</si>
  <si>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</si>
  <si>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</si>
  <si>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</si>
  <si>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</si>
  <si>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</si>
  <si>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</si>
  <si>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</si>
  <si>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</si>
  <si>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Table showing State wise /Union Territory wise contribution to AUM of category of schemes as on APRIL 2016</t>
  </si>
  <si>
    <t>Reliance Mutual Fund: Net Assets Under Management (AAUM) as on APRIL 2016 (All figures in Rs. Crore)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</si>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</sst>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2" fontId="4" fillId="0" borderId="19" xfId="56" applyNumberFormat="1" applyFont="1" applyFill="1" applyBorder="1" applyAlignment="1">
      <alignment vertical="top"/>
      <protection/>
    </xf>
    <xf numFmtId="2" fontId="4" fillId="0" borderId="20" xfId="56" applyNumberFormat="1" applyFont="1" applyFill="1" applyBorder="1" applyAlignment="1">
      <alignment vertical="top"/>
      <protection/>
    </xf>
    <xf numFmtId="2" fontId="4" fillId="0" borderId="21" xfId="56" applyNumberFormat="1" applyFont="1" applyFill="1" applyBorder="1" applyAlignment="1">
      <alignment vertical="top"/>
      <protection/>
    </xf>
    <xf numFmtId="4" fontId="40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/>
      <protection/>
    </xf>
    <xf numFmtId="2" fontId="5" fillId="0" borderId="29" xfId="56" applyNumberFormat="1" applyFont="1" applyFill="1" applyBorder="1" applyAlignment="1">
      <alignment horizontal="center"/>
      <protection/>
    </xf>
    <xf numFmtId="2" fontId="5" fillId="0" borderId="30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3" fontId="5" fillId="0" borderId="31" xfId="56" applyNumberFormat="1" applyFont="1" applyFill="1" applyBorder="1" applyAlignment="1">
      <alignment horizontal="center" vertical="center" wrapText="1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5" xfId="55" applyNumberFormat="1" applyFont="1" applyFill="1" applyBorder="1" applyAlignment="1">
      <alignment horizontal="center" vertical="center" wrapText="1"/>
      <protection/>
    </xf>
    <xf numFmtId="49" fontId="42" fillId="0" borderId="36" xfId="55" applyNumberFormat="1" applyFont="1" applyFill="1" applyBorder="1" applyAlignment="1">
      <alignment horizontal="center" vertical="center" wrapText="1"/>
      <protection/>
    </xf>
    <xf numFmtId="49" fontId="42" fillId="0" borderId="37" xfId="55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1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"/>
    </sheetView>
  </sheetViews>
  <sheetFormatPr defaultColWidth="9.140625" defaultRowHeight="15"/>
  <cols>
    <col min="1" max="1" width="8.28125" style="0" customWidth="1"/>
    <col min="2" max="2" width="57.28125" style="0" bestFit="1" customWidth="1"/>
    <col min="3" max="3" width="19.140625" style="0" customWidth="1"/>
    <col min="4" max="4" width="8.140625" style="0" customWidth="1"/>
    <col min="5" max="6" width="4.57421875" style="0" customWidth="1"/>
    <col min="7" max="7" width="6.57421875" style="0" bestFit="1" customWidth="1"/>
    <col min="8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5.57421875" style="0" bestFit="1" customWidth="1"/>
    <col min="25" max="26" width="4.57421875" style="0" customWidth="1"/>
    <col min="27" max="27" width="4.57421875" style="0" bestFit="1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5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4.57421875" style="0" bestFit="1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83" t="s">
        <v>0</v>
      </c>
      <c r="B3" s="85" t="s">
        <v>1</v>
      </c>
      <c r="C3" s="62" t="s">
        <v>332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4"/>
    </row>
    <row r="4" spans="1:63" ht="18.75" thickBot="1">
      <c r="A4" s="84"/>
      <c r="B4" s="86"/>
      <c r="C4" s="77" t="s">
        <v>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7" t="s">
        <v>3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9"/>
      <c r="AQ4" s="77" t="s">
        <v>4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9"/>
      <c r="BK4" s="80" t="s">
        <v>35</v>
      </c>
    </row>
    <row r="5" spans="1:63" ht="18.75" thickBot="1">
      <c r="A5" s="84"/>
      <c r="B5" s="86"/>
      <c r="C5" s="74" t="s">
        <v>5</v>
      </c>
      <c r="D5" s="75"/>
      <c r="E5" s="75"/>
      <c r="F5" s="75"/>
      <c r="G5" s="75"/>
      <c r="H5" s="75"/>
      <c r="I5" s="75"/>
      <c r="J5" s="75"/>
      <c r="K5" s="75"/>
      <c r="L5" s="76"/>
      <c r="M5" s="74" t="s">
        <v>6</v>
      </c>
      <c r="N5" s="75"/>
      <c r="O5" s="75"/>
      <c r="P5" s="75"/>
      <c r="Q5" s="75"/>
      <c r="R5" s="75"/>
      <c r="S5" s="75"/>
      <c r="T5" s="75"/>
      <c r="U5" s="75"/>
      <c r="V5" s="76"/>
      <c r="W5" s="74" t="s">
        <v>5</v>
      </c>
      <c r="X5" s="75"/>
      <c r="Y5" s="75"/>
      <c r="Z5" s="75"/>
      <c r="AA5" s="75"/>
      <c r="AB5" s="75"/>
      <c r="AC5" s="75"/>
      <c r="AD5" s="75"/>
      <c r="AE5" s="75"/>
      <c r="AF5" s="76"/>
      <c r="AG5" s="74" t="s">
        <v>6</v>
      </c>
      <c r="AH5" s="75"/>
      <c r="AI5" s="75"/>
      <c r="AJ5" s="75"/>
      <c r="AK5" s="75"/>
      <c r="AL5" s="75"/>
      <c r="AM5" s="75"/>
      <c r="AN5" s="75"/>
      <c r="AO5" s="75"/>
      <c r="AP5" s="76"/>
      <c r="AQ5" s="74" t="s">
        <v>5</v>
      </c>
      <c r="AR5" s="75"/>
      <c r="AS5" s="75"/>
      <c r="AT5" s="75"/>
      <c r="AU5" s="75"/>
      <c r="AV5" s="75"/>
      <c r="AW5" s="75"/>
      <c r="AX5" s="75"/>
      <c r="AY5" s="75"/>
      <c r="AZ5" s="76"/>
      <c r="BA5" s="74" t="s">
        <v>6</v>
      </c>
      <c r="BB5" s="75"/>
      <c r="BC5" s="75"/>
      <c r="BD5" s="75"/>
      <c r="BE5" s="75"/>
      <c r="BF5" s="75"/>
      <c r="BG5" s="75"/>
      <c r="BH5" s="75"/>
      <c r="BI5" s="75"/>
      <c r="BJ5" s="76"/>
      <c r="BK5" s="81"/>
    </row>
    <row r="6" spans="1:63" ht="18" customHeight="1">
      <c r="A6" s="84"/>
      <c r="B6" s="86"/>
      <c r="C6" s="68" t="s">
        <v>7</v>
      </c>
      <c r="D6" s="69"/>
      <c r="E6" s="69"/>
      <c r="F6" s="69"/>
      <c r="G6" s="70"/>
      <c r="H6" s="71" t="s">
        <v>8</v>
      </c>
      <c r="I6" s="72"/>
      <c r="J6" s="72"/>
      <c r="K6" s="72"/>
      <c r="L6" s="73"/>
      <c r="M6" s="68" t="s">
        <v>7</v>
      </c>
      <c r="N6" s="69"/>
      <c r="O6" s="69"/>
      <c r="P6" s="69"/>
      <c r="Q6" s="70"/>
      <c r="R6" s="71" t="s">
        <v>8</v>
      </c>
      <c r="S6" s="72"/>
      <c r="T6" s="72"/>
      <c r="U6" s="72"/>
      <c r="V6" s="73"/>
      <c r="W6" s="68" t="s">
        <v>7</v>
      </c>
      <c r="X6" s="69"/>
      <c r="Y6" s="69"/>
      <c r="Z6" s="69"/>
      <c r="AA6" s="70"/>
      <c r="AB6" s="71" t="s">
        <v>8</v>
      </c>
      <c r="AC6" s="72"/>
      <c r="AD6" s="72"/>
      <c r="AE6" s="72"/>
      <c r="AF6" s="73"/>
      <c r="AG6" s="68" t="s">
        <v>7</v>
      </c>
      <c r="AH6" s="69"/>
      <c r="AI6" s="69"/>
      <c r="AJ6" s="69"/>
      <c r="AK6" s="70"/>
      <c r="AL6" s="71" t="s">
        <v>8</v>
      </c>
      <c r="AM6" s="72"/>
      <c r="AN6" s="72"/>
      <c r="AO6" s="72"/>
      <c r="AP6" s="73"/>
      <c r="AQ6" s="68" t="s">
        <v>7</v>
      </c>
      <c r="AR6" s="69"/>
      <c r="AS6" s="69"/>
      <c r="AT6" s="69"/>
      <c r="AU6" s="70"/>
      <c r="AV6" s="71" t="s">
        <v>8</v>
      </c>
      <c r="AW6" s="72"/>
      <c r="AX6" s="72"/>
      <c r="AY6" s="72"/>
      <c r="AZ6" s="73"/>
      <c r="BA6" s="68" t="s">
        <v>7</v>
      </c>
      <c r="BB6" s="69"/>
      <c r="BC6" s="69"/>
      <c r="BD6" s="69"/>
      <c r="BE6" s="70"/>
      <c r="BF6" s="71" t="s">
        <v>8</v>
      </c>
      <c r="BG6" s="72"/>
      <c r="BH6" s="72"/>
      <c r="BI6" s="72"/>
      <c r="BJ6" s="73"/>
      <c r="BK6" s="81"/>
    </row>
    <row r="7" spans="1:63" ht="15.75">
      <c r="A7" s="84"/>
      <c r="B7" s="87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2"/>
    </row>
    <row r="8" spans="1:63" ht="18">
      <c r="A8" s="59" t="s">
        <v>96</v>
      </c>
      <c r="B8" s="5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304</v>
      </c>
      <c r="C10" s="11">
        <v>0</v>
      </c>
      <c r="D10" s="9">
        <v>528.5524487453</v>
      </c>
      <c r="E10" s="9">
        <v>0</v>
      </c>
      <c r="F10" s="9">
        <v>0</v>
      </c>
      <c r="G10" s="10">
        <v>23.653778739466663</v>
      </c>
      <c r="H10" s="11">
        <v>104.91341990853334</v>
      </c>
      <c r="I10" s="9">
        <v>6238.187157317266</v>
      </c>
      <c r="J10" s="9">
        <v>2096.6474681288337</v>
      </c>
      <c r="K10" s="9">
        <v>12.537225346199998</v>
      </c>
      <c r="L10" s="10">
        <v>230.42228929416666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76.48914313216667</v>
      </c>
      <c r="S10" s="9">
        <v>835.8734016679665</v>
      </c>
      <c r="T10" s="9">
        <v>462.65283787053335</v>
      </c>
      <c r="U10" s="9">
        <v>0</v>
      </c>
      <c r="V10" s="10">
        <v>42.871786683533344</v>
      </c>
      <c r="W10" s="11">
        <v>0</v>
      </c>
      <c r="X10" s="9">
        <v>0.049788950533333334</v>
      </c>
      <c r="Y10" s="9">
        <v>0</v>
      </c>
      <c r="Z10" s="9">
        <v>0</v>
      </c>
      <c r="AA10" s="10">
        <v>0</v>
      </c>
      <c r="AB10" s="11">
        <v>0.3513302641666667</v>
      </c>
      <c r="AC10" s="9">
        <v>0.8656329886000002</v>
      </c>
      <c r="AD10" s="9">
        <v>0</v>
      </c>
      <c r="AE10" s="9">
        <v>0</v>
      </c>
      <c r="AF10" s="10">
        <v>0.040206682333333334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0.11748800366666666</v>
      </c>
      <c r="AM10" s="9">
        <v>0</v>
      </c>
      <c r="AN10" s="9">
        <v>0</v>
      </c>
      <c r="AO10" s="9">
        <v>0</v>
      </c>
      <c r="AP10" s="10">
        <v>0.15943769650000003</v>
      </c>
      <c r="AQ10" s="11">
        <v>0</v>
      </c>
      <c r="AR10" s="9">
        <v>37.6101434564</v>
      </c>
      <c r="AS10" s="9">
        <v>0</v>
      </c>
      <c r="AT10" s="9">
        <v>0</v>
      </c>
      <c r="AU10" s="10">
        <v>0</v>
      </c>
      <c r="AV10" s="11">
        <v>785.6562879765668</v>
      </c>
      <c r="AW10" s="9">
        <v>9085.530379003081</v>
      </c>
      <c r="AX10" s="9">
        <v>1244.5272058097332</v>
      </c>
      <c r="AY10" s="9">
        <v>0</v>
      </c>
      <c r="AZ10" s="10">
        <v>339.2219230489669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96.88381950683329</v>
      </c>
      <c r="BG10" s="9">
        <v>445.01376383983325</v>
      </c>
      <c r="BH10" s="9">
        <v>85.07686831166666</v>
      </c>
      <c r="BI10" s="9">
        <v>0</v>
      </c>
      <c r="BJ10" s="10">
        <v>95.77001789616666</v>
      </c>
      <c r="BK10" s="16">
        <f>SUM(C10:BJ10)</f>
        <v>22869.675250269018</v>
      </c>
      <c r="BL10" s="15"/>
      <c r="BM10" s="49"/>
    </row>
    <row r="11" spans="1:65" s="12" customFormat="1" ht="15">
      <c r="A11" s="5"/>
      <c r="B11" s="8" t="s">
        <v>305</v>
      </c>
      <c r="C11" s="11">
        <v>0</v>
      </c>
      <c r="D11" s="9">
        <v>0.5399887014</v>
      </c>
      <c r="E11" s="9">
        <v>0</v>
      </c>
      <c r="F11" s="9">
        <v>0</v>
      </c>
      <c r="G11" s="10">
        <v>0</v>
      </c>
      <c r="H11" s="11">
        <v>47.87437895559999</v>
      </c>
      <c r="I11" s="9">
        <v>1514.4297044952334</v>
      </c>
      <c r="J11" s="9">
        <v>651.4446204428334</v>
      </c>
      <c r="K11" s="9">
        <v>0</v>
      </c>
      <c r="L11" s="10">
        <v>33.8193147301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72.2191278963</v>
      </c>
      <c r="S11" s="9">
        <v>191.2375445608667</v>
      </c>
      <c r="T11" s="9">
        <v>33.2062051209</v>
      </c>
      <c r="U11" s="9">
        <v>0</v>
      </c>
      <c r="V11" s="10">
        <v>41.9248334416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0.15078265893333334</v>
      </c>
      <c r="AC11" s="9">
        <v>3.118420881133333</v>
      </c>
      <c r="AD11" s="9">
        <v>0</v>
      </c>
      <c r="AE11" s="9">
        <v>0</v>
      </c>
      <c r="AF11" s="10">
        <v>0.2585849198333333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0.0149565416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2.8413478673000006</v>
      </c>
      <c r="AS11" s="9">
        <v>0</v>
      </c>
      <c r="AT11" s="9">
        <v>0</v>
      </c>
      <c r="AU11" s="10">
        <v>0</v>
      </c>
      <c r="AV11" s="11">
        <v>353.8656257094332</v>
      </c>
      <c r="AW11" s="9">
        <v>794.1567595694701</v>
      </c>
      <c r="AX11" s="9">
        <v>5.129259619866666</v>
      </c>
      <c r="AY11" s="9">
        <v>0</v>
      </c>
      <c r="AZ11" s="10">
        <v>208.2861474328667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294.24073587176656</v>
      </c>
      <c r="BG11" s="9">
        <v>170.9354694069</v>
      </c>
      <c r="BH11" s="9">
        <v>71.31829902933335</v>
      </c>
      <c r="BI11" s="9">
        <v>0</v>
      </c>
      <c r="BJ11" s="10">
        <v>139.37648995506666</v>
      </c>
      <c r="BK11" s="16">
        <f>SUM(C11:BJ11)</f>
        <v>4630.388597808337</v>
      </c>
      <c r="BL11" s="15"/>
      <c r="BM11" s="49"/>
    </row>
    <row r="12" spans="1:65" s="12" customFormat="1" ht="15">
      <c r="A12" s="5"/>
      <c r="B12" s="8" t="s">
        <v>99</v>
      </c>
      <c r="C12" s="11">
        <v>0</v>
      </c>
      <c r="D12" s="9">
        <v>368.7125916959333</v>
      </c>
      <c r="E12" s="9">
        <v>0</v>
      </c>
      <c r="F12" s="9">
        <v>0</v>
      </c>
      <c r="G12" s="10">
        <v>0.22344284669999998</v>
      </c>
      <c r="H12" s="11">
        <v>42.7891266623</v>
      </c>
      <c r="I12" s="9">
        <v>1891.388719821267</v>
      </c>
      <c r="J12" s="9">
        <v>636.4868782369999</v>
      </c>
      <c r="K12" s="9">
        <v>77.7587704246333</v>
      </c>
      <c r="L12" s="10">
        <v>67.42122276949998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8.4140979121</v>
      </c>
      <c r="S12" s="9">
        <v>188.73918802906667</v>
      </c>
      <c r="T12" s="9">
        <v>18.615025557966668</v>
      </c>
      <c r="U12" s="9">
        <v>0</v>
      </c>
      <c r="V12" s="10">
        <v>3.6172776503666664</v>
      </c>
      <c r="W12" s="11">
        <v>0</v>
      </c>
      <c r="X12" s="9">
        <v>29.73797842146666</v>
      </c>
      <c r="Y12" s="9">
        <v>0</v>
      </c>
      <c r="Z12" s="9">
        <v>0</v>
      </c>
      <c r="AA12" s="10">
        <v>0</v>
      </c>
      <c r="AB12" s="11">
        <v>0.39185411073333337</v>
      </c>
      <c r="AC12" s="9">
        <v>0.0007040573333333333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0.015460340999999999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5.059923692366666</v>
      </c>
      <c r="AS12" s="9">
        <v>0</v>
      </c>
      <c r="AT12" s="9">
        <v>0</v>
      </c>
      <c r="AU12" s="10">
        <v>0</v>
      </c>
      <c r="AV12" s="11">
        <v>158.51016355616662</v>
      </c>
      <c r="AW12" s="9">
        <v>1190.8532353320672</v>
      </c>
      <c r="AX12" s="9">
        <v>14.154149894833333</v>
      </c>
      <c r="AY12" s="9">
        <v>0</v>
      </c>
      <c r="AZ12" s="10">
        <v>39.03866640266667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17.816926051999996</v>
      </c>
      <c r="BG12" s="9">
        <v>155.58369045166668</v>
      </c>
      <c r="BH12" s="9">
        <v>3.920765983166667</v>
      </c>
      <c r="BI12" s="9">
        <v>0</v>
      </c>
      <c r="BJ12" s="10">
        <v>6.3480552397</v>
      </c>
      <c r="BK12" s="16">
        <f>SUM(C12:BJ12)</f>
        <v>4925.597915142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897.8050291426334</v>
      </c>
      <c r="E13" s="17">
        <f t="shared" si="0"/>
        <v>0</v>
      </c>
      <c r="F13" s="17">
        <f t="shared" si="0"/>
        <v>0</v>
      </c>
      <c r="G13" s="18">
        <f t="shared" si="0"/>
        <v>23.877221586166662</v>
      </c>
      <c r="H13" s="19">
        <f t="shared" si="0"/>
        <v>195.5769255264333</v>
      </c>
      <c r="I13" s="17">
        <f t="shared" si="0"/>
        <v>9644.005581633766</v>
      </c>
      <c r="J13" s="17">
        <f t="shared" si="0"/>
        <v>3384.578966808667</v>
      </c>
      <c r="K13" s="17">
        <f t="shared" si="0"/>
        <v>90.2959957708333</v>
      </c>
      <c r="L13" s="18">
        <f t="shared" si="0"/>
        <v>331.66282679376667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157.12236894056667</v>
      </c>
      <c r="S13" s="17">
        <f t="shared" si="0"/>
        <v>1215.8501342578998</v>
      </c>
      <c r="T13" s="17">
        <f t="shared" si="0"/>
        <v>514.4740685494</v>
      </c>
      <c r="U13" s="17">
        <f t="shared" si="0"/>
        <v>0</v>
      </c>
      <c r="V13" s="18">
        <f t="shared" si="0"/>
        <v>88.4138977755</v>
      </c>
      <c r="W13" s="19">
        <f t="shared" si="0"/>
        <v>0</v>
      </c>
      <c r="X13" s="17">
        <f t="shared" si="0"/>
        <v>29.787767371999994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0.8939670338333334</v>
      </c>
      <c r="AC13" s="17">
        <f t="shared" si="0"/>
        <v>3.9847579270666666</v>
      </c>
      <c r="AD13" s="17">
        <f t="shared" si="0"/>
        <v>0</v>
      </c>
      <c r="AE13" s="17">
        <f t="shared" si="0"/>
        <v>0</v>
      </c>
      <c r="AF13" s="18">
        <f t="shared" si="0"/>
        <v>0.29879160216666667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0.14790488626666665</v>
      </c>
      <c r="AM13" s="17">
        <f t="shared" si="0"/>
        <v>0</v>
      </c>
      <c r="AN13" s="17">
        <f t="shared" si="0"/>
        <v>0</v>
      </c>
      <c r="AO13" s="17">
        <f t="shared" si="0"/>
        <v>0</v>
      </c>
      <c r="AP13" s="18">
        <f t="shared" si="0"/>
        <v>0.15943769650000003</v>
      </c>
      <c r="AQ13" s="19">
        <f t="shared" si="0"/>
        <v>0</v>
      </c>
      <c r="AR13" s="17">
        <f t="shared" si="0"/>
        <v>45.51141501606667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1298.0320772421667</v>
      </c>
      <c r="AW13" s="17">
        <f t="shared" si="0"/>
        <v>11070.54037390462</v>
      </c>
      <c r="AX13" s="17">
        <f t="shared" si="0"/>
        <v>1263.8106153244332</v>
      </c>
      <c r="AY13" s="17">
        <f t="shared" si="0"/>
        <v>0</v>
      </c>
      <c r="AZ13" s="18">
        <f t="shared" si="0"/>
        <v>586.5467368845002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408.9414814305998</v>
      </c>
      <c r="BG13" s="17">
        <f t="shared" si="0"/>
        <v>771.5329236983999</v>
      </c>
      <c r="BH13" s="17">
        <f t="shared" si="0"/>
        <v>160.31593332416665</v>
      </c>
      <c r="BI13" s="17">
        <f t="shared" si="0"/>
        <v>0</v>
      </c>
      <c r="BJ13" s="18">
        <f t="shared" si="0"/>
        <v>241.4945630909333</v>
      </c>
      <c r="BK13" s="31">
        <f t="shared" si="0"/>
        <v>32425.661763219356</v>
      </c>
      <c r="BL13" s="15"/>
      <c r="BM13" s="55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37.093289401566665</v>
      </c>
      <c r="E16" s="9">
        <v>0</v>
      </c>
      <c r="F16" s="9">
        <v>0</v>
      </c>
      <c r="G16" s="10">
        <v>0</v>
      </c>
      <c r="H16" s="11">
        <v>387.45400414530013</v>
      </c>
      <c r="I16" s="9">
        <v>247.1465442978333</v>
      </c>
      <c r="J16" s="9">
        <v>1.091325834166667</v>
      </c>
      <c r="K16" s="9">
        <v>0</v>
      </c>
      <c r="L16" s="10">
        <v>18.819966269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3.266584788866667</v>
      </c>
      <c r="S16" s="9">
        <v>16.604131507</v>
      </c>
      <c r="T16" s="9">
        <v>0</v>
      </c>
      <c r="U16" s="9">
        <v>0</v>
      </c>
      <c r="V16" s="10">
        <v>1.2595712889333333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0.7619500076333334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0.00021289986666666672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81.64301965386666</v>
      </c>
      <c r="AW16" s="9">
        <v>391.82854491099795</v>
      </c>
      <c r="AX16" s="9">
        <v>2.1795358709999997</v>
      </c>
      <c r="AY16" s="9">
        <v>0</v>
      </c>
      <c r="AZ16" s="10">
        <v>165.15998208580007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8.701814018299995</v>
      </c>
      <c r="BG16" s="9">
        <v>36.69837886126666</v>
      </c>
      <c r="BH16" s="9">
        <v>0</v>
      </c>
      <c r="BI16" s="9">
        <v>0</v>
      </c>
      <c r="BJ16" s="10">
        <v>14.335983903266664</v>
      </c>
      <c r="BK16" s="16">
        <f>SUM(C16:BJ16)</f>
        <v>1414.0448397446648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37.093289401566665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387.45400414530013</v>
      </c>
      <c r="I17" s="17">
        <f t="shared" si="1"/>
        <v>247.1465442978333</v>
      </c>
      <c r="J17" s="17">
        <f t="shared" si="1"/>
        <v>1.091325834166667</v>
      </c>
      <c r="K17" s="17">
        <f t="shared" si="1"/>
        <v>0</v>
      </c>
      <c r="L17" s="18">
        <f t="shared" si="1"/>
        <v>18.819966269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3.266584788866667</v>
      </c>
      <c r="S17" s="17">
        <f t="shared" si="1"/>
        <v>16.604131507</v>
      </c>
      <c r="T17" s="17">
        <f t="shared" si="1"/>
        <v>0</v>
      </c>
      <c r="U17" s="17">
        <f t="shared" si="1"/>
        <v>0</v>
      </c>
      <c r="V17" s="18">
        <f t="shared" si="1"/>
        <v>1.2595712889333333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0.7619500076333334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0.00021289986666666672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81.64301965386666</v>
      </c>
      <c r="AW17" s="17">
        <f t="shared" si="1"/>
        <v>391.82854491099795</v>
      </c>
      <c r="AX17" s="17">
        <f t="shared" si="1"/>
        <v>2.1795358709999997</v>
      </c>
      <c r="AY17" s="17">
        <f t="shared" si="1"/>
        <v>0</v>
      </c>
      <c r="AZ17" s="18">
        <f t="shared" si="1"/>
        <v>165.15998208580007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8.701814018299995</v>
      </c>
      <c r="BG17" s="17">
        <f t="shared" si="1"/>
        <v>36.69837886126666</v>
      </c>
      <c r="BH17" s="17">
        <f t="shared" si="1"/>
        <v>0</v>
      </c>
      <c r="BI17" s="17">
        <f t="shared" si="1"/>
        <v>0</v>
      </c>
      <c r="BJ17" s="18">
        <f t="shared" si="1"/>
        <v>14.335983903266664</v>
      </c>
      <c r="BK17" s="18">
        <f t="shared" si="1"/>
        <v>1414.0448397446648</v>
      </c>
      <c r="BL17" s="15"/>
      <c r="BM17" s="55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6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0.1417589424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0.0035202579999999996</v>
      </c>
      <c r="S20" s="9">
        <v>0</v>
      </c>
      <c r="T20" s="9">
        <v>0</v>
      </c>
      <c r="U20" s="9">
        <v>0</v>
      </c>
      <c r="V20" s="10">
        <v>0.04759125816666665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1.8192136369999998</v>
      </c>
      <c r="AW20" s="9">
        <v>6.427476702874193</v>
      </c>
      <c r="AX20" s="9">
        <v>0</v>
      </c>
      <c r="AY20" s="9">
        <v>0</v>
      </c>
      <c r="AZ20" s="10">
        <v>53.29056144916667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0.3582687486333333</v>
      </c>
      <c r="BG20" s="9">
        <v>0.343211</v>
      </c>
      <c r="BH20" s="9">
        <v>0</v>
      </c>
      <c r="BI20" s="9">
        <v>0</v>
      </c>
      <c r="BJ20" s="10">
        <v>7.076970816466667</v>
      </c>
      <c r="BK20" s="16">
        <f aca="true" t="shared" si="2" ref="BK20:BK124">SUM(C20:BJ20)</f>
        <v>69.50857281270753</v>
      </c>
      <c r="BL20" s="15"/>
      <c r="BM20" s="49"/>
    </row>
    <row r="21" spans="1:65" s="12" customFormat="1" ht="15">
      <c r="A21" s="5"/>
      <c r="B21" s="8" t="s">
        <v>220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0.0006687375</v>
      </c>
      <c r="I21" s="9">
        <v>0</v>
      </c>
      <c r="J21" s="9">
        <v>0</v>
      </c>
      <c r="K21" s="9">
        <v>0</v>
      </c>
      <c r="L21" s="10">
        <v>0.2697934266333333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0.0006687375</v>
      </c>
      <c r="S21" s="9">
        <v>0</v>
      </c>
      <c r="T21" s="9">
        <v>0</v>
      </c>
      <c r="U21" s="9">
        <v>0</v>
      </c>
      <c r="V21" s="10">
        <v>0.0017387175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0.12576761706666667</v>
      </c>
      <c r="AW21" s="9">
        <v>3.597807750166821</v>
      </c>
      <c r="AX21" s="9">
        <v>0</v>
      </c>
      <c r="AY21" s="9">
        <v>0</v>
      </c>
      <c r="AZ21" s="10">
        <v>37.01373014686666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0.021185360733333335</v>
      </c>
      <c r="BG21" s="9">
        <v>0.267495</v>
      </c>
      <c r="BH21" s="9">
        <v>0</v>
      </c>
      <c r="BI21" s="9">
        <v>0</v>
      </c>
      <c r="BJ21" s="10">
        <v>2.7209871868666666</v>
      </c>
      <c r="BK21" s="16">
        <f t="shared" si="2"/>
        <v>44.01984268083348</v>
      </c>
      <c r="BL21" s="15"/>
      <c r="BM21" s="49"/>
    </row>
    <row r="22" spans="1:65" s="12" customFormat="1" ht="15">
      <c r="A22" s="5"/>
      <c r="B22" s="8" t="s">
        <v>101</v>
      </c>
      <c r="C22" s="11">
        <v>0</v>
      </c>
      <c r="D22" s="9">
        <v>5.736416666666666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0.7645776549000001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0.0006620888333333335</v>
      </c>
      <c r="S22" s="9">
        <v>0</v>
      </c>
      <c r="T22" s="9">
        <v>0</v>
      </c>
      <c r="U22" s="9">
        <v>0</v>
      </c>
      <c r="V22" s="10">
        <v>0.0033104441666666666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0.061308919999999996</v>
      </c>
      <c r="AW22" s="9">
        <v>1.655222083963098</v>
      </c>
      <c r="AX22" s="9">
        <v>0</v>
      </c>
      <c r="AY22" s="9">
        <v>0</v>
      </c>
      <c r="AZ22" s="10">
        <v>12.350756764266666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0.01642596526666667</v>
      </c>
      <c r="BG22" s="9">
        <v>4.96566625</v>
      </c>
      <c r="BH22" s="9">
        <v>0</v>
      </c>
      <c r="BI22" s="9">
        <v>0</v>
      </c>
      <c r="BJ22" s="10">
        <v>1.0923384492000001</v>
      </c>
      <c r="BK22" s="16">
        <f t="shared" si="2"/>
        <v>26.646685287263097</v>
      </c>
      <c r="BL22" s="15"/>
      <c r="BM22" s="49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3.569867</v>
      </c>
      <c r="I23" s="9">
        <v>0.8499683333333334</v>
      </c>
      <c r="J23" s="9">
        <v>0</v>
      </c>
      <c r="K23" s="9">
        <v>0</v>
      </c>
      <c r="L23" s="10">
        <v>1.5238562927000003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8.499683333333334E-05</v>
      </c>
      <c r="S23" s="9">
        <v>0.8597939672666667</v>
      </c>
      <c r="T23" s="9">
        <v>0</v>
      </c>
      <c r="U23" s="9">
        <v>0</v>
      </c>
      <c r="V23" s="10">
        <v>0.14353913916666666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4.149800642233333</v>
      </c>
      <c r="AW23" s="9">
        <v>5.245042998975908</v>
      </c>
      <c r="AX23" s="9">
        <v>0</v>
      </c>
      <c r="AY23" s="9">
        <v>0</v>
      </c>
      <c r="AZ23" s="10">
        <v>25.5651583092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0.028720906933333335</v>
      </c>
      <c r="BG23" s="9">
        <v>0.4821794437333333</v>
      </c>
      <c r="BH23" s="9">
        <v>0</v>
      </c>
      <c r="BI23" s="9">
        <v>0</v>
      </c>
      <c r="BJ23" s="10">
        <v>2.1846486723333336</v>
      </c>
      <c r="BK23" s="16">
        <f t="shared" si="2"/>
        <v>44.602660702709244</v>
      </c>
      <c r="BL23" s="15"/>
      <c r="BM23" s="56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0.19784008833333333</v>
      </c>
      <c r="I24" s="9">
        <v>34.0795507</v>
      </c>
      <c r="J24" s="9">
        <v>0</v>
      </c>
      <c r="K24" s="9">
        <v>0</v>
      </c>
      <c r="L24" s="10">
        <v>6.2560865094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0.010594017633333336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</v>
      </c>
      <c r="AW24" s="9">
        <v>40.768533209556686</v>
      </c>
      <c r="AX24" s="9">
        <v>0</v>
      </c>
      <c r="AY24" s="9">
        <v>0</v>
      </c>
      <c r="AZ24" s="10">
        <v>16.727425033533336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31.84743333333333</v>
      </c>
      <c r="BH24" s="9">
        <v>0</v>
      </c>
      <c r="BI24" s="9">
        <v>0</v>
      </c>
      <c r="BJ24" s="10">
        <v>0.072612148</v>
      </c>
      <c r="BK24" s="16">
        <f t="shared" si="2"/>
        <v>129.96007503979</v>
      </c>
      <c r="BL24" s="15"/>
      <c r="BM24" s="56"/>
    </row>
    <row r="25" spans="1:65" s="12" customFormat="1" ht="15">
      <c r="A25" s="5"/>
      <c r="B25" s="8" t="s">
        <v>104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0.06181803533333334</v>
      </c>
      <c r="I25" s="9">
        <v>20.090861483333335</v>
      </c>
      <c r="J25" s="9">
        <v>0</v>
      </c>
      <c r="K25" s="9">
        <v>0</v>
      </c>
      <c r="L25" s="10">
        <v>5.4940300928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0.0231130638</v>
      </c>
      <c r="S25" s="9">
        <v>0.06372993333333334</v>
      </c>
      <c r="T25" s="9">
        <v>0</v>
      </c>
      <c r="U25" s="9">
        <v>0</v>
      </c>
      <c r="V25" s="10">
        <v>0.2076893026666667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1.0694427370000001</v>
      </c>
      <c r="AW25" s="9">
        <v>6.5344654119025005</v>
      </c>
      <c r="AX25" s="9">
        <v>0</v>
      </c>
      <c r="AY25" s="9">
        <v>0</v>
      </c>
      <c r="AZ25" s="10">
        <v>39.192023613399996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0.11956404600000002</v>
      </c>
      <c r="BG25" s="9">
        <v>0.09369969339999999</v>
      </c>
      <c r="BH25" s="9">
        <v>0</v>
      </c>
      <c r="BI25" s="9">
        <v>0</v>
      </c>
      <c r="BJ25" s="10">
        <v>3.3397318731666665</v>
      </c>
      <c r="BK25" s="16">
        <f t="shared" si="2"/>
        <v>76.29016928613584</v>
      </c>
      <c r="BL25" s="15"/>
      <c r="BM25" s="56"/>
    </row>
    <row r="26" spans="1:65" s="12" customFormat="1" ht="15">
      <c r="A26" s="5"/>
      <c r="B26" s="8" t="s">
        <v>105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0.05631734583333334</v>
      </c>
      <c r="I26" s="9">
        <v>15.1867</v>
      </c>
      <c r="J26" s="9">
        <v>0</v>
      </c>
      <c r="K26" s="9">
        <v>0</v>
      </c>
      <c r="L26" s="10">
        <v>0.32765476996666665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6.455613058333333</v>
      </c>
      <c r="T26" s="9">
        <v>0</v>
      </c>
      <c r="U26" s="9">
        <v>0</v>
      </c>
      <c r="V26" s="10">
        <v>0.07884428416666667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5.805559877366666</v>
      </c>
      <c r="AW26" s="9">
        <v>7.5502879992480185</v>
      </c>
      <c r="AX26" s="9">
        <v>0</v>
      </c>
      <c r="AY26" s="9">
        <v>0</v>
      </c>
      <c r="AZ26" s="10">
        <v>22.07364252186667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0.27671805520000003</v>
      </c>
      <c r="BG26" s="9">
        <v>8.179478666666666</v>
      </c>
      <c r="BH26" s="9">
        <v>0</v>
      </c>
      <c r="BI26" s="9">
        <v>0</v>
      </c>
      <c r="BJ26" s="10">
        <v>1.3963029154000002</v>
      </c>
      <c r="BK26" s="16">
        <f t="shared" si="2"/>
        <v>67.38711949404802</v>
      </c>
      <c r="BL26" s="15"/>
      <c r="BM26" s="56"/>
    </row>
    <row r="27" spans="1:65" s="12" customFormat="1" ht="15">
      <c r="A27" s="5"/>
      <c r="B27" s="8" t="s">
        <v>221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1.500585106133333</v>
      </c>
      <c r="I27" s="9">
        <v>7.858183146666667</v>
      </c>
      <c r="J27" s="9">
        <v>0</v>
      </c>
      <c r="K27" s="9">
        <v>0</v>
      </c>
      <c r="L27" s="10">
        <v>1.9783863116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0.6635701221</v>
      </c>
      <c r="S27" s="9">
        <v>13.506252283333332</v>
      </c>
      <c r="T27" s="9">
        <v>0.12924643333333333</v>
      </c>
      <c r="U27" s="9">
        <v>0</v>
      </c>
      <c r="V27" s="10">
        <v>3.7274845823999994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39.87491595366667</v>
      </c>
      <c r="AW27" s="9">
        <v>72.38564772693391</v>
      </c>
      <c r="AX27" s="9">
        <v>0</v>
      </c>
      <c r="AY27" s="9">
        <v>0</v>
      </c>
      <c r="AZ27" s="10">
        <v>46.70782489690001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8.125294840533334</v>
      </c>
      <c r="BG27" s="9">
        <v>5.709469509166667</v>
      </c>
      <c r="BH27" s="9">
        <v>0</v>
      </c>
      <c r="BI27" s="9">
        <v>0</v>
      </c>
      <c r="BJ27" s="10">
        <v>9.168589975066665</v>
      </c>
      <c r="BK27" s="16">
        <f t="shared" si="2"/>
        <v>211.33545088783393</v>
      </c>
      <c r="BL27" s="15"/>
      <c r="BM27" s="56"/>
    </row>
    <row r="28" spans="1:65" s="12" customFormat="1" ht="15">
      <c r="A28" s="5"/>
      <c r="B28" s="8" t="s">
        <v>190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1.4161710051666665</v>
      </c>
      <c r="I28" s="9">
        <v>21.771169896866663</v>
      </c>
      <c r="J28" s="9">
        <v>0</v>
      </c>
      <c r="K28" s="9">
        <v>0</v>
      </c>
      <c r="L28" s="10">
        <v>8.248079122466665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1.183207660933333</v>
      </c>
      <c r="S28" s="9">
        <v>0.6392448333333333</v>
      </c>
      <c r="T28" s="9">
        <v>0</v>
      </c>
      <c r="U28" s="9">
        <v>0</v>
      </c>
      <c r="V28" s="10">
        <v>3.3056871208333334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0.051025973333333335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12.902514224266667</v>
      </c>
      <c r="AW28" s="9">
        <v>62.07479770190168</v>
      </c>
      <c r="AX28" s="9">
        <v>0</v>
      </c>
      <c r="AY28" s="9">
        <v>0</v>
      </c>
      <c r="AZ28" s="10">
        <v>52.03568057846667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2.7854651451333337</v>
      </c>
      <c r="BG28" s="9">
        <v>55.41164229353333</v>
      </c>
      <c r="BH28" s="9">
        <v>0</v>
      </c>
      <c r="BI28" s="9">
        <v>0</v>
      </c>
      <c r="BJ28" s="10">
        <v>16.151113512899997</v>
      </c>
      <c r="BK28" s="16">
        <f t="shared" si="2"/>
        <v>237.97579906913504</v>
      </c>
      <c r="BL28" s="15"/>
      <c r="BM28" s="56"/>
    </row>
    <row r="29" spans="1:65" s="12" customFormat="1" ht="15">
      <c r="A29" s="5"/>
      <c r="B29" s="8" t="s">
        <v>191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0.6945088593333334</v>
      </c>
      <c r="I29" s="9">
        <v>68.24102564766667</v>
      </c>
      <c r="J29" s="9">
        <v>0</v>
      </c>
      <c r="K29" s="9">
        <v>0</v>
      </c>
      <c r="L29" s="10">
        <v>6.774521816133334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3.141674463333333</v>
      </c>
      <c r="S29" s="9">
        <v>14.957153300333333</v>
      </c>
      <c r="T29" s="9">
        <v>0</v>
      </c>
      <c r="U29" s="9">
        <v>0</v>
      </c>
      <c r="V29" s="10">
        <v>1.8172128229666664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11.7284373594</v>
      </c>
      <c r="AW29" s="9">
        <v>38.006588586282795</v>
      </c>
      <c r="AX29" s="9">
        <v>0</v>
      </c>
      <c r="AY29" s="9">
        <v>0</v>
      </c>
      <c r="AZ29" s="10">
        <v>33.91819531240001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1.6424339337999998</v>
      </c>
      <c r="BG29" s="9">
        <v>21.06808045426667</v>
      </c>
      <c r="BH29" s="9">
        <v>0</v>
      </c>
      <c r="BI29" s="9">
        <v>0</v>
      </c>
      <c r="BJ29" s="10">
        <v>35.37740670833333</v>
      </c>
      <c r="BK29" s="16">
        <f t="shared" si="2"/>
        <v>237.36723926424946</v>
      </c>
      <c r="BL29" s="15"/>
      <c r="BM29" s="56"/>
    </row>
    <row r="30" spans="1:65" s="12" customFormat="1" ht="15">
      <c r="A30" s="5"/>
      <c r="B30" s="8" t="s">
        <v>192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0.24709903083333334</v>
      </c>
      <c r="I30" s="9">
        <v>12.511343333333333</v>
      </c>
      <c r="J30" s="9">
        <v>0</v>
      </c>
      <c r="K30" s="9">
        <v>0</v>
      </c>
      <c r="L30" s="10">
        <v>0.7001347729333334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0.03504914706666666</v>
      </c>
      <c r="S30" s="9">
        <v>0</v>
      </c>
      <c r="T30" s="9">
        <v>0</v>
      </c>
      <c r="U30" s="9">
        <v>0</v>
      </c>
      <c r="V30" s="10">
        <v>0.6389022493333333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22.073233863666665</v>
      </c>
      <c r="AW30" s="9">
        <v>7.769654389041711</v>
      </c>
      <c r="AX30" s="9">
        <v>0</v>
      </c>
      <c r="AY30" s="9">
        <v>0</v>
      </c>
      <c r="AZ30" s="10">
        <v>25.362273695133336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4.667820549766667</v>
      </c>
      <c r="BG30" s="9">
        <v>1.1193222</v>
      </c>
      <c r="BH30" s="9">
        <v>0</v>
      </c>
      <c r="BI30" s="9">
        <v>0</v>
      </c>
      <c r="BJ30" s="10">
        <v>3.9556938125000003</v>
      </c>
      <c r="BK30" s="16">
        <f t="shared" si="2"/>
        <v>79.08052704360837</v>
      </c>
      <c r="BL30" s="15"/>
      <c r="BM30" s="56"/>
    </row>
    <row r="31" spans="1:65" s="12" customFormat="1" ht="15">
      <c r="A31" s="5"/>
      <c r="B31" s="8" t="s">
        <v>193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0.03656338149999999</v>
      </c>
      <c r="I31" s="9">
        <v>28.078745852733338</v>
      </c>
      <c r="J31" s="9">
        <v>0</v>
      </c>
      <c r="K31" s="9">
        <v>0</v>
      </c>
      <c r="L31" s="10">
        <v>0.3250933639333332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0.018449824333333333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11.8240980567</v>
      </c>
      <c r="AW31" s="9">
        <v>3.4455014999025417</v>
      </c>
      <c r="AX31" s="9">
        <v>0</v>
      </c>
      <c r="AY31" s="9">
        <v>0</v>
      </c>
      <c r="AZ31" s="10">
        <v>0.8152335967333334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2.9146390466666663</v>
      </c>
      <c r="BG31" s="9">
        <v>0</v>
      </c>
      <c r="BH31" s="9">
        <v>0</v>
      </c>
      <c r="BI31" s="9">
        <v>0</v>
      </c>
      <c r="BJ31" s="10">
        <v>0.1223984369</v>
      </c>
      <c r="BK31" s="16">
        <f t="shared" si="2"/>
        <v>47.580723059402544</v>
      </c>
      <c r="BL31" s="15"/>
      <c r="BM31" s="56"/>
    </row>
    <row r="32" spans="1:65" s="12" customFormat="1" ht="15">
      <c r="A32" s="5"/>
      <c r="B32" s="8" t="s">
        <v>106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0.41604476413333336</v>
      </c>
      <c r="I32" s="9">
        <v>41.9226890896</v>
      </c>
      <c r="J32" s="9">
        <v>0</v>
      </c>
      <c r="K32" s="9">
        <v>0</v>
      </c>
      <c r="L32" s="10">
        <v>0.2927402912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0.6384098325333334</v>
      </c>
      <c r="S32" s="9">
        <v>12.7467646086</v>
      </c>
      <c r="T32" s="9">
        <v>2.2742261386666667</v>
      </c>
      <c r="U32" s="9">
        <v>0</v>
      </c>
      <c r="V32" s="10">
        <v>3.269322353433334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0.009445948866666668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4.4535165467</v>
      </c>
      <c r="AW32" s="9">
        <v>6.676069951528646</v>
      </c>
      <c r="AX32" s="9">
        <v>0</v>
      </c>
      <c r="AY32" s="9">
        <v>0</v>
      </c>
      <c r="AZ32" s="10">
        <v>4.571815899033332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0.4071858110666666</v>
      </c>
      <c r="BG32" s="9">
        <v>0.5029993069666666</v>
      </c>
      <c r="BH32" s="9">
        <v>0</v>
      </c>
      <c r="BI32" s="9">
        <v>0</v>
      </c>
      <c r="BJ32" s="10">
        <v>0.8724204312666668</v>
      </c>
      <c r="BK32" s="16">
        <f t="shared" si="2"/>
        <v>79.05365097359532</v>
      </c>
      <c r="BL32" s="15"/>
      <c r="BM32" s="56"/>
    </row>
    <row r="33" spans="1:65" s="12" customFormat="1" ht="15">
      <c r="A33" s="5"/>
      <c r="B33" s="8" t="s">
        <v>194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1.7499906559999996</v>
      </c>
      <c r="I33" s="9">
        <v>0</v>
      </c>
      <c r="J33" s="9">
        <v>0</v>
      </c>
      <c r="K33" s="9">
        <v>0</v>
      </c>
      <c r="L33" s="10">
        <v>0.4420896503666666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0.005173584000000001</v>
      </c>
      <c r="S33" s="9">
        <v>0</v>
      </c>
      <c r="T33" s="9">
        <v>0</v>
      </c>
      <c r="U33" s="9">
        <v>0</v>
      </c>
      <c r="V33" s="10">
        <v>0.12974278276666665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16.202077863966664</v>
      </c>
      <c r="AW33" s="9">
        <v>22.25373589864539</v>
      </c>
      <c r="AX33" s="9">
        <v>0</v>
      </c>
      <c r="AY33" s="9">
        <v>0</v>
      </c>
      <c r="AZ33" s="10">
        <v>11.854311694133333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3.2667433235333343</v>
      </c>
      <c r="BG33" s="9">
        <v>0.06397393333333334</v>
      </c>
      <c r="BH33" s="9">
        <v>0</v>
      </c>
      <c r="BI33" s="9">
        <v>0</v>
      </c>
      <c r="BJ33" s="10">
        <v>1.9271785230666671</v>
      </c>
      <c r="BK33" s="16">
        <f t="shared" si="2"/>
        <v>57.895017909812054</v>
      </c>
      <c r="BL33" s="15"/>
      <c r="BM33" s="56"/>
    </row>
    <row r="34" spans="1:65" s="12" customFormat="1" ht="15">
      <c r="A34" s="5"/>
      <c r="B34" s="8" t="s">
        <v>195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41.09791595433333</v>
      </c>
      <c r="I34" s="9">
        <v>13.033656666666667</v>
      </c>
      <c r="J34" s="9">
        <v>0</v>
      </c>
      <c r="K34" s="9">
        <v>0</v>
      </c>
      <c r="L34" s="10">
        <v>0.10817935033333335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0.020202167833333333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0.5219668767382468</v>
      </c>
      <c r="AW34" s="9">
        <v>0</v>
      </c>
      <c r="AX34" s="9">
        <v>0</v>
      </c>
      <c r="AY34" s="9">
        <v>0</v>
      </c>
      <c r="AZ34" s="10">
        <v>0.339681952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0.0220015373</v>
      </c>
      <c r="BG34" s="9">
        <v>0</v>
      </c>
      <c r="BH34" s="9">
        <v>0</v>
      </c>
      <c r="BI34" s="9">
        <v>0</v>
      </c>
      <c r="BJ34" s="10">
        <v>0.022040432</v>
      </c>
      <c r="BK34" s="16">
        <f t="shared" si="2"/>
        <v>55.1656449372049</v>
      </c>
      <c r="BL34" s="15"/>
      <c r="BM34" s="56"/>
    </row>
    <row r="35" spans="1:65" s="12" customFormat="1" ht="15">
      <c r="A35" s="5"/>
      <c r="B35" s="8" t="s">
        <v>196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0.027881520299999997</v>
      </c>
      <c r="I35" s="9">
        <v>0</v>
      </c>
      <c r="J35" s="9">
        <v>0</v>
      </c>
      <c r="K35" s="9">
        <v>0</v>
      </c>
      <c r="L35" s="10">
        <v>13.397527766533333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0.07363354710000002</v>
      </c>
      <c r="S35" s="9">
        <v>0</v>
      </c>
      <c r="T35" s="9">
        <v>0</v>
      </c>
      <c r="U35" s="9">
        <v>0</v>
      </c>
      <c r="V35" s="10">
        <v>2.195387562766667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0.1271406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41.129702622299995</v>
      </c>
      <c r="AW35" s="9">
        <v>30.96798846567471</v>
      </c>
      <c r="AX35" s="9">
        <v>0</v>
      </c>
      <c r="AY35" s="9">
        <v>0</v>
      </c>
      <c r="AZ35" s="10">
        <v>38.785378743933336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4.551797094233333</v>
      </c>
      <c r="BG35" s="9">
        <v>7.856994034933335</v>
      </c>
      <c r="BH35" s="9">
        <v>0</v>
      </c>
      <c r="BI35" s="9">
        <v>0</v>
      </c>
      <c r="BJ35" s="10">
        <v>10.1574785444</v>
      </c>
      <c r="BK35" s="16">
        <f t="shared" si="2"/>
        <v>149.2709105021747</v>
      </c>
      <c r="BL35" s="15"/>
      <c r="BM35" s="56"/>
    </row>
    <row r="36" spans="1:65" s="12" customFormat="1" ht="15">
      <c r="A36" s="5"/>
      <c r="B36" s="8" t="s">
        <v>197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0.18430036500000002</v>
      </c>
      <c r="I36" s="9">
        <v>0</v>
      </c>
      <c r="J36" s="9">
        <v>0</v>
      </c>
      <c r="K36" s="9">
        <v>0</v>
      </c>
      <c r="L36" s="10">
        <v>0.9420926244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0.0438507765</v>
      </c>
      <c r="S36" s="9">
        <v>0</v>
      </c>
      <c r="T36" s="9">
        <v>0</v>
      </c>
      <c r="U36" s="9">
        <v>0</v>
      </c>
      <c r="V36" s="10">
        <v>0.038131109999999996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0.125841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30.001462938933333</v>
      </c>
      <c r="AW36" s="9">
        <v>5.549968907686143</v>
      </c>
      <c r="AX36" s="9">
        <v>0</v>
      </c>
      <c r="AY36" s="9">
        <v>0</v>
      </c>
      <c r="AZ36" s="10">
        <v>17.38562374246667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0.1360145941</v>
      </c>
      <c r="BG36" s="9">
        <v>3.77523</v>
      </c>
      <c r="BH36" s="9">
        <v>0</v>
      </c>
      <c r="BI36" s="9">
        <v>0</v>
      </c>
      <c r="BJ36" s="10">
        <v>0.1656451638</v>
      </c>
      <c r="BK36" s="16">
        <f t="shared" si="2"/>
        <v>58.34816122288615</v>
      </c>
      <c r="BL36" s="15"/>
      <c r="BM36" s="56"/>
    </row>
    <row r="37" spans="1:65" s="12" customFormat="1" ht="15">
      <c r="A37" s="5"/>
      <c r="B37" s="8" t="s">
        <v>198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91.59395677183333</v>
      </c>
      <c r="I37" s="9">
        <v>24.57411832496667</v>
      </c>
      <c r="J37" s="9">
        <v>0</v>
      </c>
      <c r="K37" s="9">
        <v>0</v>
      </c>
      <c r="L37" s="10">
        <v>15.677968444266664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0.8700361927333333</v>
      </c>
      <c r="S37" s="9">
        <v>104.01590167953334</v>
      </c>
      <c r="T37" s="9">
        <v>0</v>
      </c>
      <c r="U37" s="9">
        <v>0</v>
      </c>
      <c r="V37" s="10">
        <v>3.0239590514000003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0.04459966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11.659308479966667</v>
      </c>
      <c r="AW37" s="9">
        <v>101.87675505846443</v>
      </c>
      <c r="AX37" s="9">
        <v>0</v>
      </c>
      <c r="AY37" s="9">
        <v>0</v>
      </c>
      <c r="AZ37" s="10">
        <v>36.362418245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0.2825707034</v>
      </c>
      <c r="BG37" s="9">
        <v>46.8369315923</v>
      </c>
      <c r="BH37" s="9">
        <v>0</v>
      </c>
      <c r="BI37" s="9">
        <v>0</v>
      </c>
      <c r="BJ37" s="10">
        <v>15.450078266033334</v>
      </c>
      <c r="BK37" s="16">
        <f t="shared" si="2"/>
        <v>452.26860246989776</v>
      </c>
      <c r="BL37" s="15"/>
      <c r="BM37" s="56"/>
    </row>
    <row r="38" spans="1:65" s="12" customFormat="1" ht="15">
      <c r="A38" s="5"/>
      <c r="B38" s="8" t="s">
        <v>222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0.18802882533333334</v>
      </c>
      <c r="I38" s="9">
        <v>0</v>
      </c>
      <c r="J38" s="9">
        <v>0</v>
      </c>
      <c r="K38" s="9">
        <v>0</v>
      </c>
      <c r="L38" s="10">
        <v>0.6874691342666666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0.03876484686666667</v>
      </c>
      <c r="S38" s="9">
        <v>0</v>
      </c>
      <c r="T38" s="9">
        <v>0</v>
      </c>
      <c r="U38" s="9">
        <v>0</v>
      </c>
      <c r="V38" s="10">
        <v>0.13876630846666665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18.600470258833333</v>
      </c>
      <c r="AW38" s="9">
        <v>4.806402456763661</v>
      </c>
      <c r="AX38" s="9">
        <v>0</v>
      </c>
      <c r="AY38" s="9">
        <v>0</v>
      </c>
      <c r="AZ38" s="10">
        <v>20.537268582933333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1.8871830647666668</v>
      </c>
      <c r="BG38" s="9">
        <v>1.8559207187666664</v>
      </c>
      <c r="BH38" s="9">
        <v>0.31709025</v>
      </c>
      <c r="BI38" s="9">
        <v>0</v>
      </c>
      <c r="BJ38" s="10">
        <v>1.5330550086333332</v>
      </c>
      <c r="BK38" s="16">
        <f t="shared" si="2"/>
        <v>50.59041945563033</v>
      </c>
      <c r="BL38" s="15"/>
      <c r="BM38" s="56"/>
    </row>
    <row r="39" spans="1:65" s="12" customFormat="1" ht="15">
      <c r="A39" s="5"/>
      <c r="B39" s="8" t="s">
        <v>223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0.7366072319999999</v>
      </c>
      <c r="I39" s="9">
        <v>23.72740928676667</v>
      </c>
      <c r="J39" s="9">
        <v>0</v>
      </c>
      <c r="K39" s="9">
        <v>0</v>
      </c>
      <c r="L39" s="10">
        <v>2.7044514025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0.44420223596666664</v>
      </c>
      <c r="S39" s="9">
        <v>1.2871669947</v>
      </c>
      <c r="T39" s="9">
        <v>0</v>
      </c>
      <c r="U39" s="9">
        <v>0</v>
      </c>
      <c r="V39" s="10">
        <v>0.15857795206666664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10.146189318933335</v>
      </c>
      <c r="AW39" s="9">
        <v>19.275122575568687</v>
      </c>
      <c r="AX39" s="9">
        <v>0</v>
      </c>
      <c r="AY39" s="9">
        <v>0</v>
      </c>
      <c r="AZ39" s="10">
        <v>11.974581276100002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1.6752817292333337</v>
      </c>
      <c r="BG39" s="9">
        <v>19.222384256766667</v>
      </c>
      <c r="BH39" s="9">
        <v>0</v>
      </c>
      <c r="BI39" s="9">
        <v>0</v>
      </c>
      <c r="BJ39" s="10">
        <v>16.498907419899997</v>
      </c>
      <c r="BK39" s="16">
        <f t="shared" si="2"/>
        <v>107.85088168050201</v>
      </c>
      <c r="BL39" s="15"/>
      <c r="BM39" s="56"/>
    </row>
    <row r="40" spans="1:65" s="12" customFormat="1" ht="15">
      <c r="A40" s="5"/>
      <c r="B40" s="8" t="s">
        <v>224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8.597114405900001</v>
      </c>
      <c r="I40" s="9">
        <v>0.5477740837333334</v>
      </c>
      <c r="J40" s="9">
        <v>0</v>
      </c>
      <c r="K40" s="9">
        <v>0</v>
      </c>
      <c r="L40" s="10">
        <v>0.4504525486999999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0.3903797575</v>
      </c>
      <c r="S40" s="9">
        <v>1.5327007519666664</v>
      </c>
      <c r="T40" s="9">
        <v>0</v>
      </c>
      <c r="U40" s="9">
        <v>0</v>
      </c>
      <c r="V40" s="10">
        <v>0.025390553333333333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0.08323294043333336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3.009681397533333</v>
      </c>
      <c r="AW40" s="9">
        <v>10.645861044339439</v>
      </c>
      <c r="AX40" s="9">
        <v>0</v>
      </c>
      <c r="AY40" s="9">
        <v>0</v>
      </c>
      <c r="AZ40" s="10">
        <v>6.260805135066667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1.7028188466333336</v>
      </c>
      <c r="BG40" s="9">
        <v>0.8863325333333334</v>
      </c>
      <c r="BH40" s="9">
        <v>0</v>
      </c>
      <c r="BI40" s="9">
        <v>0</v>
      </c>
      <c r="BJ40" s="10">
        <v>1.5611934410999995</v>
      </c>
      <c r="BK40" s="16">
        <f t="shared" si="2"/>
        <v>35.69373743957277</v>
      </c>
      <c r="BL40" s="15"/>
      <c r="BM40" s="56"/>
    </row>
    <row r="41" spans="1:65" s="12" customFormat="1" ht="15">
      <c r="A41" s="5"/>
      <c r="B41" s="8" t="s">
        <v>225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0.0428044593</v>
      </c>
      <c r="I41" s="9">
        <v>0.31685283333333336</v>
      </c>
      <c r="J41" s="9">
        <v>0</v>
      </c>
      <c r="K41" s="9">
        <v>0</v>
      </c>
      <c r="L41" s="10">
        <v>0.28439890556666675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0.6628561273333333</v>
      </c>
      <c r="S41" s="9">
        <v>0.309882071</v>
      </c>
      <c r="T41" s="9">
        <v>0</v>
      </c>
      <c r="U41" s="9">
        <v>0</v>
      </c>
      <c r="V41" s="10">
        <v>0.09103410793333333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0.10067784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6.665014093133333</v>
      </c>
      <c r="AW41" s="9">
        <v>13.885233705913315</v>
      </c>
      <c r="AX41" s="9">
        <v>0</v>
      </c>
      <c r="AY41" s="9">
        <v>0</v>
      </c>
      <c r="AZ41" s="10">
        <v>7.3031814767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1.0430236763333334</v>
      </c>
      <c r="BG41" s="9">
        <v>1.24588827</v>
      </c>
      <c r="BH41" s="9">
        <v>0</v>
      </c>
      <c r="BI41" s="9">
        <v>0</v>
      </c>
      <c r="BJ41" s="10">
        <v>9.32157612173333</v>
      </c>
      <c r="BK41" s="16">
        <f t="shared" si="2"/>
        <v>41.27242368827998</v>
      </c>
      <c r="BL41" s="15"/>
      <c r="BM41" s="56"/>
    </row>
    <row r="42" spans="1:65" s="12" customFormat="1" ht="15">
      <c r="A42" s="5"/>
      <c r="B42" s="8" t="s">
        <v>226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0.08158674340000001</v>
      </c>
      <c r="I42" s="9">
        <v>13.772605639666661</v>
      </c>
      <c r="J42" s="9">
        <v>0</v>
      </c>
      <c r="K42" s="9">
        <v>0</v>
      </c>
      <c r="L42" s="10">
        <v>1.7992694980000001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0.185229908</v>
      </c>
      <c r="S42" s="9">
        <v>1.5403879640666667</v>
      </c>
      <c r="T42" s="9">
        <v>0</v>
      </c>
      <c r="U42" s="9">
        <v>0</v>
      </c>
      <c r="V42" s="10">
        <v>0.02537396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1.301877172133333</v>
      </c>
      <c r="AW42" s="9">
        <v>5.871471466674938</v>
      </c>
      <c r="AX42" s="9">
        <v>0</v>
      </c>
      <c r="AY42" s="9">
        <v>0</v>
      </c>
      <c r="AZ42" s="10">
        <v>10.353919528666669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0.49540540499999997</v>
      </c>
      <c r="BG42" s="9">
        <v>13.75077198896667</v>
      </c>
      <c r="BH42" s="9">
        <v>0</v>
      </c>
      <c r="BI42" s="9">
        <v>0</v>
      </c>
      <c r="BJ42" s="10">
        <v>8.679476249833332</v>
      </c>
      <c r="BK42" s="16">
        <f t="shared" si="2"/>
        <v>57.85737552440827</v>
      </c>
      <c r="BL42" s="15"/>
      <c r="BM42" s="56"/>
    </row>
    <row r="43" spans="1:65" s="12" customFormat="1" ht="15">
      <c r="A43" s="5"/>
      <c r="B43" s="8" t="s">
        <v>227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2.0918049601</v>
      </c>
      <c r="I43" s="9">
        <v>0.1267799</v>
      </c>
      <c r="J43" s="9">
        <v>0</v>
      </c>
      <c r="K43" s="9">
        <v>0</v>
      </c>
      <c r="L43" s="10">
        <v>7.827067357099999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0.021845459633333335</v>
      </c>
      <c r="S43" s="9">
        <v>0</v>
      </c>
      <c r="T43" s="9">
        <v>0</v>
      </c>
      <c r="U43" s="9">
        <v>0</v>
      </c>
      <c r="V43" s="10">
        <v>0.10612262676666667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17.234717927833337</v>
      </c>
      <c r="AW43" s="9">
        <v>4.125081117695675</v>
      </c>
      <c r="AX43" s="9">
        <v>0</v>
      </c>
      <c r="AY43" s="9">
        <v>0</v>
      </c>
      <c r="AZ43" s="10">
        <v>18.791526632500002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3.8338781137</v>
      </c>
      <c r="BG43" s="9">
        <v>0.13769448</v>
      </c>
      <c r="BH43" s="9">
        <v>0</v>
      </c>
      <c r="BI43" s="9">
        <v>0</v>
      </c>
      <c r="BJ43" s="10">
        <v>1.2982493735666667</v>
      </c>
      <c r="BK43" s="16">
        <f t="shared" si="2"/>
        <v>55.59476794889569</v>
      </c>
      <c r="BL43" s="15"/>
      <c r="BM43" s="56"/>
    </row>
    <row r="44" spans="1:65" s="12" customFormat="1" ht="15">
      <c r="A44" s="5"/>
      <c r="B44" s="8" t="s">
        <v>199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0.018657729999999997</v>
      </c>
      <c r="I44" s="9">
        <v>30.7153589033</v>
      </c>
      <c r="J44" s="9">
        <v>0</v>
      </c>
      <c r="K44" s="9">
        <v>0</v>
      </c>
      <c r="L44" s="10">
        <v>0.25173268043333336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24.49611556996667</v>
      </c>
      <c r="T44" s="9">
        <v>0</v>
      </c>
      <c r="U44" s="9">
        <v>0</v>
      </c>
      <c r="V44" s="10">
        <v>0.3235250382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0.1236543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5.382694182333333</v>
      </c>
      <c r="AW44" s="9">
        <v>7.6012796627604775</v>
      </c>
      <c r="AX44" s="9">
        <v>0</v>
      </c>
      <c r="AY44" s="9">
        <v>0</v>
      </c>
      <c r="AZ44" s="10">
        <v>5.421273315400001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0.7671389117666667</v>
      </c>
      <c r="BG44" s="9">
        <v>0</v>
      </c>
      <c r="BH44" s="9">
        <v>0</v>
      </c>
      <c r="BI44" s="9">
        <v>0</v>
      </c>
      <c r="BJ44" s="10">
        <v>0.3722351223333333</v>
      </c>
      <c r="BK44" s="16">
        <f t="shared" si="2"/>
        <v>75.47366541649382</v>
      </c>
      <c r="BL44" s="15"/>
      <c r="BM44" s="56"/>
    </row>
    <row r="45" spans="1:65" s="12" customFormat="1" ht="15">
      <c r="A45" s="5"/>
      <c r="B45" s="8" t="s">
        <v>228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4.8503396596</v>
      </c>
      <c r="I45" s="9">
        <v>0</v>
      </c>
      <c r="J45" s="9">
        <v>0</v>
      </c>
      <c r="K45" s="9">
        <v>0</v>
      </c>
      <c r="L45" s="10">
        <v>0.07585130466666667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0.09401995926666668</v>
      </c>
      <c r="S45" s="9">
        <v>0</v>
      </c>
      <c r="T45" s="9">
        <v>0</v>
      </c>
      <c r="U45" s="9">
        <v>0</v>
      </c>
      <c r="V45" s="10">
        <v>0.1548797544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7.471588305599999</v>
      </c>
      <c r="AW45" s="9">
        <v>0.0617032197551612</v>
      </c>
      <c r="AX45" s="9">
        <v>0</v>
      </c>
      <c r="AY45" s="9">
        <v>0</v>
      </c>
      <c r="AZ45" s="10">
        <v>10.940204799100002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1.9331668949</v>
      </c>
      <c r="BG45" s="9">
        <v>0</v>
      </c>
      <c r="BH45" s="9">
        <v>0</v>
      </c>
      <c r="BI45" s="9">
        <v>0</v>
      </c>
      <c r="BJ45" s="10">
        <v>0.5934959169999999</v>
      </c>
      <c r="BK45" s="16">
        <f t="shared" si="2"/>
        <v>26.175249814288495</v>
      </c>
      <c r="BL45" s="15"/>
      <c r="BM45" s="56"/>
    </row>
    <row r="46" spans="1:65" s="12" customFormat="1" ht="15">
      <c r="A46" s="5"/>
      <c r="B46" s="8" t="s">
        <v>229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0.004491982666666667</v>
      </c>
      <c r="I46" s="9">
        <v>69.47804706666666</v>
      </c>
      <c r="J46" s="9">
        <v>0</v>
      </c>
      <c r="K46" s="9">
        <v>0</v>
      </c>
      <c r="L46" s="10">
        <v>0.15260814613333332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29.197964162433337</v>
      </c>
      <c r="T46" s="9">
        <v>0</v>
      </c>
      <c r="U46" s="9">
        <v>0</v>
      </c>
      <c r="V46" s="10">
        <v>0.02801970710000001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6.395696392</v>
      </c>
      <c r="AW46" s="9">
        <v>1.0362422898282049</v>
      </c>
      <c r="AX46" s="9">
        <v>0</v>
      </c>
      <c r="AY46" s="9">
        <v>0</v>
      </c>
      <c r="AZ46" s="10">
        <v>0.8480424211333334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1.3234392416666665</v>
      </c>
      <c r="BG46" s="9">
        <v>0</v>
      </c>
      <c r="BH46" s="9">
        <v>0</v>
      </c>
      <c r="BI46" s="9">
        <v>0</v>
      </c>
      <c r="BJ46" s="10">
        <v>11.236071334166667</v>
      </c>
      <c r="BK46" s="16">
        <f t="shared" si="2"/>
        <v>119.70062274379487</v>
      </c>
      <c r="BL46" s="15"/>
      <c r="BM46" s="56"/>
    </row>
    <row r="47" spans="1:65" s="12" customFormat="1" ht="15">
      <c r="A47" s="5"/>
      <c r="B47" s="8" t="s">
        <v>230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0.4180121040000003</v>
      </c>
      <c r="I47" s="9">
        <v>23.324247311333334</v>
      </c>
      <c r="J47" s="9">
        <v>0</v>
      </c>
      <c r="K47" s="9">
        <v>0</v>
      </c>
      <c r="L47" s="10">
        <v>0.9687425324999999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0.47134896000000004</v>
      </c>
      <c r="S47" s="9">
        <v>16.052144355299998</v>
      </c>
      <c r="T47" s="9">
        <v>0</v>
      </c>
      <c r="U47" s="9">
        <v>0</v>
      </c>
      <c r="V47" s="10">
        <v>0.23230729063333333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5.746800298966667</v>
      </c>
      <c r="AW47" s="9">
        <v>8.21352571323214</v>
      </c>
      <c r="AX47" s="9">
        <v>0</v>
      </c>
      <c r="AY47" s="9">
        <v>0</v>
      </c>
      <c r="AZ47" s="10">
        <v>8.119201896333333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0.8116435388666667</v>
      </c>
      <c r="BG47" s="9">
        <v>1.6209274202000001</v>
      </c>
      <c r="BH47" s="9">
        <v>0</v>
      </c>
      <c r="BI47" s="9">
        <v>0</v>
      </c>
      <c r="BJ47" s="10">
        <v>4.811400810433334</v>
      </c>
      <c r="BK47" s="16">
        <f t="shared" si="2"/>
        <v>70.79030223179882</v>
      </c>
      <c r="BL47" s="15"/>
      <c r="BM47" s="56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0.7008202933333334</v>
      </c>
      <c r="I48" s="9">
        <v>1.1656975</v>
      </c>
      <c r="J48" s="9">
        <v>0</v>
      </c>
      <c r="K48" s="9">
        <v>0</v>
      </c>
      <c r="L48" s="10">
        <v>1.9752870433333336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4.8839977910000005</v>
      </c>
      <c r="S48" s="9">
        <v>0</v>
      </c>
      <c r="T48" s="9">
        <v>0</v>
      </c>
      <c r="U48" s="9">
        <v>0</v>
      </c>
      <c r="V48" s="10">
        <v>1.22705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3.570995839533334</v>
      </c>
      <c r="AW48" s="9">
        <v>1.569159600979817</v>
      </c>
      <c r="AX48" s="9">
        <v>0</v>
      </c>
      <c r="AY48" s="9">
        <v>0</v>
      </c>
      <c r="AZ48" s="10">
        <v>3.3422869842000003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7.198154997366666</v>
      </c>
      <c r="BG48" s="9">
        <v>1.2228323333333333</v>
      </c>
      <c r="BH48" s="9">
        <v>0</v>
      </c>
      <c r="BI48" s="9">
        <v>0</v>
      </c>
      <c r="BJ48" s="10">
        <v>0.24176923389999996</v>
      </c>
      <c r="BK48" s="16">
        <f t="shared" si="2"/>
        <v>27.09805161697982</v>
      </c>
      <c r="BL48" s="15"/>
      <c r="BM48" s="56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1.9198202716666666</v>
      </c>
      <c r="I49" s="9">
        <v>1.2311726666666667</v>
      </c>
      <c r="J49" s="9">
        <v>0</v>
      </c>
      <c r="K49" s="9">
        <v>0</v>
      </c>
      <c r="L49" s="10">
        <v>0.15567541086666667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0.24007867000000002</v>
      </c>
      <c r="S49" s="9">
        <v>0</v>
      </c>
      <c r="T49" s="9">
        <v>0</v>
      </c>
      <c r="U49" s="9">
        <v>0</v>
      </c>
      <c r="V49" s="10">
        <v>0.009849381333333332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3.042786158766666</v>
      </c>
      <c r="AW49" s="9">
        <v>3.9177866669852635</v>
      </c>
      <c r="AX49" s="9">
        <v>0</v>
      </c>
      <c r="AY49" s="9">
        <v>0</v>
      </c>
      <c r="AZ49" s="10">
        <v>4.611492835366667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1.0038104024999999</v>
      </c>
      <c r="BG49" s="9">
        <v>1.2243083333333333</v>
      </c>
      <c r="BH49" s="9">
        <v>0</v>
      </c>
      <c r="BI49" s="9">
        <v>0</v>
      </c>
      <c r="BJ49" s="10">
        <v>2.4027700930666667</v>
      </c>
      <c r="BK49" s="16">
        <f t="shared" si="2"/>
        <v>19.759550890551928</v>
      </c>
      <c r="BL49" s="15"/>
      <c r="BM49" s="56"/>
    </row>
    <row r="50" spans="1:65" s="12" customFormat="1" ht="15">
      <c r="A50" s="5"/>
      <c r="B50" s="8" t="s">
        <v>233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0.6851623461666667</v>
      </c>
      <c r="I50" s="9">
        <v>13.2574340258</v>
      </c>
      <c r="J50" s="9">
        <v>0</v>
      </c>
      <c r="K50" s="9">
        <v>0</v>
      </c>
      <c r="L50" s="10">
        <v>0.9330770210333335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0.0464705883</v>
      </c>
      <c r="S50" s="9">
        <v>18.08967765846667</v>
      </c>
      <c r="T50" s="9">
        <v>0</v>
      </c>
      <c r="U50" s="9">
        <v>0</v>
      </c>
      <c r="V50" s="10">
        <v>0.11347147033333337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7.000698324633333</v>
      </c>
      <c r="AW50" s="9">
        <v>8.470553483944277</v>
      </c>
      <c r="AX50" s="9">
        <v>0</v>
      </c>
      <c r="AY50" s="9">
        <v>0</v>
      </c>
      <c r="AZ50" s="10">
        <v>1.170140924266667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0.010981986</v>
      </c>
      <c r="BG50" s="9">
        <v>1.2202206666666666</v>
      </c>
      <c r="BH50" s="9">
        <v>0</v>
      </c>
      <c r="BI50" s="9">
        <v>0</v>
      </c>
      <c r="BJ50" s="10">
        <v>0.24826184153333336</v>
      </c>
      <c r="BK50" s="16">
        <f t="shared" si="2"/>
        <v>51.246150337144286</v>
      </c>
      <c r="BL50" s="15"/>
      <c r="BM50" s="56"/>
    </row>
    <row r="51" spans="1:65" s="12" customFormat="1" ht="15">
      <c r="A51" s="5"/>
      <c r="B51" s="8" t="s">
        <v>234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0.1947408171666667</v>
      </c>
      <c r="I51" s="9">
        <v>0</v>
      </c>
      <c r="J51" s="9">
        <v>0</v>
      </c>
      <c r="K51" s="9">
        <v>0</v>
      </c>
      <c r="L51" s="10">
        <v>0.07607828936666666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0.021680518966666666</v>
      </c>
      <c r="S51" s="9">
        <v>0</v>
      </c>
      <c r="T51" s="9">
        <v>0</v>
      </c>
      <c r="U51" s="9">
        <v>0</v>
      </c>
      <c r="V51" s="10">
        <v>0.46274679746666664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0.09955853333333334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27.8238033825</v>
      </c>
      <c r="AW51" s="9">
        <v>7.752591292921682</v>
      </c>
      <c r="AX51" s="9">
        <v>0</v>
      </c>
      <c r="AY51" s="9">
        <v>0</v>
      </c>
      <c r="AZ51" s="10">
        <v>41.7371302209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5.805654656166666</v>
      </c>
      <c r="BG51" s="9">
        <v>2.106736447266667</v>
      </c>
      <c r="BH51" s="9">
        <v>0</v>
      </c>
      <c r="BI51" s="9">
        <v>0</v>
      </c>
      <c r="BJ51" s="10">
        <v>5.7702475485999996</v>
      </c>
      <c r="BK51" s="16">
        <f t="shared" si="2"/>
        <v>91.85096850465501</v>
      </c>
      <c r="BL51" s="15"/>
      <c r="BM51" s="49"/>
    </row>
    <row r="52" spans="1:65" s="12" customFormat="1" ht="15">
      <c r="A52" s="5"/>
      <c r="B52" s="8" t="s">
        <v>298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0.025237604666666663</v>
      </c>
      <c r="I52" s="9">
        <v>0</v>
      </c>
      <c r="J52" s="9">
        <v>0</v>
      </c>
      <c r="K52" s="9">
        <v>0</v>
      </c>
      <c r="L52" s="10">
        <v>0.06672576453333333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0.021922003966666666</v>
      </c>
      <c r="S52" s="9">
        <v>0</v>
      </c>
      <c r="T52" s="9">
        <v>0</v>
      </c>
      <c r="U52" s="9">
        <v>0</v>
      </c>
      <c r="V52" s="10">
        <v>0.05099690026666666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0.0017933280000000007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17.22148931</v>
      </c>
      <c r="AW52" s="9">
        <v>2.482348984470139</v>
      </c>
      <c r="AX52" s="9">
        <v>0</v>
      </c>
      <c r="AY52" s="9">
        <v>0</v>
      </c>
      <c r="AZ52" s="10">
        <v>10.188202749366667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3.1885090070333333</v>
      </c>
      <c r="BG52" s="9">
        <v>1.0133662542333333</v>
      </c>
      <c r="BH52" s="9">
        <v>0</v>
      </c>
      <c r="BI52" s="9">
        <v>0</v>
      </c>
      <c r="BJ52" s="10">
        <v>1.540370777133333</v>
      </c>
      <c r="BK52" s="16">
        <f t="shared" si="2"/>
        <v>35.800962683670136</v>
      </c>
      <c r="BL52" s="15"/>
      <c r="BM52" s="56"/>
    </row>
    <row r="53" spans="1:65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0.02940598083333333</v>
      </c>
      <c r="I53" s="9">
        <v>0</v>
      </c>
      <c r="J53" s="9">
        <v>0</v>
      </c>
      <c r="K53" s="9">
        <v>0</v>
      </c>
      <c r="L53" s="10">
        <v>0.003753955000000001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0.025026366666666668</v>
      </c>
      <c r="S53" s="9">
        <v>0</v>
      </c>
      <c r="T53" s="9">
        <v>0</v>
      </c>
      <c r="U53" s="9">
        <v>0</v>
      </c>
      <c r="V53" s="10">
        <v>0.015266083666666666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0.0030416799999999997</v>
      </c>
      <c r="AC53" s="9">
        <v>0</v>
      </c>
      <c r="AD53" s="9">
        <v>0</v>
      </c>
      <c r="AE53" s="9">
        <v>0</v>
      </c>
      <c r="AF53" s="10">
        <v>0.009249285199999997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25.637485781300004</v>
      </c>
      <c r="AW53" s="9">
        <v>5.129274459708059</v>
      </c>
      <c r="AX53" s="9">
        <v>0</v>
      </c>
      <c r="AY53" s="9">
        <v>0</v>
      </c>
      <c r="AZ53" s="10">
        <v>17.13354373283333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4.167739368566667</v>
      </c>
      <c r="BG53" s="9">
        <v>1.0249043117</v>
      </c>
      <c r="BH53" s="9">
        <v>0</v>
      </c>
      <c r="BI53" s="9">
        <v>0</v>
      </c>
      <c r="BJ53" s="10">
        <v>1.8683244818333333</v>
      </c>
      <c r="BK53" s="16">
        <f t="shared" si="2"/>
        <v>55.04701548730806</v>
      </c>
      <c r="BL53" s="15"/>
      <c r="BM53" s="56"/>
    </row>
    <row r="54" spans="1:65" s="12" customFormat="1" ht="15">
      <c r="A54" s="5"/>
      <c r="B54" s="8" t="s">
        <v>108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0</v>
      </c>
      <c r="J54" s="9">
        <v>0</v>
      </c>
      <c r="K54" s="9">
        <v>0</v>
      </c>
      <c r="L54" s="10">
        <v>0.11150808226666667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0.00271883</v>
      </c>
      <c r="S54" s="9">
        <v>0</v>
      </c>
      <c r="T54" s="9">
        <v>0</v>
      </c>
      <c r="U54" s="9">
        <v>0</v>
      </c>
      <c r="V54" s="10">
        <v>0.046775501299999994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0.05667133590000001</v>
      </c>
      <c r="AC54" s="9">
        <v>0</v>
      </c>
      <c r="AD54" s="9">
        <v>0</v>
      </c>
      <c r="AE54" s="9">
        <v>0</v>
      </c>
      <c r="AF54" s="10">
        <v>0.034507140000000006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0.000575119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2.9641436367333336</v>
      </c>
      <c r="AW54" s="9">
        <v>2.3062271885697094</v>
      </c>
      <c r="AX54" s="9">
        <v>0</v>
      </c>
      <c r="AY54" s="9">
        <v>0</v>
      </c>
      <c r="AZ54" s="10">
        <v>10.976783811166671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2.522441834033333</v>
      </c>
      <c r="BG54" s="9">
        <v>0.21071611800000004</v>
      </c>
      <c r="BH54" s="9">
        <v>0.11501229776666665</v>
      </c>
      <c r="BI54" s="9">
        <v>0</v>
      </c>
      <c r="BJ54" s="10">
        <v>4.068672595133333</v>
      </c>
      <c r="BK54" s="16">
        <f t="shared" si="2"/>
        <v>23.416753489869716</v>
      </c>
      <c r="BL54" s="15"/>
      <c r="BM54" s="49"/>
    </row>
    <row r="55" spans="1:65" s="12" customFormat="1" ht="15">
      <c r="A55" s="5"/>
      <c r="B55" s="8" t="s">
        <v>109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0.06715101873333333</v>
      </c>
      <c r="I55" s="9">
        <v>0</v>
      </c>
      <c r="J55" s="9">
        <v>0</v>
      </c>
      <c r="K55" s="9">
        <v>0</v>
      </c>
      <c r="L55" s="10">
        <v>0.024955973000000003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0.001190885933333333</v>
      </c>
      <c r="S55" s="9">
        <v>0</v>
      </c>
      <c r="T55" s="9">
        <v>0</v>
      </c>
      <c r="U55" s="9">
        <v>0</v>
      </c>
      <c r="V55" s="10">
        <v>0.0009507037333333335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0.2728862894666667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47.18601795646667</v>
      </c>
      <c r="AW55" s="9">
        <v>7.089422778391983</v>
      </c>
      <c r="AX55" s="9">
        <v>0.11572063356666665</v>
      </c>
      <c r="AY55" s="9">
        <v>0</v>
      </c>
      <c r="AZ55" s="10">
        <v>12.488837051566668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3.966222530599999</v>
      </c>
      <c r="BG55" s="9">
        <v>0</v>
      </c>
      <c r="BH55" s="9">
        <v>0</v>
      </c>
      <c r="BI55" s="9">
        <v>0</v>
      </c>
      <c r="BJ55" s="10">
        <v>1.4023408534000001</v>
      </c>
      <c r="BK55" s="16">
        <f t="shared" si="2"/>
        <v>72.61569667485865</v>
      </c>
      <c r="BL55" s="15"/>
      <c r="BM55" s="49"/>
    </row>
    <row r="56" spans="1:65" s="12" customFormat="1" ht="15">
      <c r="A56" s="5"/>
      <c r="B56" s="8" t="s">
        <v>235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0.04889372833333333</v>
      </c>
      <c r="I56" s="9">
        <v>0</v>
      </c>
      <c r="J56" s="9">
        <v>0</v>
      </c>
      <c r="K56" s="9">
        <v>0</v>
      </c>
      <c r="L56" s="10">
        <v>0.022726521666666666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0.002300881333333334</v>
      </c>
      <c r="S56" s="9">
        <v>0</v>
      </c>
      <c r="T56" s="9">
        <v>0</v>
      </c>
      <c r="U56" s="9">
        <v>0</v>
      </c>
      <c r="V56" s="10">
        <v>0.007477864333333334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0.010192673866666665</v>
      </c>
      <c r="AC56" s="9">
        <v>0</v>
      </c>
      <c r="AD56" s="9">
        <v>0</v>
      </c>
      <c r="AE56" s="9">
        <v>0</v>
      </c>
      <c r="AF56" s="10">
        <v>0.05040530066666668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36.83341356056667</v>
      </c>
      <c r="AW56" s="9">
        <v>8.374568723397907</v>
      </c>
      <c r="AX56" s="9">
        <v>0.16821656563333337</v>
      </c>
      <c r="AY56" s="9">
        <v>0</v>
      </c>
      <c r="AZ56" s="10">
        <v>11.145508942400001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9.623214618266669</v>
      </c>
      <c r="BG56" s="9">
        <v>1.1164614370666668</v>
      </c>
      <c r="BH56" s="9">
        <v>0</v>
      </c>
      <c r="BI56" s="9">
        <v>0</v>
      </c>
      <c r="BJ56" s="10">
        <v>2.3356047860999998</v>
      </c>
      <c r="BK56" s="16">
        <f t="shared" si="2"/>
        <v>69.73898560363125</v>
      </c>
      <c r="BL56" s="15"/>
      <c r="BM56" s="49"/>
    </row>
    <row r="57" spans="1:65" s="12" customFormat="1" ht="15">
      <c r="A57" s="5"/>
      <c r="B57" s="8" t="s">
        <v>236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0.05185012576666666</v>
      </c>
      <c r="I57" s="9">
        <v>0</v>
      </c>
      <c r="J57" s="9">
        <v>0</v>
      </c>
      <c r="K57" s="9">
        <v>0</v>
      </c>
      <c r="L57" s="10">
        <v>0.07023342086666665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0.007609524000000003</v>
      </c>
      <c r="S57" s="9">
        <v>0</v>
      </c>
      <c r="T57" s="9">
        <v>0</v>
      </c>
      <c r="U57" s="9">
        <v>0</v>
      </c>
      <c r="V57" s="10">
        <v>0.004682784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0.013640554899999999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7.0608150879333325</v>
      </c>
      <c r="AW57" s="9">
        <v>2.465928323057259</v>
      </c>
      <c r="AX57" s="9">
        <v>0</v>
      </c>
      <c r="AY57" s="9">
        <v>0</v>
      </c>
      <c r="AZ57" s="10">
        <v>11.967643890500002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5.108663132899999</v>
      </c>
      <c r="BG57" s="9">
        <v>0.22184111086666664</v>
      </c>
      <c r="BH57" s="9">
        <v>0</v>
      </c>
      <c r="BI57" s="9">
        <v>0</v>
      </c>
      <c r="BJ57" s="10">
        <v>2.320616584233333</v>
      </c>
      <c r="BK57" s="16">
        <f t="shared" si="2"/>
        <v>29.29352453902392</v>
      </c>
      <c r="BL57" s="15"/>
      <c r="BM57" s="49"/>
    </row>
    <row r="58" spans="1:65" s="12" customFormat="1" ht="15">
      <c r="A58" s="5"/>
      <c r="B58" s="8" t="s">
        <v>200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0.35733311189999994</v>
      </c>
      <c r="I58" s="9">
        <v>0.12041113616666668</v>
      </c>
      <c r="J58" s="9">
        <v>0</v>
      </c>
      <c r="K58" s="9">
        <v>0</v>
      </c>
      <c r="L58" s="10">
        <v>0.2310518697666667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0.006183073466666669</v>
      </c>
      <c r="S58" s="9">
        <v>0</v>
      </c>
      <c r="T58" s="9">
        <v>0</v>
      </c>
      <c r="U58" s="9">
        <v>0</v>
      </c>
      <c r="V58" s="10">
        <v>0.08181597036666668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1.3226315568333333</v>
      </c>
      <c r="AW58" s="9">
        <v>1.0759836907121911</v>
      </c>
      <c r="AX58" s="9">
        <v>0</v>
      </c>
      <c r="AY58" s="9">
        <v>0</v>
      </c>
      <c r="AZ58" s="10">
        <v>1.8222770558333332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0.1074612811</v>
      </c>
      <c r="BG58" s="9">
        <v>0</v>
      </c>
      <c r="BH58" s="9">
        <v>0</v>
      </c>
      <c r="BI58" s="9">
        <v>0</v>
      </c>
      <c r="BJ58" s="10">
        <v>1.1645167972333332</v>
      </c>
      <c r="BK58" s="16">
        <f t="shared" si="2"/>
        <v>6.289665543378858</v>
      </c>
      <c r="BL58" s="15"/>
      <c r="BM58" s="49"/>
    </row>
    <row r="59" spans="1:65" s="12" customFormat="1" ht="15">
      <c r="A59" s="5"/>
      <c r="B59" s="8" t="s">
        <v>209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0.014942620066666665</v>
      </c>
      <c r="I59" s="9">
        <v>0</v>
      </c>
      <c r="J59" s="9">
        <v>0</v>
      </c>
      <c r="K59" s="9">
        <v>0</v>
      </c>
      <c r="L59" s="10">
        <v>0.40621545216666677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0.009275075266666665</v>
      </c>
      <c r="S59" s="9">
        <v>0</v>
      </c>
      <c r="T59" s="9">
        <v>0</v>
      </c>
      <c r="U59" s="9">
        <v>0</v>
      </c>
      <c r="V59" s="10">
        <v>0.02465285660000001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0.2885341254666667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0.00360215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3.8796045576333333</v>
      </c>
      <c r="AW59" s="9">
        <v>5.644617081100473</v>
      </c>
      <c r="AX59" s="9">
        <v>0</v>
      </c>
      <c r="AY59" s="9">
        <v>0</v>
      </c>
      <c r="AZ59" s="10">
        <v>149.82221921849998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1.885167064</v>
      </c>
      <c r="BG59" s="9">
        <v>21.449163329433336</v>
      </c>
      <c r="BH59" s="9">
        <v>0.1729032</v>
      </c>
      <c r="BI59" s="9">
        <v>0</v>
      </c>
      <c r="BJ59" s="10">
        <v>21.67023565596667</v>
      </c>
      <c r="BK59" s="16">
        <f t="shared" si="2"/>
        <v>205.27113238620046</v>
      </c>
      <c r="BL59" s="15"/>
      <c r="BM59" s="49"/>
    </row>
    <row r="60" spans="1:65" s="12" customFormat="1" ht="15">
      <c r="A60" s="5"/>
      <c r="B60" s="8" t="s">
        <v>210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0.002770032666666667</v>
      </c>
      <c r="I60" s="9">
        <v>0</v>
      </c>
      <c r="J60" s="9">
        <v>0</v>
      </c>
      <c r="K60" s="9">
        <v>0</v>
      </c>
      <c r="L60" s="10">
        <v>0.04224299816666667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0.011430598033333333</v>
      </c>
      <c r="S60" s="9">
        <v>0</v>
      </c>
      <c r="T60" s="9">
        <v>0</v>
      </c>
      <c r="U60" s="9">
        <v>0</v>
      </c>
      <c r="V60" s="10">
        <v>0.08240847183333332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0.055400653333333334</v>
      </c>
      <c r="AS60" s="9">
        <v>0</v>
      </c>
      <c r="AT60" s="9">
        <v>0</v>
      </c>
      <c r="AU60" s="10">
        <v>0</v>
      </c>
      <c r="AV60" s="11">
        <v>3.0125623596000004</v>
      </c>
      <c r="AW60" s="9">
        <v>2.8953118278061183</v>
      </c>
      <c r="AX60" s="9">
        <v>0</v>
      </c>
      <c r="AY60" s="9">
        <v>0</v>
      </c>
      <c r="AZ60" s="10">
        <v>81.08387794860002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0.7366090988333334</v>
      </c>
      <c r="BG60" s="9">
        <v>7.18823477</v>
      </c>
      <c r="BH60" s="9">
        <v>0</v>
      </c>
      <c r="BI60" s="9">
        <v>0</v>
      </c>
      <c r="BJ60" s="10">
        <v>10.7240047735</v>
      </c>
      <c r="BK60" s="16">
        <f t="shared" si="2"/>
        <v>105.83485353237279</v>
      </c>
      <c r="BL60" s="15"/>
      <c r="BM60" s="49"/>
    </row>
    <row r="61" spans="1:65" s="12" customFormat="1" ht="15">
      <c r="A61" s="5"/>
      <c r="B61" s="8" t="s">
        <v>110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</v>
      </c>
      <c r="I61" s="9">
        <v>0</v>
      </c>
      <c r="J61" s="9">
        <v>0</v>
      </c>
      <c r="K61" s="9">
        <v>0</v>
      </c>
      <c r="L61" s="10">
        <v>0.009484330433333334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</v>
      </c>
      <c r="S61" s="9">
        <v>0</v>
      </c>
      <c r="T61" s="9">
        <v>0</v>
      </c>
      <c r="U61" s="9">
        <v>0</v>
      </c>
      <c r="V61" s="10">
        <v>0.004263919933333332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0.1374428259</v>
      </c>
      <c r="AW61" s="9">
        <v>0.4929063758890878</v>
      </c>
      <c r="AX61" s="9">
        <v>0</v>
      </c>
      <c r="AY61" s="9">
        <v>0</v>
      </c>
      <c r="AZ61" s="10">
        <v>14.5676714858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0.019057328933333336</v>
      </c>
      <c r="BG61" s="9">
        <v>0.2056144476333333</v>
      </c>
      <c r="BH61" s="9">
        <v>0</v>
      </c>
      <c r="BI61" s="9">
        <v>0</v>
      </c>
      <c r="BJ61" s="10">
        <v>1.1957845100333333</v>
      </c>
      <c r="BK61" s="16">
        <f t="shared" si="2"/>
        <v>16.632225224555757</v>
      </c>
      <c r="BL61" s="15"/>
      <c r="BM61" s="49"/>
    </row>
    <row r="62" spans="1:65" s="12" customFormat="1" ht="15">
      <c r="A62" s="5"/>
      <c r="B62" s="8" t="s">
        <v>111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0.048665347366666674</v>
      </c>
      <c r="I62" s="9">
        <v>0</v>
      </c>
      <c r="J62" s="9">
        <v>0</v>
      </c>
      <c r="K62" s="9">
        <v>0</v>
      </c>
      <c r="L62" s="10">
        <v>0.0107209674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0.023907338433333335</v>
      </c>
      <c r="S62" s="9">
        <v>0</v>
      </c>
      <c r="T62" s="9">
        <v>0</v>
      </c>
      <c r="U62" s="9">
        <v>0</v>
      </c>
      <c r="V62" s="10">
        <v>0.08196945369999999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0.0680257115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13.8352056595</v>
      </c>
      <c r="AW62" s="9">
        <v>0.3133501124361181</v>
      </c>
      <c r="AX62" s="9">
        <v>0</v>
      </c>
      <c r="AY62" s="9">
        <v>0</v>
      </c>
      <c r="AZ62" s="10">
        <v>54.07701195506668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4.641212081333332</v>
      </c>
      <c r="BG62" s="9">
        <v>1.5870065353999998</v>
      </c>
      <c r="BH62" s="9">
        <v>0.06963645</v>
      </c>
      <c r="BI62" s="9">
        <v>0</v>
      </c>
      <c r="BJ62" s="10">
        <v>8.224819327966665</v>
      </c>
      <c r="BK62" s="16">
        <f t="shared" si="2"/>
        <v>82.9815309401028</v>
      </c>
      <c r="BL62" s="15"/>
      <c r="BM62" s="49"/>
    </row>
    <row r="63" spans="1:65" s="12" customFormat="1" ht="15">
      <c r="A63" s="5"/>
      <c r="B63" s="8" t="s">
        <v>237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0.5364101119</v>
      </c>
      <c r="I63" s="9">
        <v>0</v>
      </c>
      <c r="J63" s="9">
        <v>0</v>
      </c>
      <c r="K63" s="9">
        <v>0</v>
      </c>
      <c r="L63" s="10">
        <v>0.11091033630000001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0.11941466063333334</v>
      </c>
      <c r="S63" s="9">
        <v>0</v>
      </c>
      <c r="T63" s="9">
        <v>0</v>
      </c>
      <c r="U63" s="9">
        <v>0</v>
      </c>
      <c r="V63" s="10">
        <v>0.10210271430000001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0.09371285106666669</v>
      </c>
      <c r="AC63" s="9">
        <v>0</v>
      </c>
      <c r="AD63" s="9">
        <v>0</v>
      </c>
      <c r="AE63" s="9">
        <v>0</v>
      </c>
      <c r="AF63" s="10">
        <v>0.03844387546666666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129.99562328016663</v>
      </c>
      <c r="AW63" s="9">
        <v>21.93888665425746</v>
      </c>
      <c r="AX63" s="9">
        <v>0</v>
      </c>
      <c r="AY63" s="9">
        <v>0</v>
      </c>
      <c r="AZ63" s="10">
        <v>72.60775708226667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12.583094009800003</v>
      </c>
      <c r="BG63" s="9">
        <v>2.9625500577666672</v>
      </c>
      <c r="BH63" s="9">
        <v>0.38541160416666653</v>
      </c>
      <c r="BI63" s="9">
        <v>0</v>
      </c>
      <c r="BJ63" s="10">
        <v>12.978867363800001</v>
      </c>
      <c r="BK63" s="16">
        <f t="shared" si="2"/>
        <v>254.45318460189077</v>
      </c>
      <c r="BL63" s="15"/>
      <c r="BM63" s="49"/>
    </row>
    <row r="64" spans="1:65" s="12" customFormat="1" ht="15">
      <c r="A64" s="5"/>
      <c r="B64" s="8" t="s">
        <v>112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0.08115516083333332</v>
      </c>
      <c r="I64" s="9">
        <v>0</v>
      </c>
      <c r="J64" s="9">
        <v>0</v>
      </c>
      <c r="K64" s="9">
        <v>0</v>
      </c>
      <c r="L64" s="10">
        <v>0.0985327741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0.075455381</v>
      </c>
      <c r="S64" s="9">
        <v>0</v>
      </c>
      <c r="T64" s="9">
        <v>0</v>
      </c>
      <c r="U64" s="9">
        <v>0</v>
      </c>
      <c r="V64" s="10">
        <v>0.03253727513333333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0.024143889799999995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0.0012453103333333335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36.306954405000006</v>
      </c>
      <c r="AW64" s="9">
        <v>3.4880898027644083</v>
      </c>
      <c r="AX64" s="9">
        <v>0</v>
      </c>
      <c r="AY64" s="9">
        <v>0</v>
      </c>
      <c r="AZ64" s="10">
        <v>23.393012287733335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7.548650561733335</v>
      </c>
      <c r="BG64" s="9">
        <v>1.04606068</v>
      </c>
      <c r="BH64" s="9">
        <v>0</v>
      </c>
      <c r="BI64" s="9">
        <v>0</v>
      </c>
      <c r="BJ64" s="10">
        <v>2.612684650233333</v>
      </c>
      <c r="BK64" s="16">
        <f t="shared" si="2"/>
        <v>74.70852217866441</v>
      </c>
      <c r="BL64" s="15"/>
      <c r="BM64" s="49"/>
    </row>
    <row r="65" spans="1:65" s="12" customFormat="1" ht="15">
      <c r="A65" s="5"/>
      <c r="B65" s="8" t="s">
        <v>113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0.027516818</v>
      </c>
      <c r="I65" s="9">
        <v>0</v>
      </c>
      <c r="J65" s="9">
        <v>0</v>
      </c>
      <c r="K65" s="9">
        <v>0</v>
      </c>
      <c r="L65" s="10">
        <v>0.0408821296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0.0080102126</v>
      </c>
      <c r="S65" s="9">
        <v>0</v>
      </c>
      <c r="T65" s="9">
        <v>0</v>
      </c>
      <c r="U65" s="9">
        <v>0</v>
      </c>
      <c r="V65" s="10">
        <v>0.007206785666666668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0.015673074400000007</v>
      </c>
      <c r="AC65" s="9">
        <v>0</v>
      </c>
      <c r="AD65" s="9">
        <v>0</v>
      </c>
      <c r="AE65" s="9">
        <v>0</v>
      </c>
      <c r="AF65" s="10">
        <v>0.005392330233333333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55.57662041363333</v>
      </c>
      <c r="AW65" s="9">
        <v>5.050948783047938</v>
      </c>
      <c r="AX65" s="9">
        <v>0</v>
      </c>
      <c r="AY65" s="9">
        <v>0</v>
      </c>
      <c r="AZ65" s="10">
        <v>32.67823910283333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6.976204032533333</v>
      </c>
      <c r="BG65" s="9">
        <v>1.5988715668666664</v>
      </c>
      <c r="BH65" s="9">
        <v>0</v>
      </c>
      <c r="BI65" s="9">
        <v>0</v>
      </c>
      <c r="BJ65" s="10">
        <v>3.4107172224</v>
      </c>
      <c r="BK65" s="16">
        <f t="shared" si="2"/>
        <v>105.39628247181459</v>
      </c>
      <c r="BL65" s="15"/>
      <c r="BM65" s="49"/>
    </row>
    <row r="66" spans="1:65" s="12" customFormat="1" ht="15">
      <c r="A66" s="5"/>
      <c r="B66" s="8" t="s">
        <v>238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0.038209270000000004</v>
      </c>
      <c r="I66" s="9">
        <v>0</v>
      </c>
      <c r="J66" s="9">
        <v>0</v>
      </c>
      <c r="K66" s="9">
        <v>0</v>
      </c>
      <c r="L66" s="10">
        <v>0.16809842030000002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0.02143807756666667</v>
      </c>
      <c r="S66" s="9">
        <v>0</v>
      </c>
      <c r="T66" s="9">
        <v>0</v>
      </c>
      <c r="U66" s="9">
        <v>0</v>
      </c>
      <c r="V66" s="10">
        <v>0.03120423716666667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30.50292962006667</v>
      </c>
      <c r="AW66" s="9">
        <v>2.193327357597598</v>
      </c>
      <c r="AX66" s="9">
        <v>0</v>
      </c>
      <c r="AY66" s="9">
        <v>0</v>
      </c>
      <c r="AZ66" s="10">
        <v>15.298155285166667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2.2379557242</v>
      </c>
      <c r="BG66" s="9">
        <v>0.02478336</v>
      </c>
      <c r="BH66" s="9">
        <v>0</v>
      </c>
      <c r="BI66" s="9">
        <v>0</v>
      </c>
      <c r="BJ66" s="10">
        <v>0.8253667230666666</v>
      </c>
      <c r="BK66" s="16">
        <f t="shared" si="2"/>
        <v>51.34146807513093</v>
      </c>
      <c r="BL66" s="15"/>
      <c r="BM66" s="49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0.06692476663333331</v>
      </c>
      <c r="I67" s="9">
        <v>0</v>
      </c>
      <c r="J67" s="9">
        <v>0</v>
      </c>
      <c r="K67" s="9">
        <v>0</v>
      </c>
      <c r="L67" s="10">
        <v>0.02775057576666667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0.06271718046666666</v>
      </c>
      <c r="S67" s="9">
        <v>0</v>
      </c>
      <c r="T67" s="9">
        <v>0</v>
      </c>
      <c r="U67" s="9">
        <v>0</v>
      </c>
      <c r="V67" s="10">
        <v>0.10198000903333333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0.005784978000000003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49.240912434799995</v>
      </c>
      <c r="AW67" s="9">
        <v>4.501408427769715</v>
      </c>
      <c r="AX67" s="9">
        <v>0</v>
      </c>
      <c r="AY67" s="9">
        <v>0</v>
      </c>
      <c r="AZ67" s="10">
        <v>21.70612270983333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4.933100930366667</v>
      </c>
      <c r="BG67" s="9">
        <v>0.15069812</v>
      </c>
      <c r="BH67" s="9">
        <v>0</v>
      </c>
      <c r="BI67" s="9">
        <v>0</v>
      </c>
      <c r="BJ67" s="10">
        <v>3.1772849239666665</v>
      </c>
      <c r="BK67" s="16">
        <f t="shared" si="2"/>
        <v>83.97468505663637</v>
      </c>
      <c r="BL67" s="15"/>
      <c r="BM67" s="49"/>
    </row>
    <row r="68" spans="1:65" s="12" customFormat="1" ht="15">
      <c r="A68" s="5"/>
      <c r="B68" s="8" t="s">
        <v>115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0.0006189185</v>
      </c>
      <c r="I68" s="9">
        <v>67.02896282033332</v>
      </c>
      <c r="J68" s="9">
        <v>0</v>
      </c>
      <c r="K68" s="9">
        <v>0</v>
      </c>
      <c r="L68" s="10">
        <v>2.791322435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3.8595757660000007</v>
      </c>
      <c r="S68" s="9">
        <v>42.96813563346666</v>
      </c>
      <c r="T68" s="9">
        <v>0</v>
      </c>
      <c r="U68" s="9">
        <v>0</v>
      </c>
      <c r="V68" s="10">
        <v>0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0.4524007090333333</v>
      </c>
      <c r="AW68" s="9">
        <v>53.37389968057761</v>
      </c>
      <c r="AX68" s="9">
        <v>0</v>
      </c>
      <c r="AY68" s="9">
        <v>0</v>
      </c>
      <c r="AZ68" s="10">
        <v>3.2765127351666665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0.0828053114</v>
      </c>
      <c r="BG68" s="9">
        <v>0</v>
      </c>
      <c r="BH68" s="9">
        <v>0</v>
      </c>
      <c r="BI68" s="9">
        <v>0</v>
      </c>
      <c r="BJ68" s="10">
        <v>1.6489828946333334</v>
      </c>
      <c r="BK68" s="16">
        <f t="shared" si="2"/>
        <v>175.48321690411092</v>
      </c>
      <c r="BL68" s="15"/>
      <c r="BM68" s="49"/>
    </row>
    <row r="69" spans="1:65" s="12" customFormat="1" ht="15">
      <c r="A69" s="5"/>
      <c r="B69" s="8" t="s">
        <v>116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0.0012739270333333333</v>
      </c>
      <c r="I69" s="9">
        <v>0</v>
      </c>
      <c r="J69" s="9">
        <v>0</v>
      </c>
      <c r="K69" s="9">
        <v>0</v>
      </c>
      <c r="L69" s="10">
        <v>3.297082696866667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0.0009367111666666664</v>
      </c>
      <c r="S69" s="9">
        <v>0</v>
      </c>
      <c r="T69" s="9">
        <v>0</v>
      </c>
      <c r="U69" s="9">
        <v>0</v>
      </c>
      <c r="V69" s="10">
        <v>0.0024978960000000003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0.05527576396666666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12.783684916033334</v>
      </c>
      <c r="AW69" s="9">
        <v>22.26433776607178</v>
      </c>
      <c r="AX69" s="9">
        <v>0</v>
      </c>
      <c r="AY69" s="9">
        <v>0</v>
      </c>
      <c r="AZ69" s="10">
        <v>4.8513375901666675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0.36366800390000004</v>
      </c>
      <c r="BG69" s="9">
        <v>0</v>
      </c>
      <c r="BH69" s="9">
        <v>0.12335586666666667</v>
      </c>
      <c r="BI69" s="9">
        <v>0</v>
      </c>
      <c r="BJ69" s="10">
        <v>0.6225608106333334</v>
      </c>
      <c r="BK69" s="16">
        <f t="shared" si="2"/>
        <v>44.36601194850511</v>
      </c>
      <c r="BL69" s="15"/>
      <c r="BM69" s="49"/>
    </row>
    <row r="70" spans="1:65" s="12" customFormat="1" ht="15">
      <c r="A70" s="5"/>
      <c r="B70" s="8" t="s">
        <v>117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0.14571446983333333</v>
      </c>
      <c r="I70" s="9">
        <v>86.36572865676666</v>
      </c>
      <c r="J70" s="9">
        <v>0</v>
      </c>
      <c r="K70" s="9">
        <v>0</v>
      </c>
      <c r="L70" s="10">
        <v>5.676528860666667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0.0026332436666666667</v>
      </c>
      <c r="S70" s="9">
        <v>30.473529034733332</v>
      </c>
      <c r="T70" s="9">
        <v>0.615554</v>
      </c>
      <c r="U70" s="9">
        <v>0</v>
      </c>
      <c r="V70" s="10">
        <v>0.10813129326666666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3.1188278117000006</v>
      </c>
      <c r="AW70" s="9">
        <v>4.502444309177224</v>
      </c>
      <c r="AX70" s="9">
        <v>0</v>
      </c>
      <c r="AY70" s="9">
        <v>0</v>
      </c>
      <c r="AZ70" s="10">
        <v>12.343338110100001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0.2659064912</v>
      </c>
      <c r="BG70" s="9">
        <v>0.01226843</v>
      </c>
      <c r="BH70" s="9">
        <v>0</v>
      </c>
      <c r="BI70" s="9">
        <v>0</v>
      </c>
      <c r="BJ70" s="10">
        <v>0.8097254167333333</v>
      </c>
      <c r="BK70" s="16">
        <f t="shared" si="2"/>
        <v>144.4403301278439</v>
      </c>
      <c r="BL70" s="15"/>
      <c r="BM70" s="49"/>
    </row>
    <row r="71" spans="1:65" s="12" customFormat="1" ht="15">
      <c r="A71" s="5"/>
      <c r="B71" s="8" t="s">
        <v>118</v>
      </c>
      <c r="C71" s="11">
        <v>0</v>
      </c>
      <c r="D71" s="9">
        <v>14.680092</v>
      </c>
      <c r="E71" s="9">
        <v>0</v>
      </c>
      <c r="F71" s="9">
        <v>0</v>
      </c>
      <c r="G71" s="10">
        <v>0</v>
      </c>
      <c r="H71" s="11">
        <v>0.2403519421</v>
      </c>
      <c r="I71" s="9">
        <v>46.862898574899994</v>
      </c>
      <c r="J71" s="9">
        <v>0</v>
      </c>
      <c r="K71" s="9">
        <v>0</v>
      </c>
      <c r="L71" s="10">
        <v>2.4507074733333334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</v>
      </c>
      <c r="S71" s="9">
        <v>24.46682</v>
      </c>
      <c r="T71" s="9">
        <v>0</v>
      </c>
      <c r="U71" s="9">
        <v>0</v>
      </c>
      <c r="V71" s="10">
        <v>0.008563386999999995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1.4148939487666667</v>
      </c>
      <c r="AW71" s="9">
        <v>12.693832885427536</v>
      </c>
      <c r="AX71" s="9">
        <v>0</v>
      </c>
      <c r="AY71" s="9">
        <v>0</v>
      </c>
      <c r="AZ71" s="10">
        <v>3.299260563366667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0.06248688716666667</v>
      </c>
      <c r="BG71" s="9">
        <v>4.885882666666666</v>
      </c>
      <c r="BH71" s="9">
        <v>0</v>
      </c>
      <c r="BI71" s="9">
        <v>0</v>
      </c>
      <c r="BJ71" s="10">
        <v>0.07817412266666668</v>
      </c>
      <c r="BK71" s="16">
        <f t="shared" si="2"/>
        <v>111.1439644513942</v>
      </c>
      <c r="BL71" s="15"/>
      <c r="BM71" s="49"/>
    </row>
    <row r="72" spans="1:65" s="12" customFormat="1" ht="15">
      <c r="A72" s="5"/>
      <c r="B72" s="8" t="s">
        <v>239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0.0050983155</v>
      </c>
      <c r="I72" s="9">
        <v>45.31836</v>
      </c>
      <c r="J72" s="9">
        <v>0</v>
      </c>
      <c r="K72" s="9">
        <v>0</v>
      </c>
      <c r="L72" s="10">
        <v>0.0022659180000000004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0.0005664795000000001</v>
      </c>
      <c r="S72" s="9">
        <v>0.5664795</v>
      </c>
      <c r="T72" s="9">
        <v>0</v>
      </c>
      <c r="U72" s="9">
        <v>0</v>
      </c>
      <c r="V72" s="10">
        <v>0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2.274325125033333</v>
      </c>
      <c r="AW72" s="9">
        <v>5.45349199927135</v>
      </c>
      <c r="AX72" s="9">
        <v>0</v>
      </c>
      <c r="AY72" s="9">
        <v>0</v>
      </c>
      <c r="AZ72" s="10">
        <v>0.4361973619999999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</v>
      </c>
      <c r="BG72" s="9">
        <v>16.97266</v>
      </c>
      <c r="BH72" s="9">
        <v>0</v>
      </c>
      <c r="BI72" s="9">
        <v>0</v>
      </c>
      <c r="BJ72" s="10">
        <v>0</v>
      </c>
      <c r="BK72" s="16">
        <f t="shared" si="2"/>
        <v>71.02944469930469</v>
      </c>
      <c r="BL72" s="15"/>
      <c r="BM72" s="49"/>
    </row>
    <row r="73" spans="1:65" s="12" customFormat="1" ht="15">
      <c r="A73" s="5"/>
      <c r="B73" s="8" t="s">
        <v>211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1.2649132717</v>
      </c>
      <c r="I73" s="9">
        <v>27.574403800000002</v>
      </c>
      <c r="J73" s="9">
        <v>0</v>
      </c>
      <c r="K73" s="9">
        <v>0</v>
      </c>
      <c r="L73" s="10">
        <v>1.4902695253333333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0.7892498814</v>
      </c>
      <c r="S73" s="9">
        <v>3.2229231686</v>
      </c>
      <c r="T73" s="9">
        <v>5.36467</v>
      </c>
      <c r="U73" s="9">
        <v>0</v>
      </c>
      <c r="V73" s="10">
        <v>0.007424703433333334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0.0021296506666666666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10.717935503499998</v>
      </c>
      <c r="AW73" s="9">
        <v>31.593367638728626</v>
      </c>
      <c r="AX73" s="9">
        <v>0</v>
      </c>
      <c r="AY73" s="9">
        <v>0</v>
      </c>
      <c r="AZ73" s="10">
        <v>6.694036167866667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13.169039363466668</v>
      </c>
      <c r="BG73" s="9">
        <v>8.188506813333333</v>
      </c>
      <c r="BH73" s="9">
        <v>0</v>
      </c>
      <c r="BI73" s="9">
        <v>0</v>
      </c>
      <c r="BJ73" s="10">
        <v>0.16186492000000002</v>
      </c>
      <c r="BK73" s="16">
        <f t="shared" si="2"/>
        <v>110.24073440802863</v>
      </c>
      <c r="BL73" s="15"/>
      <c r="BM73" s="49"/>
    </row>
    <row r="74" spans="1:65" s="12" customFormat="1" ht="15">
      <c r="A74" s="5"/>
      <c r="B74" s="8" t="s">
        <v>212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0.28745247299999993</v>
      </c>
      <c r="I74" s="9">
        <v>40.7979855</v>
      </c>
      <c r="J74" s="9">
        <v>0</v>
      </c>
      <c r="K74" s="9">
        <v>0</v>
      </c>
      <c r="L74" s="10">
        <v>0.0028798578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1.067147307</v>
      </c>
      <c r="S74" s="9">
        <v>15.99921</v>
      </c>
      <c r="T74" s="9">
        <v>0</v>
      </c>
      <c r="U74" s="9">
        <v>0</v>
      </c>
      <c r="V74" s="10">
        <v>0.05759715599999999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0.12026350283333333</v>
      </c>
      <c r="AW74" s="9">
        <v>5.721787799789977</v>
      </c>
      <c r="AX74" s="9">
        <v>0</v>
      </c>
      <c r="AY74" s="9">
        <v>0</v>
      </c>
      <c r="AZ74" s="10">
        <v>0.06355422833333334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0.010595903333333333</v>
      </c>
      <c r="BG74" s="9">
        <v>0</v>
      </c>
      <c r="BH74" s="9">
        <v>0</v>
      </c>
      <c r="BI74" s="9">
        <v>0</v>
      </c>
      <c r="BJ74" s="10">
        <v>0.04767096916666667</v>
      </c>
      <c r="BK74" s="16">
        <f t="shared" si="2"/>
        <v>64.17614469725665</v>
      </c>
      <c r="BL74" s="15"/>
      <c r="BM74" s="49"/>
    </row>
    <row r="75" spans="1:65" s="12" customFormat="1" ht="15">
      <c r="A75" s="5"/>
      <c r="B75" s="8" t="s">
        <v>119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0.5747538243999999</v>
      </c>
      <c r="I75" s="9">
        <v>1.0000000000000003E-09</v>
      </c>
      <c r="J75" s="9">
        <v>0</v>
      </c>
      <c r="K75" s="9">
        <v>0</v>
      </c>
      <c r="L75" s="10">
        <v>0.1871378274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0.8642600779666668</v>
      </c>
      <c r="S75" s="9">
        <v>0</v>
      </c>
      <c r="T75" s="9">
        <v>1.0046689441333332</v>
      </c>
      <c r="U75" s="9">
        <v>0</v>
      </c>
      <c r="V75" s="10">
        <v>0.06836254463333333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0.009239572366666664</v>
      </c>
      <c r="AC75" s="9">
        <v>0</v>
      </c>
      <c r="AD75" s="9">
        <v>0</v>
      </c>
      <c r="AE75" s="9">
        <v>0</v>
      </c>
      <c r="AF75" s="10">
        <v>0.05578261333333333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4.031280000000001E-05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2.579302203433333</v>
      </c>
      <c r="AW75" s="9">
        <v>1.29383723397685</v>
      </c>
      <c r="AX75" s="9">
        <v>0</v>
      </c>
      <c r="AY75" s="9">
        <v>0</v>
      </c>
      <c r="AZ75" s="10">
        <v>9.885688877733337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1.2200327264333335</v>
      </c>
      <c r="BG75" s="9">
        <v>0.3814508084666667</v>
      </c>
      <c r="BH75" s="9">
        <v>0</v>
      </c>
      <c r="BI75" s="9">
        <v>0</v>
      </c>
      <c r="BJ75" s="10">
        <v>1.3039318345666664</v>
      </c>
      <c r="BK75" s="16">
        <f t="shared" si="2"/>
        <v>19.42848940264352</v>
      </c>
      <c r="BL75" s="15"/>
      <c r="BM75" s="49"/>
    </row>
    <row r="76" spans="1:65" s="12" customFormat="1" ht="15">
      <c r="A76" s="5"/>
      <c r="B76" s="8" t="s">
        <v>120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0.6358428244666667</v>
      </c>
      <c r="I76" s="9">
        <v>15.410682789533329</v>
      </c>
      <c r="J76" s="9">
        <v>0</v>
      </c>
      <c r="K76" s="9">
        <v>0</v>
      </c>
      <c r="L76" s="10">
        <v>0.44072482366666665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0.05548154570000001</v>
      </c>
      <c r="S76" s="9">
        <v>23.557385566133334</v>
      </c>
      <c r="T76" s="9">
        <v>0.7965703979999998</v>
      </c>
      <c r="U76" s="9">
        <v>0</v>
      </c>
      <c r="V76" s="10">
        <v>0.1153269311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4.422108192766666</v>
      </c>
      <c r="AW76" s="9">
        <v>6.034207541163309</v>
      </c>
      <c r="AX76" s="9">
        <v>0</v>
      </c>
      <c r="AY76" s="9">
        <v>0</v>
      </c>
      <c r="AZ76" s="10">
        <v>7.745172340033332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1.0686388773333333</v>
      </c>
      <c r="BG76" s="9">
        <v>1.0786976523999998</v>
      </c>
      <c r="BH76" s="9">
        <v>0</v>
      </c>
      <c r="BI76" s="9">
        <v>0</v>
      </c>
      <c r="BJ76" s="10">
        <v>3.608402881299999</v>
      </c>
      <c r="BK76" s="16">
        <f t="shared" si="2"/>
        <v>64.96924236359665</v>
      </c>
      <c r="BL76" s="15"/>
      <c r="BM76" s="49"/>
    </row>
    <row r="77" spans="1:65" s="12" customFormat="1" ht="15">
      <c r="A77" s="5"/>
      <c r="B77" s="8" t="s">
        <v>240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0.12720812353333333</v>
      </c>
      <c r="I77" s="9">
        <v>0</v>
      </c>
      <c r="J77" s="9">
        <v>0</v>
      </c>
      <c r="K77" s="9">
        <v>0</v>
      </c>
      <c r="L77" s="10">
        <v>0.14806335946666666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0.012833520633333328</v>
      </c>
      <c r="S77" s="9">
        <v>0</v>
      </c>
      <c r="T77" s="9">
        <v>0</v>
      </c>
      <c r="U77" s="9">
        <v>0</v>
      </c>
      <c r="V77" s="10">
        <v>0.026764508299999993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0.0613419726</v>
      </c>
      <c r="AC77" s="9">
        <v>0</v>
      </c>
      <c r="AD77" s="9">
        <v>0</v>
      </c>
      <c r="AE77" s="9">
        <v>0</v>
      </c>
      <c r="AF77" s="10">
        <v>0.02994750633333333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10.320412190599999</v>
      </c>
      <c r="AW77" s="9">
        <v>1.3684973166821033</v>
      </c>
      <c r="AX77" s="9">
        <v>0.1193000744</v>
      </c>
      <c r="AY77" s="9">
        <v>0</v>
      </c>
      <c r="AZ77" s="10">
        <v>10.583341389433333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2.6083810366333333</v>
      </c>
      <c r="BG77" s="9">
        <v>0.5354407876666667</v>
      </c>
      <c r="BH77" s="9">
        <v>0</v>
      </c>
      <c r="BI77" s="9">
        <v>0</v>
      </c>
      <c r="BJ77" s="10">
        <v>1.6614667918</v>
      </c>
      <c r="BK77" s="16">
        <f t="shared" si="2"/>
        <v>27.602998578082097</v>
      </c>
      <c r="BL77" s="15"/>
      <c r="BM77" s="49"/>
    </row>
    <row r="78" spans="1:65" s="12" customFormat="1" ht="15">
      <c r="A78" s="5"/>
      <c r="B78" s="8" t="s">
        <v>241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0.046248663</v>
      </c>
      <c r="I78" s="9">
        <v>0</v>
      </c>
      <c r="J78" s="9">
        <v>0</v>
      </c>
      <c r="K78" s="9">
        <v>0</v>
      </c>
      <c r="L78" s="10">
        <v>0.02799893273333334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0.040890936</v>
      </c>
      <c r="S78" s="9">
        <v>0</v>
      </c>
      <c r="T78" s="9">
        <v>0</v>
      </c>
      <c r="U78" s="9">
        <v>0</v>
      </c>
      <c r="V78" s="10">
        <v>0.0503632987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0.0100020096</v>
      </c>
      <c r="AC78" s="9">
        <v>0</v>
      </c>
      <c r="AD78" s="9">
        <v>0</v>
      </c>
      <c r="AE78" s="9">
        <v>0</v>
      </c>
      <c r="AF78" s="10">
        <v>0.011062723333333333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0.0005531361666666664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84.60707467273335</v>
      </c>
      <c r="AW78" s="9">
        <v>9.549969388390924</v>
      </c>
      <c r="AX78" s="9">
        <v>0.1722748211666667</v>
      </c>
      <c r="AY78" s="9">
        <v>0</v>
      </c>
      <c r="AZ78" s="10">
        <v>18.502577841566666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4.841592570333334</v>
      </c>
      <c r="BG78" s="9">
        <v>0.7190770166666667</v>
      </c>
      <c r="BH78" s="9">
        <v>0</v>
      </c>
      <c r="BI78" s="9">
        <v>0</v>
      </c>
      <c r="BJ78" s="10">
        <v>2.525065127</v>
      </c>
      <c r="BK78" s="16">
        <f t="shared" si="2"/>
        <v>121.10475113739093</v>
      </c>
      <c r="BL78" s="15"/>
      <c r="BM78" s="49"/>
    </row>
    <row r="79" spans="1:65" s="12" customFormat="1" ht="15">
      <c r="A79" s="5"/>
      <c r="B79" s="8" t="s">
        <v>213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0.0697264489</v>
      </c>
      <c r="I79" s="9">
        <v>0</v>
      </c>
      <c r="J79" s="9">
        <v>0</v>
      </c>
      <c r="K79" s="9">
        <v>0</v>
      </c>
      <c r="L79" s="10">
        <v>0.38725933079999997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0.006390417999999999</v>
      </c>
      <c r="S79" s="9">
        <v>0</v>
      </c>
      <c r="T79" s="9">
        <v>0</v>
      </c>
      <c r="U79" s="9">
        <v>0</v>
      </c>
      <c r="V79" s="10">
        <v>0.006603431933333333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0.0112101044</v>
      </c>
      <c r="AC79" s="9">
        <v>0</v>
      </c>
      <c r="AD79" s="9">
        <v>0</v>
      </c>
      <c r="AE79" s="9">
        <v>0</v>
      </c>
      <c r="AF79" s="10">
        <v>0.5129586314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0.0052377349999999994</v>
      </c>
      <c r="AM79" s="9">
        <v>0</v>
      </c>
      <c r="AN79" s="9">
        <v>0</v>
      </c>
      <c r="AO79" s="9">
        <v>0</v>
      </c>
      <c r="AP79" s="10">
        <v>0.020125911733333328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75.36014875683334</v>
      </c>
      <c r="AW79" s="9">
        <v>17.232529384771063</v>
      </c>
      <c r="AX79" s="9">
        <v>0</v>
      </c>
      <c r="AY79" s="9">
        <v>0</v>
      </c>
      <c r="AZ79" s="10">
        <v>27.6761356246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11.99778063823333</v>
      </c>
      <c r="BG79" s="9">
        <v>0.7883127510999999</v>
      </c>
      <c r="BH79" s="9">
        <v>0</v>
      </c>
      <c r="BI79" s="9">
        <v>0</v>
      </c>
      <c r="BJ79" s="10">
        <v>2.9868638422</v>
      </c>
      <c r="BK79" s="16">
        <f t="shared" si="2"/>
        <v>137.0612830099044</v>
      </c>
      <c r="BL79" s="15"/>
      <c r="BM79" s="49"/>
    </row>
    <row r="80" spans="1:65" s="12" customFormat="1" ht="15">
      <c r="A80" s="5"/>
      <c r="B80" s="8" t="s">
        <v>214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0.11551921700000001</v>
      </c>
      <c r="I80" s="9">
        <v>0</v>
      </c>
      <c r="J80" s="9">
        <v>0</v>
      </c>
      <c r="K80" s="9">
        <v>0</v>
      </c>
      <c r="L80" s="10">
        <v>0.14902159870000004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0.026538198499999995</v>
      </c>
      <c r="S80" s="9">
        <v>0</v>
      </c>
      <c r="T80" s="9">
        <v>0</v>
      </c>
      <c r="U80" s="9">
        <v>0</v>
      </c>
      <c r="V80" s="10">
        <v>0.015454597966666666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22.97726615913333</v>
      </c>
      <c r="AW80" s="9">
        <v>7.818587946731232</v>
      </c>
      <c r="AX80" s="9">
        <v>0</v>
      </c>
      <c r="AY80" s="9">
        <v>0</v>
      </c>
      <c r="AZ80" s="10">
        <v>7.413558173800002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4.740713516833334</v>
      </c>
      <c r="BG80" s="9">
        <v>0.12831270833333333</v>
      </c>
      <c r="BH80" s="9">
        <v>0</v>
      </c>
      <c r="BI80" s="9">
        <v>0</v>
      </c>
      <c r="BJ80" s="10">
        <v>1.7779786091333336</v>
      </c>
      <c r="BK80" s="16">
        <f t="shared" si="2"/>
        <v>45.16295072613123</v>
      </c>
      <c r="BL80" s="15"/>
      <c r="BM80" s="49"/>
    </row>
    <row r="81" spans="1:65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0.08641314546666667</v>
      </c>
      <c r="I81" s="9">
        <v>0</v>
      </c>
      <c r="J81" s="9">
        <v>0</v>
      </c>
      <c r="K81" s="9">
        <v>0</v>
      </c>
      <c r="L81" s="10">
        <v>0.009344787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0.016093799833333335</v>
      </c>
      <c r="S81" s="9">
        <v>0</v>
      </c>
      <c r="T81" s="9">
        <v>0</v>
      </c>
      <c r="U81" s="9">
        <v>0</v>
      </c>
      <c r="V81" s="10">
        <v>0.0031149289999999994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0.18379554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52.91418190939999</v>
      </c>
      <c r="AW81" s="9">
        <v>4.0383862437354745</v>
      </c>
      <c r="AX81" s="9">
        <v>0</v>
      </c>
      <c r="AY81" s="9">
        <v>0</v>
      </c>
      <c r="AZ81" s="10">
        <v>14.660184853899997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8.686929832099999</v>
      </c>
      <c r="BG81" s="9">
        <v>0.6277779268333334</v>
      </c>
      <c r="BH81" s="9">
        <v>0</v>
      </c>
      <c r="BI81" s="9">
        <v>0</v>
      </c>
      <c r="BJ81" s="10">
        <v>1.4025688102333334</v>
      </c>
      <c r="BK81" s="16">
        <f t="shared" si="2"/>
        <v>82.62879177750212</v>
      </c>
      <c r="BL81" s="15"/>
      <c r="BM81" s="49"/>
    </row>
    <row r="82" spans="1:65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</v>
      </c>
      <c r="I82" s="9">
        <v>0</v>
      </c>
      <c r="J82" s="9">
        <v>0</v>
      </c>
      <c r="K82" s="9">
        <v>0</v>
      </c>
      <c r="L82" s="10">
        <v>0.009940698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0.024851744999999998</v>
      </c>
      <c r="S82" s="9">
        <v>0</v>
      </c>
      <c r="T82" s="9">
        <v>0</v>
      </c>
      <c r="U82" s="9">
        <v>0</v>
      </c>
      <c r="V82" s="10">
        <v>0.0173409954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36.56175378263333</v>
      </c>
      <c r="AW82" s="9">
        <v>1.4351277597065883</v>
      </c>
      <c r="AX82" s="9">
        <v>0</v>
      </c>
      <c r="AY82" s="9">
        <v>0</v>
      </c>
      <c r="AZ82" s="10">
        <v>4.7156537637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1.5176272307999996</v>
      </c>
      <c r="BG82" s="9">
        <v>0</v>
      </c>
      <c r="BH82" s="9">
        <v>0</v>
      </c>
      <c r="BI82" s="9">
        <v>0</v>
      </c>
      <c r="BJ82" s="10">
        <v>0.24953069833333336</v>
      </c>
      <c r="BK82" s="16">
        <f t="shared" si="2"/>
        <v>44.53182667357325</v>
      </c>
      <c r="BL82" s="15"/>
      <c r="BM82" s="49"/>
    </row>
    <row r="83" spans="1:65" s="12" customFormat="1" ht="15">
      <c r="A83" s="5"/>
      <c r="B83" s="8" t="s">
        <v>123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1.157934011</v>
      </c>
      <c r="I83" s="9">
        <v>0</v>
      </c>
      <c r="J83" s="9">
        <v>0</v>
      </c>
      <c r="K83" s="9">
        <v>0</v>
      </c>
      <c r="L83" s="10">
        <v>0.2334987068666667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0.019452472333333335</v>
      </c>
      <c r="S83" s="9">
        <v>0</v>
      </c>
      <c r="T83" s="9">
        <v>0</v>
      </c>
      <c r="U83" s="9">
        <v>0</v>
      </c>
      <c r="V83" s="10">
        <v>0.0051190716666666665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0.004534069499999999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62.10406141770002</v>
      </c>
      <c r="AW83" s="9">
        <v>4.970124327572477</v>
      </c>
      <c r="AX83" s="9">
        <v>0</v>
      </c>
      <c r="AY83" s="9">
        <v>0</v>
      </c>
      <c r="AZ83" s="10">
        <v>16.462808702300002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8.075454892266666</v>
      </c>
      <c r="BG83" s="9">
        <v>0.236779185</v>
      </c>
      <c r="BH83" s="9">
        <v>0</v>
      </c>
      <c r="BI83" s="9">
        <v>0</v>
      </c>
      <c r="BJ83" s="10">
        <v>0.8792061373</v>
      </c>
      <c r="BK83" s="16">
        <f t="shared" si="2"/>
        <v>94.14897299350584</v>
      </c>
      <c r="BL83" s="15"/>
      <c r="BM83" s="49"/>
    </row>
    <row r="84" spans="1:65" s="12" customFormat="1" ht="15">
      <c r="A84" s="5"/>
      <c r="B84" s="8" t="s">
        <v>124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0.4242744438</v>
      </c>
      <c r="I84" s="9">
        <v>0</v>
      </c>
      <c r="J84" s="9">
        <v>0</v>
      </c>
      <c r="K84" s="9">
        <v>0</v>
      </c>
      <c r="L84" s="10">
        <v>0.13215766666666667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0.05008115066666667</v>
      </c>
      <c r="S84" s="9">
        <v>0</v>
      </c>
      <c r="T84" s="9">
        <v>0</v>
      </c>
      <c r="U84" s="9">
        <v>0</v>
      </c>
      <c r="V84" s="10">
        <v>0.03749880586666666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0.017150768000000004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0.0005359615000000001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65.85579707033332</v>
      </c>
      <c r="AW84" s="9">
        <v>7.286406164849263</v>
      </c>
      <c r="AX84" s="9">
        <v>0</v>
      </c>
      <c r="AY84" s="9">
        <v>0</v>
      </c>
      <c r="AZ84" s="10">
        <v>13.3704439955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6.178562424833335</v>
      </c>
      <c r="BG84" s="9">
        <v>0</v>
      </c>
      <c r="BH84" s="9">
        <v>0</v>
      </c>
      <c r="BI84" s="9">
        <v>0</v>
      </c>
      <c r="BJ84" s="10">
        <v>0.6011631532333332</v>
      </c>
      <c r="BK84" s="16">
        <f t="shared" si="2"/>
        <v>93.95407160524925</v>
      </c>
      <c r="BL84" s="15"/>
      <c r="BM84" s="49"/>
    </row>
    <row r="85" spans="1:65" s="12" customFormat="1" ht="15">
      <c r="A85" s="5"/>
      <c r="B85" s="8" t="s">
        <v>125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0.31755654</v>
      </c>
      <c r="I85" s="9">
        <v>0</v>
      </c>
      <c r="J85" s="9">
        <v>0</v>
      </c>
      <c r="K85" s="9">
        <v>0</v>
      </c>
      <c r="L85" s="10">
        <v>0.03347036443333334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0.03831051593333334</v>
      </c>
      <c r="S85" s="9">
        <v>0</v>
      </c>
      <c r="T85" s="9">
        <v>0</v>
      </c>
      <c r="U85" s="9">
        <v>0</v>
      </c>
      <c r="V85" s="10">
        <v>0.005544638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0.08241535163333333</v>
      </c>
      <c r="AC85" s="9">
        <v>0</v>
      </c>
      <c r="AD85" s="9">
        <v>0</v>
      </c>
      <c r="AE85" s="9">
        <v>0</v>
      </c>
      <c r="AF85" s="10">
        <v>0.03780789233333334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0.0004966221666666669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54.602047683733346</v>
      </c>
      <c r="AW85" s="9">
        <v>3.5304667679252204</v>
      </c>
      <c r="AX85" s="9">
        <v>0</v>
      </c>
      <c r="AY85" s="9">
        <v>0</v>
      </c>
      <c r="AZ85" s="10">
        <v>10.465967790066667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13.531963387600001</v>
      </c>
      <c r="BG85" s="9">
        <v>0.23837864000000003</v>
      </c>
      <c r="BH85" s="9">
        <v>0</v>
      </c>
      <c r="BI85" s="9">
        <v>0</v>
      </c>
      <c r="BJ85" s="10">
        <v>1.1565221000333332</v>
      </c>
      <c r="BK85" s="16">
        <f t="shared" si="2"/>
        <v>84.04094829385855</v>
      </c>
      <c r="BL85" s="15"/>
      <c r="BM85" s="49"/>
    </row>
    <row r="86" spans="1:65" s="12" customFormat="1" ht="15">
      <c r="A86" s="5"/>
      <c r="B86" s="8" t="s">
        <v>126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0.10124206809999997</v>
      </c>
      <c r="I86" s="9">
        <v>0</v>
      </c>
      <c r="J86" s="9">
        <v>0</v>
      </c>
      <c r="K86" s="9">
        <v>0</v>
      </c>
      <c r="L86" s="10">
        <v>0.0729908058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0.035188405</v>
      </c>
      <c r="S86" s="9">
        <v>0</v>
      </c>
      <c r="T86" s="9">
        <v>0</v>
      </c>
      <c r="U86" s="9">
        <v>0</v>
      </c>
      <c r="V86" s="10">
        <v>0.07334977163333332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0.019828373333333333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0.0010905605333333336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39.56742609476667</v>
      </c>
      <c r="AW86" s="9">
        <v>3.6968974737439977</v>
      </c>
      <c r="AX86" s="9">
        <v>0</v>
      </c>
      <c r="AY86" s="9">
        <v>0</v>
      </c>
      <c r="AZ86" s="10">
        <v>9.95736053413333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10.0086831198</v>
      </c>
      <c r="BG86" s="9">
        <v>0</v>
      </c>
      <c r="BH86" s="9">
        <v>0</v>
      </c>
      <c r="BI86" s="9">
        <v>0</v>
      </c>
      <c r="BJ86" s="10">
        <v>0.8910579136999998</v>
      </c>
      <c r="BK86" s="16">
        <f t="shared" si="2"/>
        <v>64.42511512054399</v>
      </c>
      <c r="BL86" s="15"/>
      <c r="BM86" s="49"/>
    </row>
    <row r="87" spans="1:65" s="12" customFormat="1" ht="15">
      <c r="A87" s="5"/>
      <c r="B87" s="8" t="s">
        <v>181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0.3694656213333333</v>
      </c>
      <c r="I87" s="9">
        <v>0</v>
      </c>
      <c r="J87" s="9">
        <v>0</v>
      </c>
      <c r="K87" s="9">
        <v>0</v>
      </c>
      <c r="L87" s="10">
        <v>0.21372014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0.052973115833333334</v>
      </c>
      <c r="S87" s="9">
        <v>0</v>
      </c>
      <c r="T87" s="9">
        <v>0</v>
      </c>
      <c r="U87" s="9">
        <v>0</v>
      </c>
      <c r="V87" s="10">
        <v>0.0133341716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0.22884676133333334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0.010666586333333332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25.91995871006667</v>
      </c>
      <c r="AW87" s="9">
        <v>3.4582252796343993</v>
      </c>
      <c r="AX87" s="9">
        <v>0</v>
      </c>
      <c r="AY87" s="9">
        <v>0</v>
      </c>
      <c r="AZ87" s="10">
        <v>15.5053213925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3.5914879413999996</v>
      </c>
      <c r="BG87" s="9">
        <v>0.63999518</v>
      </c>
      <c r="BH87" s="9">
        <v>0</v>
      </c>
      <c r="BI87" s="9">
        <v>0</v>
      </c>
      <c r="BJ87" s="10">
        <v>0.1752035143333333</v>
      </c>
      <c r="BK87" s="16">
        <f t="shared" si="2"/>
        <v>50.17919841436773</v>
      </c>
      <c r="BL87" s="15"/>
      <c r="BM87" s="49"/>
    </row>
    <row r="88" spans="1:65" s="12" customFormat="1" ht="15">
      <c r="A88" s="5"/>
      <c r="B88" s="8" t="s">
        <v>185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0.1468183916666667</v>
      </c>
      <c r="I88" s="9">
        <v>0</v>
      </c>
      <c r="J88" s="9">
        <v>0</v>
      </c>
      <c r="K88" s="9">
        <v>0</v>
      </c>
      <c r="L88" s="10">
        <v>0.0778433083333333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0.028930120366666666</v>
      </c>
      <c r="S88" s="9">
        <v>0</v>
      </c>
      <c r="T88" s="9">
        <v>0</v>
      </c>
      <c r="U88" s="9">
        <v>0</v>
      </c>
      <c r="V88" s="10">
        <v>0.01773645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0.24375258333333336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39.8805759187</v>
      </c>
      <c r="AW88" s="9">
        <v>4.61667392801319</v>
      </c>
      <c r="AX88" s="9">
        <v>0</v>
      </c>
      <c r="AY88" s="9">
        <v>0</v>
      </c>
      <c r="AZ88" s="10">
        <v>11.527962840166667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5.619551977966665</v>
      </c>
      <c r="BG88" s="9">
        <v>0.15600165333333332</v>
      </c>
      <c r="BH88" s="9">
        <v>0</v>
      </c>
      <c r="BI88" s="9">
        <v>0</v>
      </c>
      <c r="BJ88" s="10">
        <v>0.7377196265999999</v>
      </c>
      <c r="BK88" s="16">
        <f t="shared" si="2"/>
        <v>63.05356679847986</v>
      </c>
      <c r="BL88" s="15"/>
      <c r="BM88" s="49"/>
    </row>
    <row r="89" spans="1:65" s="12" customFormat="1" ht="15">
      <c r="A89" s="5"/>
      <c r="B89" s="8" t="s">
        <v>201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0.2349819700333334</v>
      </c>
      <c r="I89" s="9">
        <v>0</v>
      </c>
      <c r="J89" s="9">
        <v>0</v>
      </c>
      <c r="K89" s="9">
        <v>0</v>
      </c>
      <c r="L89" s="10">
        <v>0.18628876726666668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0.032323489</v>
      </c>
      <c r="S89" s="9">
        <v>0</v>
      </c>
      <c r="T89" s="9">
        <v>0</v>
      </c>
      <c r="U89" s="9">
        <v>0</v>
      </c>
      <c r="V89" s="10">
        <v>0.043617044733333325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19.688936549666668</v>
      </c>
      <c r="AW89" s="9">
        <v>1.5492538744981634</v>
      </c>
      <c r="AX89" s="9">
        <v>0</v>
      </c>
      <c r="AY89" s="9">
        <v>0</v>
      </c>
      <c r="AZ89" s="10">
        <v>12.547579862733333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3.6026133832666662</v>
      </c>
      <c r="BG89" s="9">
        <v>1.4641434986666666</v>
      </c>
      <c r="BH89" s="9">
        <v>0</v>
      </c>
      <c r="BI89" s="9">
        <v>0</v>
      </c>
      <c r="BJ89" s="10">
        <v>2.0682445634333333</v>
      </c>
      <c r="BK89" s="16">
        <f t="shared" si="2"/>
        <v>41.417983003298154</v>
      </c>
      <c r="BL89" s="15"/>
      <c r="BM89" s="49"/>
    </row>
    <row r="90" spans="1:65" s="12" customFormat="1" ht="15">
      <c r="A90" s="5"/>
      <c r="B90" s="8" t="s">
        <v>242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0.37399969229999996</v>
      </c>
      <c r="I90" s="9">
        <v>0</v>
      </c>
      <c r="J90" s="9">
        <v>0</v>
      </c>
      <c r="K90" s="9">
        <v>0</v>
      </c>
      <c r="L90" s="10">
        <v>0.27081667859999997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0.038961502099999996</v>
      </c>
      <c r="S90" s="9">
        <v>0</v>
      </c>
      <c r="T90" s="9">
        <v>0</v>
      </c>
      <c r="U90" s="9">
        <v>0</v>
      </c>
      <c r="V90" s="10">
        <v>0.003046945733333334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58.404587438700005</v>
      </c>
      <c r="AW90" s="9">
        <v>13.591308979991053</v>
      </c>
      <c r="AX90" s="9">
        <v>0</v>
      </c>
      <c r="AY90" s="9">
        <v>0</v>
      </c>
      <c r="AZ90" s="10">
        <v>15.9258117471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8.862451431066665</v>
      </c>
      <c r="BG90" s="9">
        <v>0.1536189</v>
      </c>
      <c r="BH90" s="9">
        <v>0</v>
      </c>
      <c r="BI90" s="9">
        <v>0</v>
      </c>
      <c r="BJ90" s="10">
        <v>1.176298181166667</v>
      </c>
      <c r="BK90" s="16">
        <f t="shared" si="2"/>
        <v>98.80090149675772</v>
      </c>
      <c r="BL90" s="15"/>
      <c r="BM90" s="49"/>
    </row>
    <row r="91" spans="1:65" s="12" customFormat="1" ht="15">
      <c r="A91" s="5"/>
      <c r="B91" s="8" t="s">
        <v>295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0.5521656712</v>
      </c>
      <c r="I91" s="9">
        <v>0</v>
      </c>
      <c r="J91" s="9">
        <v>0</v>
      </c>
      <c r="K91" s="9">
        <v>0</v>
      </c>
      <c r="L91" s="10">
        <v>0.07443409783333334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0.0306805503</v>
      </c>
      <c r="S91" s="9">
        <v>0</v>
      </c>
      <c r="T91" s="9">
        <v>0</v>
      </c>
      <c r="U91" s="9">
        <v>0</v>
      </c>
      <c r="V91" s="10">
        <v>0.1938570369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0.0010330426666666664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86.15527071390001</v>
      </c>
      <c r="AW91" s="9">
        <v>6.87596613920489</v>
      </c>
      <c r="AX91" s="9">
        <v>0</v>
      </c>
      <c r="AY91" s="9">
        <v>0</v>
      </c>
      <c r="AZ91" s="10">
        <v>4.588107114533333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15.24162584676667</v>
      </c>
      <c r="BG91" s="9">
        <v>0.8884166933333333</v>
      </c>
      <c r="BH91" s="9">
        <v>0</v>
      </c>
      <c r="BI91" s="9">
        <v>0</v>
      </c>
      <c r="BJ91" s="10">
        <v>0.8217010627333332</v>
      </c>
      <c r="BK91" s="16">
        <f t="shared" si="2"/>
        <v>115.42325796937156</v>
      </c>
      <c r="BL91" s="15"/>
      <c r="BM91" s="49"/>
    </row>
    <row r="92" spans="1:65" s="12" customFormat="1" ht="15">
      <c r="A92" s="5"/>
      <c r="B92" s="8" t="s">
        <v>299</v>
      </c>
      <c r="C92" s="11">
        <v>0</v>
      </c>
      <c r="D92" s="9">
        <v>2.043213333333333</v>
      </c>
      <c r="E92" s="9">
        <v>0</v>
      </c>
      <c r="F92" s="9">
        <v>0</v>
      </c>
      <c r="G92" s="10">
        <v>0</v>
      </c>
      <c r="H92" s="11">
        <v>0.15684727153333336</v>
      </c>
      <c r="I92" s="9">
        <v>0</v>
      </c>
      <c r="J92" s="9">
        <v>0</v>
      </c>
      <c r="K92" s="9">
        <v>0</v>
      </c>
      <c r="L92" s="10">
        <v>0.2167849346666667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0.04137506999999999</v>
      </c>
      <c r="S92" s="9">
        <v>0</v>
      </c>
      <c r="T92" s="9">
        <v>0</v>
      </c>
      <c r="U92" s="9">
        <v>0</v>
      </c>
      <c r="V92" s="10">
        <v>0.04597230000000001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13.923465534566665</v>
      </c>
      <c r="AW92" s="9">
        <v>0.050802251107395065</v>
      </c>
      <c r="AX92" s="9">
        <v>0</v>
      </c>
      <c r="AY92" s="9">
        <v>0</v>
      </c>
      <c r="AZ92" s="10">
        <v>2.4913616824000004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1.791641289333333</v>
      </c>
      <c r="BG92" s="9">
        <v>0</v>
      </c>
      <c r="BH92" s="9">
        <v>0</v>
      </c>
      <c r="BI92" s="9">
        <v>0</v>
      </c>
      <c r="BJ92" s="10">
        <v>0.2195072831</v>
      </c>
      <c r="BK92" s="16">
        <f t="shared" si="2"/>
        <v>20.980970950040728</v>
      </c>
      <c r="BL92" s="15"/>
      <c r="BM92" s="49"/>
    </row>
    <row r="93" spans="1:65" s="12" customFormat="1" ht="15">
      <c r="A93" s="5"/>
      <c r="B93" s="8" t="s">
        <v>321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0.06573503853333333</v>
      </c>
      <c r="I93" s="9">
        <v>0</v>
      </c>
      <c r="J93" s="9">
        <v>0</v>
      </c>
      <c r="K93" s="9">
        <v>0</v>
      </c>
      <c r="L93" s="10">
        <v>0.020478206666666665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0.04986443306666667</v>
      </c>
      <c r="S93" s="9">
        <v>0</v>
      </c>
      <c r="T93" s="9">
        <v>0</v>
      </c>
      <c r="U93" s="9">
        <v>0</v>
      </c>
      <c r="V93" s="10">
        <v>0.002047820666666666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29.155411227100004</v>
      </c>
      <c r="AW93" s="9">
        <v>0.8487826223168521</v>
      </c>
      <c r="AX93" s="9">
        <v>0</v>
      </c>
      <c r="AY93" s="9">
        <v>0</v>
      </c>
      <c r="AZ93" s="10">
        <v>4.880880507933333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3.254358164300001</v>
      </c>
      <c r="BG93" s="9">
        <v>0</v>
      </c>
      <c r="BH93" s="9">
        <v>0</v>
      </c>
      <c r="BI93" s="9">
        <v>0</v>
      </c>
      <c r="BJ93" s="10">
        <v>0.17829233793333332</v>
      </c>
      <c r="BK93" s="16">
        <f t="shared" si="2"/>
        <v>38.455850358516855</v>
      </c>
      <c r="BL93" s="15"/>
      <c r="BM93" s="49"/>
    </row>
    <row r="94" spans="1:65" s="12" customFormat="1" ht="15">
      <c r="A94" s="5"/>
      <c r="B94" s="8" t="s">
        <v>322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0.29406668620000004</v>
      </c>
      <c r="I94" s="9">
        <v>0</v>
      </c>
      <c r="J94" s="9">
        <v>0</v>
      </c>
      <c r="K94" s="9">
        <v>0</v>
      </c>
      <c r="L94" s="10">
        <v>0.030579726999999998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0.011530061</v>
      </c>
      <c r="S94" s="9">
        <v>0</v>
      </c>
      <c r="T94" s="9">
        <v>0</v>
      </c>
      <c r="U94" s="9">
        <v>0</v>
      </c>
      <c r="V94" s="10">
        <v>0.03007842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11.07049937</v>
      </c>
      <c r="AW94" s="9">
        <v>2.7266296653008153</v>
      </c>
      <c r="AX94" s="9">
        <v>0</v>
      </c>
      <c r="AY94" s="9">
        <v>0</v>
      </c>
      <c r="AZ94" s="10">
        <v>4.5390844654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2.6530031928666666</v>
      </c>
      <c r="BG94" s="9">
        <v>0.25053641666666665</v>
      </c>
      <c r="BH94" s="9">
        <v>0</v>
      </c>
      <c r="BI94" s="9">
        <v>0</v>
      </c>
      <c r="BJ94" s="10">
        <v>0.1780414841</v>
      </c>
      <c r="BK94" s="16">
        <f t="shared" si="2"/>
        <v>21.78404948853415</v>
      </c>
      <c r="BL94" s="15"/>
      <c r="BM94" s="49"/>
    </row>
    <row r="95" spans="1:65" s="12" customFormat="1" ht="15">
      <c r="A95" s="5"/>
      <c r="B95" s="8" t="s">
        <v>127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32.46539107340001</v>
      </c>
      <c r="I95" s="9">
        <v>205.6674545292333</v>
      </c>
      <c r="J95" s="9">
        <v>1.5238858066999996</v>
      </c>
      <c r="K95" s="9">
        <v>0</v>
      </c>
      <c r="L95" s="10">
        <v>6.923762387366667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2.1255527126333336</v>
      </c>
      <c r="S95" s="9">
        <v>27.939569995066677</v>
      </c>
      <c r="T95" s="9">
        <v>16.7410011778</v>
      </c>
      <c r="U95" s="9">
        <v>0</v>
      </c>
      <c r="V95" s="10">
        <v>4.139994548033332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0.0025452658666666687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12.301375889900001</v>
      </c>
      <c r="AW95" s="9">
        <v>96.81123327359188</v>
      </c>
      <c r="AX95" s="9">
        <v>0</v>
      </c>
      <c r="AY95" s="9">
        <v>0</v>
      </c>
      <c r="AZ95" s="10">
        <v>14.034078754633333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2.2111617342999996</v>
      </c>
      <c r="BG95" s="9">
        <v>10.7082341371</v>
      </c>
      <c r="BH95" s="9">
        <v>19.091440924033332</v>
      </c>
      <c r="BI95" s="9">
        <v>0</v>
      </c>
      <c r="BJ95" s="10">
        <v>1.3115256355666667</v>
      </c>
      <c r="BK95" s="16">
        <f t="shared" si="2"/>
        <v>453.99820784522524</v>
      </c>
      <c r="BL95" s="15"/>
      <c r="BM95" s="49"/>
    </row>
    <row r="96" spans="1:65" s="12" customFormat="1" ht="15">
      <c r="A96" s="5"/>
      <c r="B96" s="8" t="s">
        <v>186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6.183676700899998</v>
      </c>
      <c r="I96" s="9">
        <v>4.8683473344</v>
      </c>
      <c r="J96" s="9">
        <v>0</v>
      </c>
      <c r="K96" s="9">
        <v>0</v>
      </c>
      <c r="L96" s="10">
        <v>15.764320322000005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4.029632556966667</v>
      </c>
      <c r="S96" s="9">
        <v>1.9630432800000002</v>
      </c>
      <c r="T96" s="9">
        <v>0</v>
      </c>
      <c r="U96" s="9">
        <v>0</v>
      </c>
      <c r="V96" s="10">
        <v>3.0232328035999996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0.13246307999999998</v>
      </c>
      <c r="AC96" s="9">
        <v>0</v>
      </c>
      <c r="AD96" s="9">
        <v>0</v>
      </c>
      <c r="AE96" s="9">
        <v>0</v>
      </c>
      <c r="AF96" s="10">
        <v>0.24284898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98.28525679626667</v>
      </c>
      <c r="AW96" s="9">
        <v>59.1506929454512</v>
      </c>
      <c r="AX96" s="9">
        <v>0</v>
      </c>
      <c r="AY96" s="9">
        <v>0</v>
      </c>
      <c r="AZ96" s="10">
        <v>29.312840926133333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21.194013842799997</v>
      </c>
      <c r="BG96" s="9">
        <v>18.63311784273333</v>
      </c>
      <c r="BH96" s="9">
        <v>0.8278942499999999</v>
      </c>
      <c r="BI96" s="9">
        <v>0</v>
      </c>
      <c r="BJ96" s="10">
        <v>3.5986257108666666</v>
      </c>
      <c r="BK96" s="16">
        <f t="shared" si="2"/>
        <v>267.21000737211784</v>
      </c>
      <c r="BL96" s="15"/>
      <c r="BM96" s="49"/>
    </row>
    <row r="97" spans="1:65" s="12" customFormat="1" ht="15">
      <c r="A97" s="5"/>
      <c r="B97" s="8" t="s">
        <v>202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7.130090701566665</v>
      </c>
      <c r="I97" s="9">
        <v>29.452162701200002</v>
      </c>
      <c r="J97" s="9">
        <v>0.82206925</v>
      </c>
      <c r="K97" s="9">
        <v>0</v>
      </c>
      <c r="L97" s="10">
        <v>1.1540756177666662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1.9861949700666668</v>
      </c>
      <c r="S97" s="9">
        <v>0</v>
      </c>
      <c r="T97" s="9">
        <v>0</v>
      </c>
      <c r="U97" s="9">
        <v>0</v>
      </c>
      <c r="V97" s="10">
        <v>1.6614211392666667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33.344089048399994</v>
      </c>
      <c r="AW97" s="9">
        <v>6.74864900875805</v>
      </c>
      <c r="AX97" s="9">
        <v>0</v>
      </c>
      <c r="AY97" s="9">
        <v>0</v>
      </c>
      <c r="AZ97" s="10">
        <v>14.524432197900001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4.277753982166667</v>
      </c>
      <c r="BG97" s="9">
        <v>0.10876146666666668</v>
      </c>
      <c r="BH97" s="9">
        <v>0</v>
      </c>
      <c r="BI97" s="9">
        <v>0</v>
      </c>
      <c r="BJ97" s="10">
        <v>0.25106097580000003</v>
      </c>
      <c r="BK97" s="16">
        <f t="shared" si="2"/>
        <v>101.46076105955804</v>
      </c>
      <c r="BL97" s="15"/>
      <c r="BM97" s="49"/>
    </row>
    <row r="98" spans="1:65" s="12" customFormat="1" ht="15">
      <c r="A98" s="5"/>
      <c r="B98" s="8" t="s">
        <v>203</v>
      </c>
      <c r="C98" s="11">
        <v>0</v>
      </c>
      <c r="D98" s="9">
        <v>0.16251085</v>
      </c>
      <c r="E98" s="9">
        <v>0</v>
      </c>
      <c r="F98" s="9">
        <v>0</v>
      </c>
      <c r="G98" s="10">
        <v>0</v>
      </c>
      <c r="H98" s="11">
        <v>0.0010834056666666667</v>
      </c>
      <c r="I98" s="9">
        <v>64.10038141399998</v>
      </c>
      <c r="J98" s="9">
        <v>0</v>
      </c>
      <c r="K98" s="9">
        <v>0</v>
      </c>
      <c r="L98" s="10">
        <v>0.11115742140000001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0.5422445361666667</v>
      </c>
      <c r="S98" s="9">
        <v>0</v>
      </c>
      <c r="T98" s="9">
        <v>0</v>
      </c>
      <c r="U98" s="9">
        <v>0</v>
      </c>
      <c r="V98" s="10">
        <v>0.0030335358666666663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0.19437325104693493</v>
      </c>
      <c r="AW98" s="9">
        <v>0</v>
      </c>
      <c r="AX98" s="9">
        <v>0</v>
      </c>
      <c r="AY98" s="9">
        <v>0</v>
      </c>
      <c r="AZ98" s="10">
        <v>0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</v>
      </c>
      <c r="BG98" s="9">
        <v>21.658393333333333</v>
      </c>
      <c r="BH98" s="9">
        <v>0</v>
      </c>
      <c r="BI98" s="9">
        <v>0</v>
      </c>
      <c r="BJ98" s="10">
        <v>0.006497518</v>
      </c>
      <c r="BK98" s="16">
        <f t="shared" si="2"/>
        <v>86.77967526548025</v>
      </c>
      <c r="BL98" s="15"/>
      <c r="BM98" s="49"/>
    </row>
    <row r="99" spans="1:65" s="12" customFormat="1" ht="15">
      <c r="A99" s="5"/>
      <c r="B99" s="8" t="s">
        <v>243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0.018589923333333334</v>
      </c>
      <c r="I99" s="9">
        <v>43.287964333333335</v>
      </c>
      <c r="J99" s="9">
        <v>0</v>
      </c>
      <c r="K99" s="9">
        <v>0</v>
      </c>
      <c r="L99" s="10">
        <v>0.16486606293333336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0.004249125333333334</v>
      </c>
      <c r="S99" s="9">
        <v>42.49125333333333</v>
      </c>
      <c r="T99" s="9">
        <v>0</v>
      </c>
      <c r="U99" s="9">
        <v>0</v>
      </c>
      <c r="V99" s="10">
        <v>0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0.03113856766666667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0.30188577466666666</v>
      </c>
      <c r="AW99" s="9">
        <v>5.277723333333333</v>
      </c>
      <c r="AX99" s="9">
        <v>0</v>
      </c>
      <c r="AY99" s="9">
        <v>0</v>
      </c>
      <c r="AZ99" s="10">
        <v>0.3282743913333334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0.014249853</v>
      </c>
      <c r="BG99" s="9">
        <v>0</v>
      </c>
      <c r="BH99" s="9">
        <v>0</v>
      </c>
      <c r="BI99" s="9">
        <v>0</v>
      </c>
      <c r="BJ99" s="10">
        <v>0.0015833169999999999</v>
      </c>
      <c r="BK99" s="16">
        <f t="shared" si="2"/>
        <v>91.92177801526667</v>
      </c>
      <c r="BL99" s="15"/>
      <c r="BM99" s="49"/>
    </row>
    <row r="100" spans="1:65" s="12" customFormat="1" ht="15">
      <c r="A100" s="5"/>
      <c r="B100" s="8" t="s">
        <v>244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0.05963339163333336</v>
      </c>
      <c r="I100" s="9">
        <v>50.66127752679999</v>
      </c>
      <c r="J100" s="9">
        <v>3.177623</v>
      </c>
      <c r="K100" s="9">
        <v>0</v>
      </c>
      <c r="L100" s="10">
        <v>0.4099876396999999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0.5730313476666665</v>
      </c>
      <c r="S100" s="9">
        <v>67.78929066666667</v>
      </c>
      <c r="T100" s="9">
        <v>0</v>
      </c>
      <c r="U100" s="9">
        <v>0</v>
      </c>
      <c r="V100" s="10">
        <v>0.04474445763333333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2.8330740562000005</v>
      </c>
      <c r="AW100" s="9">
        <v>1.4744869995733048</v>
      </c>
      <c r="AX100" s="9">
        <v>0</v>
      </c>
      <c r="AY100" s="9">
        <v>0</v>
      </c>
      <c r="AZ100" s="10">
        <v>0.152925366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0.09789540483333332</v>
      </c>
      <c r="BG100" s="9">
        <v>0</v>
      </c>
      <c r="BH100" s="9">
        <v>0</v>
      </c>
      <c r="BI100" s="9">
        <v>0</v>
      </c>
      <c r="BJ100" s="10">
        <v>0.00631923</v>
      </c>
      <c r="BK100" s="16">
        <f t="shared" si="2"/>
        <v>127.28028908670663</v>
      </c>
      <c r="BL100" s="15"/>
      <c r="BM100" s="49"/>
    </row>
    <row r="101" spans="1:65" s="12" customFormat="1" ht="15">
      <c r="A101" s="5"/>
      <c r="B101" s="8" t="s">
        <v>245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1.2304995965333334</v>
      </c>
      <c r="I101" s="9">
        <v>21.357153333333333</v>
      </c>
      <c r="J101" s="9">
        <v>0</v>
      </c>
      <c r="K101" s="9">
        <v>0</v>
      </c>
      <c r="L101" s="10">
        <v>1.9761254572666664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2.0775813197</v>
      </c>
      <c r="S101" s="9">
        <v>2.9344783775</v>
      </c>
      <c r="T101" s="9">
        <v>2.2425010999999997</v>
      </c>
      <c r="U101" s="9">
        <v>0</v>
      </c>
      <c r="V101" s="10">
        <v>1.4082906908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37.286835648933334</v>
      </c>
      <c r="AW101" s="9">
        <v>10.631735818252873</v>
      </c>
      <c r="AX101" s="9">
        <v>0</v>
      </c>
      <c r="AY101" s="9">
        <v>0</v>
      </c>
      <c r="AZ101" s="10">
        <v>9.798925684333332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7.087137023433333</v>
      </c>
      <c r="BG101" s="9">
        <v>14.302498499999999</v>
      </c>
      <c r="BH101" s="9">
        <v>0.26486108333333336</v>
      </c>
      <c r="BI101" s="9">
        <v>0</v>
      </c>
      <c r="BJ101" s="10">
        <v>1.8233128769666669</v>
      </c>
      <c r="BK101" s="16">
        <f t="shared" si="2"/>
        <v>114.4219365103862</v>
      </c>
      <c r="BL101" s="15"/>
      <c r="BM101" s="49"/>
    </row>
    <row r="102" spans="1:65" s="12" customFormat="1" ht="15">
      <c r="A102" s="5"/>
      <c r="B102" s="8" t="s">
        <v>296</v>
      </c>
      <c r="C102" s="11">
        <v>0</v>
      </c>
      <c r="D102" s="9">
        <v>2.904730583333333</v>
      </c>
      <c r="E102" s="9">
        <v>0</v>
      </c>
      <c r="F102" s="9">
        <v>0</v>
      </c>
      <c r="G102" s="10">
        <v>0</v>
      </c>
      <c r="H102" s="11">
        <v>0.0031687969999999997</v>
      </c>
      <c r="I102" s="9">
        <v>15.843985</v>
      </c>
      <c r="J102" s="9">
        <v>0</v>
      </c>
      <c r="K102" s="9">
        <v>0</v>
      </c>
      <c r="L102" s="10">
        <v>15.987214624400005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1.0562656666666665</v>
      </c>
      <c r="S102" s="9">
        <v>10.562656666666667</v>
      </c>
      <c r="T102" s="9">
        <v>0</v>
      </c>
      <c r="U102" s="9">
        <v>0</v>
      </c>
      <c r="V102" s="10">
        <v>0.03214427666666666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0.3031797122666666</v>
      </c>
      <c r="AW102" s="9">
        <v>1.0556396669213108</v>
      </c>
      <c r="AX102" s="9">
        <v>0</v>
      </c>
      <c r="AY102" s="9">
        <v>0</v>
      </c>
      <c r="AZ102" s="10">
        <v>0.2784144055333333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0.05172634366666667</v>
      </c>
      <c r="BG102" s="9">
        <v>15.834595</v>
      </c>
      <c r="BH102" s="9">
        <v>0</v>
      </c>
      <c r="BI102" s="9">
        <v>0</v>
      </c>
      <c r="BJ102" s="10">
        <v>0.0063338380000000005</v>
      </c>
      <c r="BK102" s="16">
        <f t="shared" si="2"/>
        <v>63.92005458112132</v>
      </c>
      <c r="BL102" s="15"/>
      <c r="BM102" s="49"/>
    </row>
    <row r="103" spans="1:65" s="12" customFormat="1" ht="15">
      <c r="A103" s="5"/>
      <c r="B103" s="8" t="s">
        <v>300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0.9106372615999997</v>
      </c>
      <c r="I103" s="9">
        <v>0</v>
      </c>
      <c r="J103" s="9">
        <v>0</v>
      </c>
      <c r="K103" s="9">
        <v>0</v>
      </c>
      <c r="L103" s="10">
        <v>0.4466614555333333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1.6346865495666665</v>
      </c>
      <c r="S103" s="9">
        <v>1.055621</v>
      </c>
      <c r="T103" s="9">
        <v>0</v>
      </c>
      <c r="U103" s="9">
        <v>0</v>
      </c>
      <c r="V103" s="10">
        <v>0.0408525327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22.447222832</v>
      </c>
      <c r="AW103" s="9">
        <v>2.146377000421554</v>
      </c>
      <c r="AX103" s="9">
        <v>0</v>
      </c>
      <c r="AY103" s="9">
        <v>0</v>
      </c>
      <c r="AZ103" s="10">
        <v>5.868448361466666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4.1077851156000005</v>
      </c>
      <c r="BG103" s="9">
        <v>1.5729275</v>
      </c>
      <c r="BH103" s="9">
        <v>0</v>
      </c>
      <c r="BI103" s="9">
        <v>0</v>
      </c>
      <c r="BJ103" s="10">
        <v>2.6877044403999997</v>
      </c>
      <c r="BK103" s="16">
        <f t="shared" si="2"/>
        <v>42.91892404928822</v>
      </c>
      <c r="BL103" s="15"/>
      <c r="BM103" s="49"/>
    </row>
    <row r="104" spans="1:65" s="12" customFormat="1" ht="15">
      <c r="A104" s="5"/>
      <c r="B104" s="8" t="s">
        <v>297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0.6527220497666667</v>
      </c>
      <c r="I104" s="9">
        <v>263.08125</v>
      </c>
      <c r="J104" s="9">
        <v>0</v>
      </c>
      <c r="K104" s="9">
        <v>0</v>
      </c>
      <c r="L104" s="10">
        <v>0.0210465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0.03156975</v>
      </c>
      <c r="S104" s="9">
        <v>65.2526478863</v>
      </c>
      <c r="T104" s="9">
        <v>0</v>
      </c>
      <c r="U104" s="9">
        <v>0</v>
      </c>
      <c r="V104" s="10">
        <v>0.03156975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0.034707464044963145</v>
      </c>
      <c r="AW104" s="9">
        <v>0</v>
      </c>
      <c r="AX104" s="9">
        <v>0</v>
      </c>
      <c r="AY104" s="9">
        <v>0</v>
      </c>
      <c r="AZ104" s="10">
        <v>16.853204076833336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0.0015776120000000004</v>
      </c>
      <c r="BG104" s="9">
        <v>94.65672</v>
      </c>
      <c r="BH104" s="9">
        <v>0</v>
      </c>
      <c r="BI104" s="9">
        <v>0</v>
      </c>
      <c r="BJ104" s="10">
        <v>1.998834404</v>
      </c>
      <c r="BK104" s="16">
        <f t="shared" si="2"/>
        <v>442.615849492945</v>
      </c>
      <c r="BL104" s="15"/>
      <c r="BM104" s="49"/>
    </row>
    <row r="105" spans="1:65" s="12" customFormat="1" ht="15">
      <c r="A105" s="5"/>
      <c r="B105" s="8" t="s">
        <v>301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</v>
      </c>
      <c r="I105" s="9">
        <v>271.45638</v>
      </c>
      <c r="J105" s="9">
        <v>0</v>
      </c>
      <c r="K105" s="9">
        <v>0</v>
      </c>
      <c r="L105" s="10">
        <v>30.119129424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2.088126</v>
      </c>
      <c r="S105" s="9">
        <v>0</v>
      </c>
      <c r="T105" s="9">
        <v>0</v>
      </c>
      <c r="U105" s="9">
        <v>0</v>
      </c>
      <c r="V105" s="10">
        <v>0.0008561317666666666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0.3937183352666668</v>
      </c>
      <c r="AW105" s="9">
        <v>13.565699333226526</v>
      </c>
      <c r="AX105" s="9">
        <v>0</v>
      </c>
      <c r="AY105" s="9">
        <v>0</v>
      </c>
      <c r="AZ105" s="10">
        <v>0.555671915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104.35153333333334</v>
      </c>
      <c r="BH105" s="9">
        <v>0</v>
      </c>
      <c r="BI105" s="9">
        <v>0</v>
      </c>
      <c r="BJ105" s="10">
        <v>0</v>
      </c>
      <c r="BK105" s="16">
        <f t="shared" si="2"/>
        <v>422.53111447259323</v>
      </c>
      <c r="BL105" s="15"/>
      <c r="BM105" s="49"/>
    </row>
    <row r="106" spans="1:65" s="12" customFormat="1" ht="15">
      <c r="A106" s="5"/>
      <c r="B106" s="8" t="s">
        <v>302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0.18620504833333335</v>
      </c>
      <c r="I106" s="9">
        <v>151.87674333333334</v>
      </c>
      <c r="J106" s="9">
        <v>0</v>
      </c>
      <c r="K106" s="9">
        <v>0</v>
      </c>
      <c r="L106" s="10">
        <v>0.1692489461666667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0.0005201258333333334</v>
      </c>
      <c r="S106" s="9">
        <v>0</v>
      </c>
      <c r="T106" s="9">
        <v>0</v>
      </c>
      <c r="U106" s="9">
        <v>0</v>
      </c>
      <c r="V106" s="10">
        <v>0.0009362264999999998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4.8009397991866285</v>
      </c>
      <c r="AW106" s="9">
        <v>0</v>
      </c>
      <c r="AX106" s="9">
        <v>0</v>
      </c>
      <c r="AY106" s="9">
        <v>0</v>
      </c>
      <c r="AZ106" s="10">
        <v>0.19087351119999996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0.016635669333333332</v>
      </c>
      <c r="BG106" s="9">
        <v>51.98646666666667</v>
      </c>
      <c r="BH106" s="9">
        <v>0</v>
      </c>
      <c r="BI106" s="9">
        <v>0</v>
      </c>
      <c r="BJ106" s="10">
        <v>0.042213010933333336</v>
      </c>
      <c r="BK106" s="16">
        <f t="shared" si="2"/>
        <v>209.27078233748665</v>
      </c>
      <c r="BL106" s="15"/>
      <c r="BM106" s="49"/>
    </row>
    <row r="107" spans="1:65" s="12" customFormat="1" ht="15">
      <c r="A107" s="5"/>
      <c r="B107" s="8" t="s">
        <v>306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2.623108023866667</v>
      </c>
      <c r="I107" s="9">
        <v>0.6260152</v>
      </c>
      <c r="J107" s="9">
        <v>0</v>
      </c>
      <c r="K107" s="9">
        <v>0</v>
      </c>
      <c r="L107" s="10">
        <v>3.8005382791999995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0.22390476986666663</v>
      </c>
      <c r="S107" s="9">
        <v>0</v>
      </c>
      <c r="T107" s="9">
        <v>0</v>
      </c>
      <c r="U107" s="9">
        <v>0</v>
      </c>
      <c r="V107" s="10">
        <v>0.1376190081333333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64.15693818703333</v>
      </c>
      <c r="AW107" s="9">
        <v>11.269128754331986</v>
      </c>
      <c r="AX107" s="9">
        <v>0</v>
      </c>
      <c r="AY107" s="9">
        <v>0</v>
      </c>
      <c r="AZ107" s="10">
        <v>13.669432100033333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1.6015778257</v>
      </c>
      <c r="BG107" s="9">
        <v>0.036321565</v>
      </c>
      <c r="BH107" s="9">
        <v>0</v>
      </c>
      <c r="BI107" s="9">
        <v>0</v>
      </c>
      <c r="BJ107" s="10">
        <v>2.0532220997999997</v>
      </c>
      <c r="BK107" s="16">
        <f t="shared" si="2"/>
        <v>100.19780581296531</v>
      </c>
      <c r="BL107" s="15"/>
      <c r="BM107" s="49"/>
    </row>
    <row r="108" spans="1:65" s="12" customFormat="1" ht="15">
      <c r="A108" s="5"/>
      <c r="B108" s="8" t="s">
        <v>307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0.9917629151333333</v>
      </c>
      <c r="I108" s="9">
        <v>34.201398</v>
      </c>
      <c r="J108" s="9">
        <v>2.072812</v>
      </c>
      <c r="K108" s="9">
        <v>0</v>
      </c>
      <c r="L108" s="10">
        <v>0.011400466000000001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0.026428353</v>
      </c>
      <c r="S108" s="9">
        <v>15.54609</v>
      </c>
      <c r="T108" s="9">
        <v>0</v>
      </c>
      <c r="U108" s="9">
        <v>0</v>
      </c>
      <c r="V108" s="10">
        <v>0.0020209917666666665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0.0015527399999999995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0.8829811285000001</v>
      </c>
      <c r="AW108" s="9">
        <v>0.5693380000842277</v>
      </c>
      <c r="AX108" s="9">
        <v>0</v>
      </c>
      <c r="AY108" s="9">
        <v>0</v>
      </c>
      <c r="AZ108" s="10">
        <v>8.363712337099997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0.051758</v>
      </c>
      <c r="BG108" s="9">
        <v>0</v>
      </c>
      <c r="BH108" s="9">
        <v>0</v>
      </c>
      <c r="BI108" s="9">
        <v>0</v>
      </c>
      <c r="BJ108" s="10">
        <v>0.0005175799999999999</v>
      </c>
      <c r="BK108" s="16">
        <f t="shared" si="2"/>
        <v>62.72177251158422</v>
      </c>
      <c r="BL108" s="15"/>
      <c r="BM108" s="49"/>
    </row>
    <row r="109" spans="1:65" s="12" customFormat="1" ht="15">
      <c r="A109" s="5"/>
      <c r="B109" s="8" t="s">
        <v>308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0.5503164329666668</v>
      </c>
      <c r="I109" s="9">
        <v>252.28933066666667</v>
      </c>
      <c r="J109" s="9">
        <v>0</v>
      </c>
      <c r="K109" s="9">
        <v>0</v>
      </c>
      <c r="L109" s="10">
        <v>0.9819475109333334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0.0015509590000000002</v>
      </c>
      <c r="S109" s="9">
        <v>82.71781333333334</v>
      </c>
      <c r="T109" s="9">
        <v>0</v>
      </c>
      <c r="U109" s="9">
        <v>0</v>
      </c>
      <c r="V109" s="10">
        <v>0.0013958631000000003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0.8968464600000001</v>
      </c>
      <c r="AW109" s="9">
        <v>10.308579999969986</v>
      </c>
      <c r="AX109" s="9">
        <v>0</v>
      </c>
      <c r="AY109" s="9">
        <v>0</v>
      </c>
      <c r="AZ109" s="10">
        <v>0.44326893999999994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0.22646403976666668</v>
      </c>
      <c r="BG109" s="9">
        <v>0</v>
      </c>
      <c r="BH109" s="9">
        <v>0</v>
      </c>
      <c r="BI109" s="9">
        <v>0</v>
      </c>
      <c r="BJ109" s="10">
        <v>0.1243214748</v>
      </c>
      <c r="BK109" s="16">
        <f t="shared" si="2"/>
        <v>348.5418356805367</v>
      </c>
      <c r="BL109" s="15"/>
      <c r="BM109" s="49"/>
    </row>
    <row r="110" spans="1:65" s="12" customFormat="1" ht="15">
      <c r="A110" s="5"/>
      <c r="B110" s="8" t="s">
        <v>128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0.0058383444</v>
      </c>
      <c r="I110" s="9">
        <v>51.879174141499995</v>
      </c>
      <c r="J110" s="9">
        <v>0</v>
      </c>
      <c r="K110" s="9">
        <v>0</v>
      </c>
      <c r="L110" s="10">
        <v>3.0647382986000005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</v>
      </c>
      <c r="S110" s="9">
        <v>0</v>
      </c>
      <c r="T110" s="9">
        <v>0</v>
      </c>
      <c r="U110" s="9">
        <v>0</v>
      </c>
      <c r="V110" s="10">
        <v>0.022471177800000006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0.050511061999999995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0.8328133409333331</v>
      </c>
      <c r="AW110" s="9">
        <v>16.839184907450797</v>
      </c>
      <c r="AX110" s="9">
        <v>0</v>
      </c>
      <c r="AY110" s="9">
        <v>0</v>
      </c>
      <c r="AZ110" s="10">
        <v>14.9390896912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0.1415281079333333</v>
      </c>
      <c r="BG110" s="9">
        <v>75.46481751463332</v>
      </c>
      <c r="BH110" s="9">
        <v>0</v>
      </c>
      <c r="BI110" s="9">
        <v>0</v>
      </c>
      <c r="BJ110" s="10">
        <v>1.9191389415</v>
      </c>
      <c r="BK110" s="16">
        <f t="shared" si="2"/>
        <v>165.15930552795078</v>
      </c>
      <c r="BL110" s="15"/>
      <c r="BM110" s="49"/>
    </row>
    <row r="111" spans="1:65" s="12" customFormat="1" ht="15">
      <c r="A111" s="5"/>
      <c r="B111" s="8" t="s">
        <v>246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0.05998895</v>
      </c>
      <c r="I111" s="9">
        <v>0.29994475</v>
      </c>
      <c r="J111" s="9">
        <v>0</v>
      </c>
      <c r="K111" s="9">
        <v>0</v>
      </c>
      <c r="L111" s="10">
        <v>0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0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12.11891877</v>
      </c>
      <c r="AW111" s="9">
        <v>0.41942901986374453</v>
      </c>
      <c r="AX111" s="9">
        <v>0</v>
      </c>
      <c r="AY111" s="9">
        <v>0</v>
      </c>
      <c r="AZ111" s="10">
        <v>18.89928680783333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</v>
      </c>
      <c r="BG111" s="9">
        <v>0</v>
      </c>
      <c r="BH111" s="9">
        <v>0</v>
      </c>
      <c r="BI111" s="9">
        <v>0</v>
      </c>
      <c r="BJ111" s="10">
        <v>0.0029932125000000005</v>
      </c>
      <c r="BK111" s="16">
        <f t="shared" si="2"/>
        <v>31.800561510197078</v>
      </c>
      <c r="BL111" s="15"/>
      <c r="BM111" s="49"/>
    </row>
    <row r="112" spans="1:65" s="12" customFormat="1" ht="15">
      <c r="A112" s="5"/>
      <c r="B112" s="8" t="s">
        <v>247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5.891138176</v>
      </c>
      <c r="I112" s="9">
        <v>86.0176450252333</v>
      </c>
      <c r="J112" s="9">
        <v>0</v>
      </c>
      <c r="K112" s="9">
        <v>0</v>
      </c>
      <c r="L112" s="10">
        <v>3.0180613673333334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0.008415403300000002</v>
      </c>
      <c r="S112" s="9">
        <v>23.90884</v>
      </c>
      <c r="T112" s="9">
        <v>0</v>
      </c>
      <c r="U112" s="9">
        <v>0</v>
      </c>
      <c r="V112" s="10">
        <v>6.29997934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6.706623174800002</v>
      </c>
      <c r="AW112" s="9">
        <v>2.481356106704581</v>
      </c>
      <c r="AX112" s="9">
        <v>0</v>
      </c>
      <c r="AY112" s="9">
        <v>0</v>
      </c>
      <c r="AZ112" s="10">
        <v>10.9798912589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0.7885344100333334</v>
      </c>
      <c r="BG112" s="9">
        <v>1.961822171833333</v>
      </c>
      <c r="BH112" s="9">
        <v>0</v>
      </c>
      <c r="BI112" s="9">
        <v>0</v>
      </c>
      <c r="BJ112" s="10">
        <v>0.4199245453666667</v>
      </c>
      <c r="BK112" s="16">
        <f t="shared" si="2"/>
        <v>148.48223097950455</v>
      </c>
      <c r="BL112" s="15"/>
      <c r="BM112" s="49"/>
    </row>
    <row r="113" spans="1:65" s="12" customFormat="1" ht="15">
      <c r="A113" s="5"/>
      <c r="B113" s="8" t="s">
        <v>248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1.1956581450000001</v>
      </c>
      <c r="I113" s="9">
        <v>19.318958745133333</v>
      </c>
      <c r="J113" s="9">
        <v>0</v>
      </c>
      <c r="K113" s="9">
        <v>0</v>
      </c>
      <c r="L113" s="10">
        <v>1.334493325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</v>
      </c>
      <c r="S113" s="9">
        <v>18.566394807966667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9.632526841666667</v>
      </c>
      <c r="AW113" s="9">
        <v>0.08957712489100274</v>
      </c>
      <c r="AX113" s="9">
        <v>0</v>
      </c>
      <c r="AY113" s="9">
        <v>0</v>
      </c>
      <c r="AZ113" s="10">
        <v>0.5990028775333334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0.017915425</v>
      </c>
      <c r="BG113" s="9">
        <v>0</v>
      </c>
      <c r="BH113" s="9">
        <v>0</v>
      </c>
      <c r="BI113" s="9">
        <v>0</v>
      </c>
      <c r="BJ113" s="10">
        <v>0.002388723333333334</v>
      </c>
      <c r="BK113" s="16">
        <f t="shared" si="2"/>
        <v>50.756916015524325</v>
      </c>
      <c r="BL113" s="15"/>
      <c r="BM113" s="49"/>
    </row>
    <row r="114" spans="1:65" s="12" customFormat="1" ht="15">
      <c r="A114" s="5"/>
      <c r="B114" s="8" t="s">
        <v>249</v>
      </c>
      <c r="C114" s="11">
        <v>0</v>
      </c>
      <c r="D114" s="9">
        <v>1.49298</v>
      </c>
      <c r="E114" s="9">
        <v>0</v>
      </c>
      <c r="F114" s="9">
        <v>0</v>
      </c>
      <c r="G114" s="10">
        <v>0</v>
      </c>
      <c r="H114" s="11">
        <v>0.34960614999999995</v>
      </c>
      <c r="I114" s="9">
        <v>1.24415</v>
      </c>
      <c r="J114" s="9">
        <v>0</v>
      </c>
      <c r="K114" s="9">
        <v>0</v>
      </c>
      <c r="L114" s="10">
        <v>10.228530395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0.003110375</v>
      </c>
      <c r="S114" s="9">
        <v>0</v>
      </c>
      <c r="T114" s="9">
        <v>0</v>
      </c>
      <c r="U114" s="9">
        <v>0</v>
      </c>
      <c r="V114" s="10">
        <v>0.09779143823333333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8.670561675666665</v>
      </c>
      <c r="AW114" s="9">
        <v>9.392170700342318</v>
      </c>
      <c r="AX114" s="9">
        <v>0</v>
      </c>
      <c r="AY114" s="9">
        <v>0</v>
      </c>
      <c r="AZ114" s="10">
        <v>6.023878352600001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0.7615250963</v>
      </c>
      <c r="BG114" s="9">
        <v>0.30814208333333337</v>
      </c>
      <c r="BH114" s="9">
        <v>0</v>
      </c>
      <c r="BI114" s="9">
        <v>0</v>
      </c>
      <c r="BJ114" s="10">
        <v>1.1472080029</v>
      </c>
      <c r="BK114" s="16">
        <f t="shared" si="2"/>
        <v>39.71965426937565</v>
      </c>
      <c r="BL114" s="15"/>
      <c r="BM114" s="49"/>
    </row>
    <row r="115" spans="1:65" s="12" customFormat="1" ht="15">
      <c r="A115" s="5"/>
      <c r="B115" s="8" t="s">
        <v>250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13.372016288100005</v>
      </c>
      <c r="I115" s="9">
        <v>10.710148080399994</v>
      </c>
      <c r="J115" s="9">
        <v>0</v>
      </c>
      <c r="K115" s="9">
        <v>0</v>
      </c>
      <c r="L115" s="10">
        <v>0.6069352334333333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0.06339665450000001</v>
      </c>
      <c r="S115" s="9">
        <v>10.710148080399994</v>
      </c>
      <c r="T115" s="9">
        <v>0</v>
      </c>
      <c r="U115" s="9">
        <v>0</v>
      </c>
      <c r="V115" s="10">
        <v>0.49855621499999997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2.8299250904666664</v>
      </c>
      <c r="AW115" s="9">
        <v>1.2492130401438493</v>
      </c>
      <c r="AX115" s="9">
        <v>0</v>
      </c>
      <c r="AY115" s="9">
        <v>0</v>
      </c>
      <c r="AZ115" s="10">
        <v>1.7473376628666666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0.3511622397666667</v>
      </c>
      <c r="BG115" s="9">
        <v>1.5308983333333335</v>
      </c>
      <c r="BH115" s="9">
        <v>0</v>
      </c>
      <c r="BI115" s="9">
        <v>0</v>
      </c>
      <c r="BJ115" s="10">
        <v>0.0927701317</v>
      </c>
      <c r="BK115" s="16">
        <f t="shared" si="2"/>
        <v>43.762507050110514</v>
      </c>
      <c r="BL115" s="15"/>
      <c r="BM115" s="49"/>
    </row>
    <row r="116" spans="1:65" s="12" customFormat="1" ht="15">
      <c r="A116" s="5"/>
      <c r="B116" s="8" t="s">
        <v>251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0.14313647576666666</v>
      </c>
      <c r="I116" s="9">
        <v>16.016342871566668</v>
      </c>
      <c r="J116" s="9">
        <v>0</v>
      </c>
      <c r="K116" s="9">
        <v>0</v>
      </c>
      <c r="L116" s="10">
        <v>0.20229202773333327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0.07651137893333335</v>
      </c>
      <c r="S116" s="9">
        <v>0</v>
      </c>
      <c r="T116" s="9">
        <v>0</v>
      </c>
      <c r="U116" s="9">
        <v>0</v>
      </c>
      <c r="V116" s="10">
        <v>0.019484511066666665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1.601276167868811</v>
      </c>
      <c r="AW116" s="9">
        <v>0</v>
      </c>
      <c r="AX116" s="9">
        <v>0</v>
      </c>
      <c r="AY116" s="9">
        <v>0</v>
      </c>
      <c r="AZ116" s="10">
        <v>3.6594342700666664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0.17088484</v>
      </c>
      <c r="BG116" s="9">
        <v>0.9154545</v>
      </c>
      <c r="BH116" s="9">
        <v>0</v>
      </c>
      <c r="BI116" s="9">
        <v>0</v>
      </c>
      <c r="BJ116" s="10">
        <v>2.132686524133333</v>
      </c>
      <c r="BK116" s="16">
        <f t="shared" si="2"/>
        <v>24.937503567135476</v>
      </c>
      <c r="BL116" s="15"/>
      <c r="BM116" s="49"/>
    </row>
    <row r="117" spans="1:65" s="12" customFormat="1" ht="15">
      <c r="A117" s="5"/>
      <c r="B117" s="8" t="s">
        <v>252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0.1221374</v>
      </c>
      <c r="I117" s="9">
        <v>1.221374</v>
      </c>
      <c r="J117" s="9">
        <v>0</v>
      </c>
      <c r="K117" s="9">
        <v>0</v>
      </c>
      <c r="L117" s="10">
        <v>1.2046124932999998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0.014473281966666668</v>
      </c>
      <c r="S117" s="9">
        <v>0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0.5664041435301181</v>
      </c>
      <c r="AW117" s="9">
        <v>0</v>
      </c>
      <c r="AX117" s="9">
        <v>0</v>
      </c>
      <c r="AY117" s="9">
        <v>0</v>
      </c>
      <c r="AZ117" s="10">
        <v>3.220248492466667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0.2370154148</v>
      </c>
      <c r="BG117" s="9">
        <v>3.4642491</v>
      </c>
      <c r="BH117" s="9">
        <v>0</v>
      </c>
      <c r="BI117" s="9">
        <v>0</v>
      </c>
      <c r="BJ117" s="10">
        <v>0.16827074363333336</v>
      </c>
      <c r="BK117" s="16">
        <f t="shared" si="2"/>
        <v>10.218785069696786</v>
      </c>
      <c r="BL117" s="15"/>
      <c r="BM117" s="49"/>
    </row>
    <row r="118" spans="1:65" s="12" customFormat="1" ht="15">
      <c r="A118" s="5"/>
      <c r="B118" s="8" t="s">
        <v>253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1.2854323820666667</v>
      </c>
      <c r="I118" s="9">
        <v>18.426338431233333</v>
      </c>
      <c r="J118" s="9">
        <v>0</v>
      </c>
      <c r="K118" s="9">
        <v>0</v>
      </c>
      <c r="L118" s="10">
        <v>0.7178655845333335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0.3423987765</v>
      </c>
      <c r="S118" s="9">
        <v>18.41887470683333</v>
      </c>
      <c r="T118" s="9">
        <v>0</v>
      </c>
      <c r="U118" s="9">
        <v>0</v>
      </c>
      <c r="V118" s="10">
        <v>4.7511841994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10.709935653333336</v>
      </c>
      <c r="AW118" s="9">
        <v>9.360321888191606</v>
      </c>
      <c r="AX118" s="9">
        <v>0</v>
      </c>
      <c r="AY118" s="9">
        <v>0</v>
      </c>
      <c r="AZ118" s="10">
        <v>6.163929353833334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0.16991354263333333</v>
      </c>
      <c r="BG118" s="9">
        <v>2.062908066666667</v>
      </c>
      <c r="BH118" s="9">
        <v>0</v>
      </c>
      <c r="BI118" s="9">
        <v>0</v>
      </c>
      <c r="BJ118" s="10">
        <v>1.3574610272333336</v>
      </c>
      <c r="BK118" s="16">
        <f t="shared" si="2"/>
        <v>73.76656361245827</v>
      </c>
      <c r="BL118" s="15"/>
      <c r="BM118" s="49"/>
    </row>
    <row r="119" spans="1:65" s="12" customFormat="1" ht="15">
      <c r="A119" s="5"/>
      <c r="B119" s="8" t="s">
        <v>254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1.2854485690666666</v>
      </c>
      <c r="I119" s="9">
        <v>29.170456</v>
      </c>
      <c r="J119" s="9">
        <v>0</v>
      </c>
      <c r="K119" s="9">
        <v>0</v>
      </c>
      <c r="L119" s="10">
        <v>0.3202672981666667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0.19446970666666666</v>
      </c>
      <c r="S119" s="9">
        <v>12.205397419099999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4.98430112</v>
      </c>
      <c r="AW119" s="9">
        <v>1.1484906522730527</v>
      </c>
      <c r="AX119" s="9">
        <v>0</v>
      </c>
      <c r="AY119" s="9">
        <v>0</v>
      </c>
      <c r="AZ119" s="10">
        <v>1.9712277330333334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0.6063626666666667</v>
      </c>
      <c r="BG119" s="9">
        <v>0.4244538666666667</v>
      </c>
      <c r="BH119" s="9">
        <v>0</v>
      </c>
      <c r="BI119" s="9">
        <v>0</v>
      </c>
      <c r="BJ119" s="10">
        <v>0.05517900266666667</v>
      </c>
      <c r="BK119" s="16">
        <f t="shared" si="2"/>
        <v>52.36605403430639</v>
      </c>
      <c r="BL119" s="15"/>
      <c r="BM119" s="49"/>
    </row>
    <row r="120" spans="1:65" s="12" customFormat="1" ht="15">
      <c r="A120" s="5"/>
      <c r="B120" s="8" t="s">
        <v>255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14.307314869200003</v>
      </c>
      <c r="I120" s="9">
        <v>71.53055589806667</v>
      </c>
      <c r="J120" s="9">
        <v>0</v>
      </c>
      <c r="K120" s="9">
        <v>0</v>
      </c>
      <c r="L120" s="10">
        <v>6.859174702166668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4.2103209428</v>
      </c>
      <c r="S120" s="9">
        <v>8.238519571366666</v>
      </c>
      <c r="T120" s="9">
        <v>6.240175</v>
      </c>
      <c r="U120" s="9">
        <v>0</v>
      </c>
      <c r="V120" s="10">
        <v>6.292646625800001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0.107743642</v>
      </c>
      <c r="AC120" s="9">
        <v>0</v>
      </c>
      <c r="AD120" s="9">
        <v>0</v>
      </c>
      <c r="AE120" s="9">
        <v>0</v>
      </c>
      <c r="AF120" s="10">
        <v>0.12384326666666667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171.1427173117</v>
      </c>
      <c r="AW120" s="9">
        <v>64.35182318125791</v>
      </c>
      <c r="AX120" s="9">
        <v>0</v>
      </c>
      <c r="AY120" s="9">
        <v>0</v>
      </c>
      <c r="AZ120" s="10">
        <v>109.96544131856663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40.94945501743332</v>
      </c>
      <c r="BG120" s="9">
        <v>12.161848416533331</v>
      </c>
      <c r="BH120" s="9">
        <v>1.8248812765999998</v>
      </c>
      <c r="BI120" s="9">
        <v>0</v>
      </c>
      <c r="BJ120" s="10">
        <v>28.49967536903333</v>
      </c>
      <c r="BK120" s="16">
        <f t="shared" si="2"/>
        <v>546.8061364091911</v>
      </c>
      <c r="BL120" s="15"/>
      <c r="BM120" s="49"/>
    </row>
    <row r="121" spans="1:65" s="12" customFormat="1" ht="15">
      <c r="A121" s="5"/>
      <c r="B121" s="8" t="s">
        <v>256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11.834714301499996</v>
      </c>
      <c r="I121" s="9">
        <v>24.126503450533335</v>
      </c>
      <c r="J121" s="9">
        <v>0</v>
      </c>
      <c r="K121" s="9">
        <v>0</v>
      </c>
      <c r="L121" s="10">
        <v>0.06489098816666666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0.060645783333333335</v>
      </c>
      <c r="S121" s="9">
        <v>21.700672117200003</v>
      </c>
      <c r="T121" s="9">
        <v>0</v>
      </c>
      <c r="U121" s="9">
        <v>0</v>
      </c>
      <c r="V121" s="10">
        <v>0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7.473173879866668</v>
      </c>
      <c r="AW121" s="9">
        <v>1.2585075128118697</v>
      </c>
      <c r="AX121" s="9">
        <v>0</v>
      </c>
      <c r="AY121" s="9">
        <v>0</v>
      </c>
      <c r="AZ121" s="10">
        <v>4.976509468266667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0.13026372446666667</v>
      </c>
      <c r="BG121" s="9">
        <v>15.0796125</v>
      </c>
      <c r="BH121" s="9">
        <v>1.206369</v>
      </c>
      <c r="BI121" s="9">
        <v>0</v>
      </c>
      <c r="BJ121" s="10">
        <v>1.0409368444666667</v>
      </c>
      <c r="BK121" s="16">
        <f t="shared" si="2"/>
        <v>88.95279957061189</v>
      </c>
      <c r="BL121" s="15"/>
      <c r="BM121" s="49"/>
    </row>
    <row r="122" spans="1:65" s="12" customFormat="1" ht="15">
      <c r="A122" s="5"/>
      <c r="B122" s="8" t="s">
        <v>257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0.670139744833333</v>
      </c>
      <c r="I122" s="9">
        <v>20.215626404133335</v>
      </c>
      <c r="J122" s="9">
        <v>0</v>
      </c>
      <c r="K122" s="9">
        <v>0</v>
      </c>
      <c r="L122" s="10">
        <v>0.5036423939333333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0.08454201</v>
      </c>
      <c r="S122" s="9">
        <v>13.140023650200003</v>
      </c>
      <c r="T122" s="9">
        <v>0.1207743</v>
      </c>
      <c r="U122" s="9">
        <v>0</v>
      </c>
      <c r="V122" s="10">
        <v>1.8547028691333332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4.798480176533333</v>
      </c>
      <c r="AW122" s="9">
        <v>5.07931074492096</v>
      </c>
      <c r="AX122" s="9">
        <v>0</v>
      </c>
      <c r="AY122" s="9">
        <v>0</v>
      </c>
      <c r="AZ122" s="10">
        <v>4.937199458799999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0.3539886864</v>
      </c>
      <c r="BG122" s="9">
        <v>2.1838756333333333</v>
      </c>
      <c r="BH122" s="9">
        <v>0</v>
      </c>
      <c r="BI122" s="9">
        <v>0</v>
      </c>
      <c r="BJ122" s="10">
        <v>0.2981830191666667</v>
      </c>
      <c r="BK122" s="16">
        <f t="shared" si="2"/>
        <v>54.24048909138763</v>
      </c>
      <c r="BL122" s="15"/>
      <c r="BM122" s="49"/>
    </row>
    <row r="123" spans="1:65" s="12" customFormat="1" ht="15">
      <c r="A123" s="5"/>
      <c r="B123" s="8" t="s">
        <v>258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3.018503845133334</v>
      </c>
      <c r="I123" s="9">
        <v>26.995491357566667</v>
      </c>
      <c r="J123" s="9">
        <v>0</v>
      </c>
      <c r="K123" s="9">
        <v>0</v>
      </c>
      <c r="L123" s="10">
        <v>6.186379590399999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4.6996012096</v>
      </c>
      <c r="S123" s="9">
        <v>7.063634167899999</v>
      </c>
      <c r="T123" s="9">
        <v>0</v>
      </c>
      <c r="U123" s="9">
        <v>0</v>
      </c>
      <c r="V123" s="10">
        <v>3.8440733057666656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0.0017238946666666667</v>
      </c>
      <c r="AC123" s="9">
        <v>0</v>
      </c>
      <c r="AD123" s="9">
        <v>0</v>
      </c>
      <c r="AE123" s="9">
        <v>0</v>
      </c>
      <c r="AF123" s="10">
        <v>0.4309736666666667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131.04602509693336</v>
      </c>
      <c r="AW123" s="9">
        <v>63.54527721300332</v>
      </c>
      <c r="AX123" s="9">
        <v>0</v>
      </c>
      <c r="AY123" s="9">
        <v>0</v>
      </c>
      <c r="AZ123" s="10">
        <v>66.09741543023333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29.18520468556667</v>
      </c>
      <c r="BG123" s="9">
        <v>26.776485237199996</v>
      </c>
      <c r="BH123" s="9">
        <v>1.7238946666666666</v>
      </c>
      <c r="BI123" s="9">
        <v>0</v>
      </c>
      <c r="BJ123" s="10">
        <v>23.652670584033338</v>
      </c>
      <c r="BK123" s="16">
        <f t="shared" si="2"/>
        <v>394.26735395133664</v>
      </c>
      <c r="BL123" s="15"/>
      <c r="BM123" s="49"/>
    </row>
    <row r="124" spans="1:65" s="12" customFormat="1" ht="15">
      <c r="A124" s="5"/>
      <c r="B124" s="8" t="s">
        <v>259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0.03640881</v>
      </c>
      <c r="I124" s="9">
        <v>47.012705070366664</v>
      </c>
      <c r="J124" s="9">
        <v>0</v>
      </c>
      <c r="K124" s="9">
        <v>0</v>
      </c>
      <c r="L124" s="10">
        <v>0.7694653246333332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0.1213627</v>
      </c>
      <c r="S124" s="9">
        <v>12.13627</v>
      </c>
      <c r="T124" s="9">
        <v>0</v>
      </c>
      <c r="U124" s="9">
        <v>0</v>
      </c>
      <c r="V124" s="10">
        <v>5.15791475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3.46539336</v>
      </c>
      <c r="AW124" s="9">
        <v>5.558911332016276</v>
      </c>
      <c r="AX124" s="9">
        <v>0</v>
      </c>
      <c r="AY124" s="9">
        <v>0</v>
      </c>
      <c r="AZ124" s="10">
        <v>14.118570968633335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0.11632089600000001</v>
      </c>
      <c r="BG124" s="9">
        <v>0</v>
      </c>
      <c r="BH124" s="9">
        <v>0</v>
      </c>
      <c r="BI124" s="9">
        <v>0</v>
      </c>
      <c r="BJ124" s="10">
        <v>0.93299052</v>
      </c>
      <c r="BK124" s="16">
        <f t="shared" si="2"/>
        <v>89.42631373164961</v>
      </c>
      <c r="BL124" s="15"/>
      <c r="BM124" s="49"/>
    </row>
    <row r="125" spans="1:65" s="12" customFormat="1" ht="15">
      <c r="A125" s="5"/>
      <c r="B125" s="8" t="s">
        <v>260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0.5369170321666666</v>
      </c>
      <c r="I125" s="9">
        <v>48.86737566440001</v>
      </c>
      <c r="J125" s="9">
        <v>0</v>
      </c>
      <c r="K125" s="9">
        <v>0</v>
      </c>
      <c r="L125" s="10">
        <v>0.08734639473333335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0.050732318</v>
      </c>
      <c r="S125" s="9">
        <v>21.6893481644</v>
      </c>
      <c r="T125" s="9">
        <v>0.12079123333333333</v>
      </c>
      <c r="U125" s="9">
        <v>0</v>
      </c>
      <c r="V125" s="10">
        <v>0.060395616666666666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3.566979627133333</v>
      </c>
      <c r="AW125" s="9">
        <v>7.036260775580352</v>
      </c>
      <c r="AX125" s="9">
        <v>0</v>
      </c>
      <c r="AY125" s="9">
        <v>0</v>
      </c>
      <c r="AZ125" s="10">
        <v>3.754933032133333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0.35830348473333334</v>
      </c>
      <c r="BG125" s="9">
        <v>1.7699217179000002</v>
      </c>
      <c r="BH125" s="9">
        <v>0</v>
      </c>
      <c r="BI125" s="9">
        <v>0</v>
      </c>
      <c r="BJ125" s="10">
        <v>0.3036881037666666</v>
      </c>
      <c r="BK125" s="16">
        <f aca="true" t="shared" si="3" ref="BK125:BK188">SUM(C125:BJ125)</f>
        <v>88.20299316494702</v>
      </c>
      <c r="BL125" s="15"/>
      <c r="BM125" s="49"/>
    </row>
    <row r="126" spans="1:65" s="12" customFormat="1" ht="15">
      <c r="A126" s="5"/>
      <c r="B126" s="8" t="s">
        <v>261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0.6151631080000001</v>
      </c>
      <c r="I126" s="9">
        <v>33.78379972856666</v>
      </c>
      <c r="J126" s="9">
        <v>0</v>
      </c>
      <c r="K126" s="9">
        <v>0</v>
      </c>
      <c r="L126" s="10">
        <v>0.62969452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0.0012109509999999998</v>
      </c>
      <c r="S126" s="9">
        <v>0.90821325</v>
      </c>
      <c r="T126" s="9">
        <v>0</v>
      </c>
      <c r="U126" s="9">
        <v>0</v>
      </c>
      <c r="V126" s="10">
        <v>0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3.7923055278</v>
      </c>
      <c r="AW126" s="9">
        <v>10.632132789317481</v>
      </c>
      <c r="AX126" s="9">
        <v>0</v>
      </c>
      <c r="AY126" s="9">
        <v>0</v>
      </c>
      <c r="AZ126" s="10">
        <v>2.1508562674333334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1.5315147240666669</v>
      </c>
      <c r="BG126" s="9">
        <v>0</v>
      </c>
      <c r="BH126" s="9">
        <v>0</v>
      </c>
      <c r="BI126" s="9">
        <v>0</v>
      </c>
      <c r="BJ126" s="10">
        <v>0.8924999006</v>
      </c>
      <c r="BK126" s="16">
        <f t="shared" si="3"/>
        <v>54.93739076678414</v>
      </c>
      <c r="BL126" s="15"/>
      <c r="BM126" s="49"/>
    </row>
    <row r="127" spans="1:65" s="12" customFormat="1" ht="15">
      <c r="A127" s="5"/>
      <c r="B127" s="8" t="s">
        <v>262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0.27875253790000004</v>
      </c>
      <c r="I127" s="9">
        <v>10.319841086666665</v>
      </c>
      <c r="J127" s="9">
        <v>0</v>
      </c>
      <c r="K127" s="9">
        <v>0</v>
      </c>
      <c r="L127" s="10">
        <v>0.3564441059000001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0.17930628769999998</v>
      </c>
      <c r="S127" s="9">
        <v>0</v>
      </c>
      <c r="T127" s="9">
        <v>0</v>
      </c>
      <c r="U127" s="9">
        <v>0</v>
      </c>
      <c r="V127" s="10">
        <v>2.3183323323000002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12.473839727466665</v>
      </c>
      <c r="AW127" s="9">
        <v>7.918961526705699</v>
      </c>
      <c r="AX127" s="9">
        <v>0</v>
      </c>
      <c r="AY127" s="9">
        <v>0</v>
      </c>
      <c r="AZ127" s="10">
        <v>17.99347615446667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3.1545366235000003</v>
      </c>
      <c r="BG127" s="9">
        <v>0.048733146666666664</v>
      </c>
      <c r="BH127" s="9">
        <v>0</v>
      </c>
      <c r="BI127" s="9">
        <v>0</v>
      </c>
      <c r="BJ127" s="10">
        <v>0.7730684458333335</v>
      </c>
      <c r="BK127" s="16">
        <f t="shared" si="3"/>
        <v>55.815291975105694</v>
      </c>
      <c r="BL127" s="15"/>
      <c r="BM127" s="49"/>
    </row>
    <row r="128" spans="1:65" s="12" customFormat="1" ht="15">
      <c r="A128" s="5"/>
      <c r="B128" s="8" t="s">
        <v>263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0.1209856</v>
      </c>
      <c r="I128" s="9">
        <v>24.197119999999998</v>
      </c>
      <c r="J128" s="9">
        <v>0</v>
      </c>
      <c r="K128" s="9">
        <v>0</v>
      </c>
      <c r="L128" s="10">
        <v>0.01814784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0.95578624</v>
      </c>
      <c r="S128" s="9">
        <v>0</v>
      </c>
      <c r="T128" s="9">
        <v>0</v>
      </c>
      <c r="U128" s="9">
        <v>0</v>
      </c>
      <c r="V128" s="10">
        <v>6.04928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40.420711405</v>
      </c>
      <c r="AW128" s="9">
        <v>28.977592560187027</v>
      </c>
      <c r="AX128" s="9">
        <v>0</v>
      </c>
      <c r="AY128" s="9">
        <v>0</v>
      </c>
      <c r="AZ128" s="10">
        <v>3.9700132548333333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1.8117755</v>
      </c>
      <c r="BG128" s="9">
        <v>12.078503333333332</v>
      </c>
      <c r="BH128" s="9">
        <v>0</v>
      </c>
      <c r="BI128" s="9">
        <v>0</v>
      </c>
      <c r="BJ128" s="10">
        <v>0.7319452235666668</v>
      </c>
      <c r="BK128" s="16">
        <f t="shared" si="3"/>
        <v>119.33186095692034</v>
      </c>
      <c r="BL128" s="15"/>
      <c r="BM128" s="49"/>
    </row>
    <row r="129" spans="1:65" s="12" customFormat="1" ht="15">
      <c r="A129" s="5"/>
      <c r="B129" s="8" t="s">
        <v>264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0.23182848433333333</v>
      </c>
      <c r="I129" s="9">
        <v>0</v>
      </c>
      <c r="J129" s="9">
        <v>0</v>
      </c>
      <c r="K129" s="9">
        <v>0</v>
      </c>
      <c r="L129" s="10">
        <v>0.5214139927999999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0.059970465966666664</v>
      </c>
      <c r="S129" s="9">
        <v>0.9714098666666666</v>
      </c>
      <c r="T129" s="9">
        <v>0</v>
      </c>
      <c r="U129" s="9">
        <v>0</v>
      </c>
      <c r="V129" s="10">
        <v>0.06339737086666666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25.130998898566663</v>
      </c>
      <c r="AW129" s="9">
        <v>8.191885819158252</v>
      </c>
      <c r="AX129" s="9">
        <v>0</v>
      </c>
      <c r="AY129" s="9">
        <v>0</v>
      </c>
      <c r="AZ129" s="10">
        <v>20.544987076766663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7.587950487066667</v>
      </c>
      <c r="BG129" s="9">
        <v>0.6923853032333334</v>
      </c>
      <c r="BH129" s="9">
        <v>0.29100362669999996</v>
      </c>
      <c r="BI129" s="9">
        <v>0</v>
      </c>
      <c r="BJ129" s="10">
        <v>4.8324584466</v>
      </c>
      <c r="BK129" s="16">
        <f t="shared" si="3"/>
        <v>69.11968983872491</v>
      </c>
      <c r="BL129" s="15"/>
      <c r="BM129" s="49"/>
    </row>
    <row r="130" spans="1:65" s="12" customFormat="1" ht="15">
      <c r="A130" s="5"/>
      <c r="B130" s="8" t="s">
        <v>265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3.653882231</v>
      </c>
      <c r="I130" s="9">
        <v>10.676196413300005</v>
      </c>
      <c r="J130" s="9">
        <v>0</v>
      </c>
      <c r="K130" s="9">
        <v>0</v>
      </c>
      <c r="L130" s="10">
        <v>4.524364873466667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0.060384766666666666</v>
      </c>
      <c r="S130" s="9">
        <v>6.038476666666666</v>
      </c>
      <c r="T130" s="9">
        <v>0</v>
      </c>
      <c r="U130" s="9">
        <v>0</v>
      </c>
      <c r="V130" s="10">
        <v>0.4586875931999998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3.936320178566667</v>
      </c>
      <c r="AW130" s="9">
        <v>17.334624259671767</v>
      </c>
      <c r="AX130" s="9">
        <v>0</v>
      </c>
      <c r="AY130" s="9">
        <v>0</v>
      </c>
      <c r="AZ130" s="10">
        <v>8.268704288766667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1.4393925415666666</v>
      </c>
      <c r="BG130" s="9">
        <v>0.07227135999999999</v>
      </c>
      <c r="BH130" s="9">
        <v>0</v>
      </c>
      <c r="BI130" s="9">
        <v>0</v>
      </c>
      <c r="BJ130" s="10">
        <v>3.6739145856</v>
      </c>
      <c r="BK130" s="16">
        <f t="shared" si="3"/>
        <v>60.13721975847178</v>
      </c>
      <c r="BL130" s="15"/>
      <c r="BM130" s="49"/>
    </row>
    <row r="131" spans="1:65" s="12" customFormat="1" ht="15">
      <c r="A131" s="5"/>
      <c r="B131" s="8" t="s">
        <v>266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2.1203861336666665</v>
      </c>
      <c r="I131" s="9">
        <v>317.4185256430667</v>
      </c>
      <c r="J131" s="9">
        <v>0</v>
      </c>
      <c r="K131" s="9">
        <v>0</v>
      </c>
      <c r="L131" s="10">
        <v>0.7989511278666666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0.11338639033333332</v>
      </c>
      <c r="S131" s="9">
        <v>98.227782</v>
      </c>
      <c r="T131" s="9">
        <v>0</v>
      </c>
      <c r="U131" s="9">
        <v>0</v>
      </c>
      <c r="V131" s="10">
        <v>0.012126886666666666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0.12036293333333332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10.984262268866667</v>
      </c>
      <c r="AW131" s="9">
        <v>10.030657341460065</v>
      </c>
      <c r="AX131" s="9">
        <v>0</v>
      </c>
      <c r="AY131" s="9">
        <v>0</v>
      </c>
      <c r="AZ131" s="10">
        <v>4.6329069367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10.381302999799999</v>
      </c>
      <c r="BG131" s="9">
        <v>0</v>
      </c>
      <c r="BH131" s="9">
        <v>0</v>
      </c>
      <c r="BI131" s="9">
        <v>0</v>
      </c>
      <c r="BJ131" s="10">
        <v>0.5767787087666666</v>
      </c>
      <c r="BK131" s="16">
        <f t="shared" si="3"/>
        <v>455.4174293705268</v>
      </c>
      <c r="BL131" s="15"/>
      <c r="BM131" s="49"/>
    </row>
    <row r="132" spans="1:65" s="12" customFormat="1" ht="15">
      <c r="A132" s="5"/>
      <c r="B132" s="8" t="s">
        <v>267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1.23578372</v>
      </c>
      <c r="I132" s="9">
        <v>60.57763333333334</v>
      </c>
      <c r="J132" s="9">
        <v>0</v>
      </c>
      <c r="K132" s="9">
        <v>0</v>
      </c>
      <c r="L132" s="10">
        <v>0.08171496873333332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0.08965489733333334</v>
      </c>
      <c r="S132" s="9">
        <v>30.601111942566664</v>
      </c>
      <c r="T132" s="9">
        <v>0</v>
      </c>
      <c r="U132" s="9">
        <v>0</v>
      </c>
      <c r="V132" s="10">
        <v>0.020640134733333333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1.77134871</v>
      </c>
      <c r="AW132" s="9">
        <v>16.353997509005655</v>
      </c>
      <c r="AX132" s="9">
        <v>0</v>
      </c>
      <c r="AY132" s="9">
        <v>0</v>
      </c>
      <c r="AZ132" s="10">
        <v>3.3553034784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1.1710931455</v>
      </c>
      <c r="BG132" s="9">
        <v>0</v>
      </c>
      <c r="BH132" s="9">
        <v>0</v>
      </c>
      <c r="BI132" s="9">
        <v>0</v>
      </c>
      <c r="BJ132" s="10">
        <v>7.859677113866668</v>
      </c>
      <c r="BK132" s="16">
        <f t="shared" si="3"/>
        <v>123.11795895347231</v>
      </c>
      <c r="BL132" s="15"/>
      <c r="BM132" s="49"/>
    </row>
    <row r="133" spans="1:65" s="12" customFormat="1" ht="15">
      <c r="A133" s="5"/>
      <c r="B133" s="8" t="s">
        <v>268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0.9745837415333329</v>
      </c>
      <c r="I133" s="9">
        <v>95.07130994026669</v>
      </c>
      <c r="J133" s="9">
        <v>0</v>
      </c>
      <c r="K133" s="9">
        <v>0</v>
      </c>
      <c r="L133" s="10">
        <v>0.5189481093666666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0.013779929599999999</v>
      </c>
      <c r="S133" s="9">
        <v>65.63608497013334</v>
      </c>
      <c r="T133" s="9">
        <v>0</v>
      </c>
      <c r="U133" s="9">
        <v>0</v>
      </c>
      <c r="V133" s="10">
        <v>0.08686965906666666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10.386295060266665</v>
      </c>
      <c r="AW133" s="9">
        <v>12.982625983450012</v>
      </c>
      <c r="AX133" s="9">
        <v>0</v>
      </c>
      <c r="AY133" s="9">
        <v>0</v>
      </c>
      <c r="AZ133" s="10">
        <v>4.103718512133334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0.36640173226666667</v>
      </c>
      <c r="BG133" s="9">
        <v>0</v>
      </c>
      <c r="BH133" s="9">
        <v>0</v>
      </c>
      <c r="BI133" s="9">
        <v>0</v>
      </c>
      <c r="BJ133" s="10">
        <v>0.09151633136666668</v>
      </c>
      <c r="BK133" s="16">
        <f t="shared" si="3"/>
        <v>190.23213396945005</v>
      </c>
      <c r="BL133" s="15"/>
      <c r="BM133" s="49"/>
    </row>
    <row r="134" spans="1:65" s="12" customFormat="1" ht="15">
      <c r="A134" s="5"/>
      <c r="B134" s="8" t="s">
        <v>269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0.07877955733333333</v>
      </c>
      <c r="I134" s="9">
        <v>93.54692136756667</v>
      </c>
      <c r="J134" s="9">
        <v>0</v>
      </c>
      <c r="K134" s="9">
        <v>0</v>
      </c>
      <c r="L134" s="10">
        <v>0.3305293232333333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0.2749031307666666</v>
      </c>
      <c r="S134" s="9">
        <v>69.83289201689999</v>
      </c>
      <c r="T134" s="9">
        <v>0</v>
      </c>
      <c r="U134" s="9">
        <v>0</v>
      </c>
      <c r="V134" s="10">
        <v>0.037284981333333335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3.575724767633333</v>
      </c>
      <c r="AW134" s="9">
        <v>9.41930658194789</v>
      </c>
      <c r="AX134" s="9">
        <v>0</v>
      </c>
      <c r="AY134" s="9">
        <v>0</v>
      </c>
      <c r="AZ134" s="10">
        <v>12.823792944600001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0.011999116666666667</v>
      </c>
      <c r="BG134" s="9">
        <v>1.6730699208666666</v>
      </c>
      <c r="BH134" s="9">
        <v>0</v>
      </c>
      <c r="BI134" s="9">
        <v>0</v>
      </c>
      <c r="BJ134" s="10">
        <v>0.9502506392666668</v>
      </c>
      <c r="BK134" s="16">
        <f t="shared" si="3"/>
        <v>192.55545434811458</v>
      </c>
      <c r="BL134" s="15"/>
      <c r="BM134" s="49"/>
    </row>
    <row r="135" spans="1:65" s="12" customFormat="1" ht="15">
      <c r="A135" s="5"/>
      <c r="B135" s="8" t="s">
        <v>129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9.134049102433332</v>
      </c>
      <c r="I135" s="9">
        <v>18.801434666666665</v>
      </c>
      <c r="J135" s="9">
        <v>0</v>
      </c>
      <c r="K135" s="9">
        <v>0</v>
      </c>
      <c r="L135" s="10">
        <v>0.10199778306666664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0.12604423036666668</v>
      </c>
      <c r="S135" s="9">
        <v>32.18193240330001</v>
      </c>
      <c r="T135" s="9">
        <v>0</v>
      </c>
      <c r="U135" s="9">
        <v>0</v>
      </c>
      <c r="V135" s="10">
        <v>2.2569853747999997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8.4409008709</v>
      </c>
      <c r="AW135" s="9">
        <v>7.37815890019827</v>
      </c>
      <c r="AX135" s="9">
        <v>0</v>
      </c>
      <c r="AY135" s="9">
        <v>0</v>
      </c>
      <c r="AZ135" s="10">
        <v>1.7532351541999998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3.651228323733333</v>
      </c>
      <c r="BG135" s="9">
        <v>0.14053636</v>
      </c>
      <c r="BH135" s="9">
        <v>0</v>
      </c>
      <c r="BI135" s="9">
        <v>0</v>
      </c>
      <c r="BJ135" s="10">
        <v>1.2935171969333332</v>
      </c>
      <c r="BK135" s="16">
        <f t="shared" si="3"/>
        <v>85.26002036659828</v>
      </c>
      <c r="BL135" s="15"/>
      <c r="BM135" s="49"/>
    </row>
    <row r="136" spans="1:65" s="12" customFormat="1" ht="15">
      <c r="A136" s="5"/>
      <c r="B136" s="8" t="s">
        <v>270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0.6740851445666667</v>
      </c>
      <c r="I136" s="9">
        <v>1.2274688999999999</v>
      </c>
      <c r="J136" s="9">
        <v>0</v>
      </c>
      <c r="K136" s="9">
        <v>0</v>
      </c>
      <c r="L136" s="10">
        <v>1.9487410821333335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0</v>
      </c>
      <c r="T136" s="9">
        <v>0</v>
      </c>
      <c r="U136" s="9">
        <v>0</v>
      </c>
      <c r="V136" s="10">
        <v>0.013530515933333334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2.7369578340666663</v>
      </c>
      <c r="AW136" s="9">
        <v>1.691989050598929</v>
      </c>
      <c r="AX136" s="9">
        <v>0</v>
      </c>
      <c r="AY136" s="9">
        <v>0</v>
      </c>
      <c r="AZ136" s="10">
        <v>1.4028635502000002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0.493594047</v>
      </c>
      <c r="BG136" s="9">
        <v>0.6651150610333333</v>
      </c>
      <c r="BH136" s="9">
        <v>0</v>
      </c>
      <c r="BI136" s="9">
        <v>0</v>
      </c>
      <c r="BJ136" s="10">
        <v>0.2928353641</v>
      </c>
      <c r="BK136" s="16">
        <f t="shared" si="3"/>
        <v>11.147180549632262</v>
      </c>
      <c r="BL136" s="15"/>
      <c r="BM136" s="49"/>
    </row>
    <row r="137" spans="1:65" s="12" customFormat="1" ht="15">
      <c r="A137" s="5"/>
      <c r="B137" s="8" t="s">
        <v>271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1.3856530095</v>
      </c>
      <c r="I137" s="9">
        <v>11.478990203333332</v>
      </c>
      <c r="J137" s="9">
        <v>0</v>
      </c>
      <c r="K137" s="9">
        <v>0</v>
      </c>
      <c r="L137" s="10">
        <v>3.0567813720666663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0.7179342026333333</v>
      </c>
      <c r="S137" s="9">
        <v>1.1799601562000002</v>
      </c>
      <c r="T137" s="9">
        <v>2.0055789666666666</v>
      </c>
      <c r="U137" s="9">
        <v>0</v>
      </c>
      <c r="V137" s="10">
        <v>1.2261380928999999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25.513340966966666</v>
      </c>
      <c r="AW137" s="9">
        <v>15.363963766829785</v>
      </c>
      <c r="AX137" s="9">
        <v>0</v>
      </c>
      <c r="AY137" s="9">
        <v>0</v>
      </c>
      <c r="AZ137" s="10">
        <v>21.247629513233335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6.537569204633333</v>
      </c>
      <c r="BG137" s="9">
        <v>5.249786106866666</v>
      </c>
      <c r="BH137" s="9">
        <v>0</v>
      </c>
      <c r="BI137" s="9">
        <v>0</v>
      </c>
      <c r="BJ137" s="10">
        <v>5.861408100833333</v>
      </c>
      <c r="BK137" s="16">
        <f t="shared" si="3"/>
        <v>100.8247336626631</v>
      </c>
      <c r="BL137" s="15"/>
      <c r="BM137" s="49"/>
    </row>
    <row r="138" spans="1:65" s="12" customFormat="1" ht="15">
      <c r="A138" s="5"/>
      <c r="B138" s="8" t="s">
        <v>272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0.4972041818333333</v>
      </c>
      <c r="I138" s="9">
        <v>25.679705333333334</v>
      </c>
      <c r="J138" s="9">
        <v>0</v>
      </c>
      <c r="K138" s="9">
        <v>0</v>
      </c>
      <c r="L138" s="10">
        <v>0.35251231866666666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0.07587185666666665</v>
      </c>
      <c r="S138" s="9">
        <v>0</v>
      </c>
      <c r="T138" s="9">
        <v>0</v>
      </c>
      <c r="U138" s="9">
        <v>0</v>
      </c>
      <c r="V138" s="10">
        <v>0.007003556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0.6292542387000001</v>
      </c>
      <c r="AW138" s="9">
        <v>2.330514666400725</v>
      </c>
      <c r="AX138" s="9">
        <v>0</v>
      </c>
      <c r="AY138" s="9">
        <v>0</v>
      </c>
      <c r="AZ138" s="10">
        <v>2.593862824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0.4602649941</v>
      </c>
      <c r="BG138" s="9">
        <v>10.864369687</v>
      </c>
      <c r="BH138" s="9">
        <v>0</v>
      </c>
      <c r="BI138" s="9">
        <v>0</v>
      </c>
      <c r="BJ138" s="10">
        <v>0.4749120784666666</v>
      </c>
      <c r="BK138" s="16">
        <f t="shared" si="3"/>
        <v>43.96547573516739</v>
      </c>
      <c r="BL138" s="15"/>
      <c r="BM138" s="49"/>
    </row>
    <row r="139" spans="1:65" s="12" customFormat="1" ht="15">
      <c r="A139" s="5"/>
      <c r="B139" s="8" t="s">
        <v>273</v>
      </c>
      <c r="C139" s="11">
        <v>0</v>
      </c>
      <c r="D139" s="9">
        <v>3.6817759666666663</v>
      </c>
      <c r="E139" s="9">
        <v>0</v>
      </c>
      <c r="F139" s="9">
        <v>0</v>
      </c>
      <c r="G139" s="10">
        <v>0</v>
      </c>
      <c r="H139" s="11">
        <v>0.1972491842</v>
      </c>
      <c r="I139" s="9">
        <v>2.3753393333333332</v>
      </c>
      <c r="J139" s="9">
        <v>0</v>
      </c>
      <c r="K139" s="9">
        <v>0</v>
      </c>
      <c r="L139" s="10">
        <v>0.2876535932666666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0.03622392483333334</v>
      </c>
      <c r="S139" s="9">
        <v>0</v>
      </c>
      <c r="T139" s="9">
        <v>5.938348333333334</v>
      </c>
      <c r="U139" s="9">
        <v>0</v>
      </c>
      <c r="V139" s="10">
        <v>0.03432365336666667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2.2809040099333333</v>
      </c>
      <c r="AW139" s="9">
        <v>1.4121676004891768</v>
      </c>
      <c r="AX139" s="9">
        <v>0</v>
      </c>
      <c r="AY139" s="9">
        <v>0</v>
      </c>
      <c r="AZ139" s="10">
        <v>1.1864973757333335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5.8705239064666666</v>
      </c>
      <c r="BG139" s="9">
        <v>0.20005707666666667</v>
      </c>
      <c r="BH139" s="9">
        <v>0</v>
      </c>
      <c r="BI139" s="9">
        <v>0</v>
      </c>
      <c r="BJ139" s="10">
        <v>0.17351005336666667</v>
      </c>
      <c r="BK139" s="16">
        <f t="shared" si="3"/>
        <v>23.67457401165584</v>
      </c>
      <c r="BL139" s="15"/>
      <c r="BM139" s="49"/>
    </row>
    <row r="140" spans="1:65" s="12" customFormat="1" ht="15">
      <c r="A140" s="5"/>
      <c r="B140" s="8" t="s">
        <v>274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0.6257759553333333</v>
      </c>
      <c r="I140" s="9">
        <v>23.263046666666664</v>
      </c>
      <c r="J140" s="9">
        <v>0</v>
      </c>
      <c r="K140" s="9">
        <v>0</v>
      </c>
      <c r="L140" s="10">
        <v>0.036174037566666664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0.0005328980000000002</v>
      </c>
      <c r="S140" s="9">
        <v>0</v>
      </c>
      <c r="T140" s="9">
        <v>0</v>
      </c>
      <c r="U140" s="9">
        <v>0</v>
      </c>
      <c r="V140" s="10">
        <v>0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1.303433533</v>
      </c>
      <c r="AW140" s="9">
        <v>0.2321342</v>
      </c>
      <c r="AX140" s="9">
        <v>0</v>
      </c>
      <c r="AY140" s="9">
        <v>0</v>
      </c>
      <c r="AZ140" s="10">
        <v>0.53390866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0.6552689059666665</v>
      </c>
      <c r="BG140" s="9">
        <v>0</v>
      </c>
      <c r="BH140" s="9">
        <v>0</v>
      </c>
      <c r="BI140" s="9">
        <v>0</v>
      </c>
      <c r="BJ140" s="10">
        <v>0.1746809855</v>
      </c>
      <c r="BK140" s="16">
        <f t="shared" si="3"/>
        <v>26.824955842033336</v>
      </c>
      <c r="BL140" s="15"/>
      <c r="BM140" s="49"/>
    </row>
    <row r="141" spans="1:65" s="12" customFormat="1" ht="15">
      <c r="A141" s="5"/>
      <c r="B141" s="8" t="s">
        <v>275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1.4667062322666666</v>
      </c>
      <c r="I141" s="9">
        <v>2.4213206</v>
      </c>
      <c r="J141" s="9">
        <v>0</v>
      </c>
      <c r="K141" s="9">
        <v>0</v>
      </c>
      <c r="L141" s="10">
        <v>1.1501480763000003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1.6111821612</v>
      </c>
      <c r="S141" s="9">
        <v>45.178299</v>
      </c>
      <c r="T141" s="9">
        <v>0</v>
      </c>
      <c r="U141" s="9">
        <v>0</v>
      </c>
      <c r="V141" s="10">
        <v>0.18944129626666667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42.482160107300004</v>
      </c>
      <c r="AW141" s="9">
        <v>38.277837070877595</v>
      </c>
      <c r="AX141" s="9">
        <v>0</v>
      </c>
      <c r="AY141" s="9">
        <v>0</v>
      </c>
      <c r="AZ141" s="10">
        <v>14.973681702033334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15.606596520033332</v>
      </c>
      <c r="BG141" s="9">
        <v>3.501374499333333</v>
      </c>
      <c r="BH141" s="9">
        <v>0</v>
      </c>
      <c r="BI141" s="9">
        <v>0</v>
      </c>
      <c r="BJ141" s="10">
        <v>14.353086169300001</v>
      </c>
      <c r="BK141" s="16">
        <f t="shared" si="3"/>
        <v>181.21183343491091</v>
      </c>
      <c r="BL141" s="15"/>
      <c r="BM141" s="49"/>
    </row>
    <row r="142" spans="1:65" s="12" customFormat="1" ht="15">
      <c r="A142" s="5"/>
      <c r="B142" s="8" t="s">
        <v>276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8.726963978433332</v>
      </c>
      <c r="I142" s="9">
        <v>0.5205760053666666</v>
      </c>
      <c r="J142" s="9">
        <v>0</v>
      </c>
      <c r="K142" s="9">
        <v>0</v>
      </c>
      <c r="L142" s="10">
        <v>9.550852598533336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3.038702538633334</v>
      </c>
      <c r="S142" s="9">
        <v>14.96368030796667</v>
      </c>
      <c r="T142" s="9">
        <v>0</v>
      </c>
      <c r="U142" s="9">
        <v>0</v>
      </c>
      <c r="V142" s="10">
        <v>4.7165244588999995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0.13804889833333334</v>
      </c>
      <c r="AC142" s="9">
        <v>0</v>
      </c>
      <c r="AD142" s="9">
        <v>0</v>
      </c>
      <c r="AE142" s="9">
        <v>0</v>
      </c>
      <c r="AF142" s="10">
        <v>0.06108358333333334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108.57937313293334</v>
      </c>
      <c r="AW142" s="9">
        <v>55.05580051977232</v>
      </c>
      <c r="AX142" s="9">
        <v>2.4433433333333334</v>
      </c>
      <c r="AY142" s="9">
        <v>0</v>
      </c>
      <c r="AZ142" s="10">
        <v>91.25914147403331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27.597012488800004</v>
      </c>
      <c r="BG142" s="9">
        <v>7.599519436366666</v>
      </c>
      <c r="BH142" s="9">
        <v>0.3054781083666666</v>
      </c>
      <c r="BI142" s="9">
        <v>0</v>
      </c>
      <c r="BJ142" s="10">
        <v>20.815889638900003</v>
      </c>
      <c r="BK142" s="16">
        <f t="shared" si="3"/>
        <v>355.37199050200564</v>
      </c>
      <c r="BL142" s="15"/>
      <c r="BM142" s="49"/>
    </row>
    <row r="143" spans="1:65" s="12" customFormat="1" ht="15">
      <c r="A143" s="5"/>
      <c r="B143" s="8" t="s">
        <v>277</v>
      </c>
      <c r="C143" s="11">
        <v>0</v>
      </c>
      <c r="D143" s="9">
        <v>188.10363633333333</v>
      </c>
      <c r="E143" s="9">
        <v>0</v>
      </c>
      <c r="F143" s="9">
        <v>0</v>
      </c>
      <c r="G143" s="10">
        <v>0</v>
      </c>
      <c r="H143" s="11">
        <v>0.06709429066666667</v>
      </c>
      <c r="I143" s="9">
        <v>185.66164365696667</v>
      </c>
      <c r="J143" s="9">
        <v>0</v>
      </c>
      <c r="K143" s="9">
        <v>0</v>
      </c>
      <c r="L143" s="10">
        <v>3.571326956533333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1.1382067166666667</v>
      </c>
      <c r="S143" s="9">
        <v>46.726380999999996</v>
      </c>
      <c r="T143" s="9">
        <v>0</v>
      </c>
      <c r="U143" s="9">
        <v>0</v>
      </c>
      <c r="V143" s="10">
        <v>7.196316573966667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27.831396693566663</v>
      </c>
      <c r="AW143" s="9">
        <v>21.6432798377753</v>
      </c>
      <c r="AX143" s="9">
        <v>0</v>
      </c>
      <c r="AY143" s="9">
        <v>0</v>
      </c>
      <c r="AZ143" s="10">
        <v>7.083875052033334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0.3757936196666667</v>
      </c>
      <c r="BG143" s="9">
        <v>1.1956906666666667</v>
      </c>
      <c r="BH143" s="9">
        <v>0</v>
      </c>
      <c r="BI143" s="9">
        <v>0</v>
      </c>
      <c r="BJ143" s="10">
        <v>12.447123479266667</v>
      </c>
      <c r="BK143" s="16">
        <f t="shared" si="3"/>
        <v>503.0417648771086</v>
      </c>
      <c r="BL143" s="15"/>
      <c r="BM143" s="49"/>
    </row>
    <row r="144" spans="1:65" s="12" customFormat="1" ht="15">
      <c r="A144" s="5"/>
      <c r="B144" s="8" t="s">
        <v>278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0.39747219520000004</v>
      </c>
      <c r="I144" s="9">
        <v>0</v>
      </c>
      <c r="J144" s="9">
        <v>0</v>
      </c>
      <c r="K144" s="9">
        <v>0</v>
      </c>
      <c r="L144" s="10">
        <v>0.1281187907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</v>
      </c>
      <c r="S144" s="9">
        <v>0</v>
      </c>
      <c r="T144" s="9">
        <v>0</v>
      </c>
      <c r="U144" s="9">
        <v>0</v>
      </c>
      <c r="V144" s="10">
        <v>0.004885951999999999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27.108806829666666</v>
      </c>
      <c r="AW144" s="9">
        <v>7.506865267392426</v>
      </c>
      <c r="AX144" s="9">
        <v>0</v>
      </c>
      <c r="AY144" s="9">
        <v>0</v>
      </c>
      <c r="AZ144" s="10">
        <v>14.015529990166664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2.963271037266666</v>
      </c>
      <c r="BG144" s="9">
        <v>10.265025</v>
      </c>
      <c r="BH144" s="9">
        <v>0</v>
      </c>
      <c r="BI144" s="9">
        <v>0</v>
      </c>
      <c r="BJ144" s="10">
        <v>4.002437167400001</v>
      </c>
      <c r="BK144" s="16">
        <f t="shared" si="3"/>
        <v>66.39241222979243</v>
      </c>
      <c r="BL144" s="15"/>
      <c r="BM144" s="49"/>
    </row>
    <row r="145" spans="1:65" s="12" customFormat="1" ht="15">
      <c r="A145" s="5"/>
      <c r="B145" s="8" t="s">
        <v>279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0.359030838</v>
      </c>
      <c r="I145" s="9">
        <v>174.39015947113333</v>
      </c>
      <c r="J145" s="9">
        <v>0</v>
      </c>
      <c r="K145" s="9">
        <v>0</v>
      </c>
      <c r="L145" s="10">
        <v>11.121738109466667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0.11909826666666667</v>
      </c>
      <c r="S145" s="9">
        <v>32.70762273503333</v>
      </c>
      <c r="T145" s="9">
        <v>0</v>
      </c>
      <c r="U145" s="9">
        <v>0</v>
      </c>
      <c r="V145" s="10">
        <v>0.023525534299999998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10.607396940833334</v>
      </c>
      <c r="AW145" s="9">
        <v>11.357535950934182</v>
      </c>
      <c r="AX145" s="9">
        <v>0</v>
      </c>
      <c r="AY145" s="9">
        <v>0</v>
      </c>
      <c r="AZ145" s="10">
        <v>22.4763921317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</v>
      </c>
      <c r="BG145" s="9">
        <v>0</v>
      </c>
      <c r="BH145" s="9">
        <v>0</v>
      </c>
      <c r="BI145" s="9">
        <v>0</v>
      </c>
      <c r="BJ145" s="10">
        <v>0.13409083613333328</v>
      </c>
      <c r="BK145" s="16">
        <f t="shared" si="3"/>
        <v>263.29659081420084</v>
      </c>
      <c r="BL145" s="15"/>
      <c r="BM145" s="49"/>
    </row>
    <row r="146" spans="1:65" s="12" customFormat="1" ht="15">
      <c r="A146" s="5"/>
      <c r="B146" s="8" t="s">
        <v>280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0.09736292830000001</v>
      </c>
      <c r="I146" s="9">
        <v>4.771444</v>
      </c>
      <c r="J146" s="9">
        <v>0</v>
      </c>
      <c r="K146" s="9">
        <v>0</v>
      </c>
      <c r="L146" s="10">
        <v>1.0879590502000003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0.12281070840000001</v>
      </c>
      <c r="S146" s="9">
        <v>1.7892915</v>
      </c>
      <c r="T146" s="9">
        <v>0</v>
      </c>
      <c r="U146" s="9">
        <v>0</v>
      </c>
      <c r="V146" s="10">
        <v>0.011928610000000001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3.3779128475333335</v>
      </c>
      <c r="AW146" s="9">
        <v>24.072863352587845</v>
      </c>
      <c r="AX146" s="9">
        <v>0</v>
      </c>
      <c r="AY146" s="9">
        <v>0</v>
      </c>
      <c r="AZ146" s="10">
        <v>10.156085397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4.699215313000002</v>
      </c>
      <c r="BG146" s="9">
        <v>0</v>
      </c>
      <c r="BH146" s="9">
        <v>0</v>
      </c>
      <c r="BI146" s="9">
        <v>0</v>
      </c>
      <c r="BJ146" s="10">
        <v>0.37036683579999996</v>
      </c>
      <c r="BK146" s="16">
        <f t="shared" si="3"/>
        <v>50.557240542821184</v>
      </c>
      <c r="BL146" s="15"/>
      <c r="BM146" s="49"/>
    </row>
    <row r="147" spans="1:65" s="12" customFormat="1" ht="15">
      <c r="A147" s="5"/>
      <c r="B147" s="8" t="s">
        <v>281</v>
      </c>
      <c r="C147" s="11">
        <v>0</v>
      </c>
      <c r="D147" s="9">
        <v>326.4404978438001</v>
      </c>
      <c r="E147" s="9">
        <v>0</v>
      </c>
      <c r="F147" s="9">
        <v>0</v>
      </c>
      <c r="G147" s="10">
        <v>0</v>
      </c>
      <c r="H147" s="11">
        <v>2.3872877015</v>
      </c>
      <c r="I147" s="9">
        <v>93.24450991166667</v>
      </c>
      <c r="J147" s="9">
        <v>0</v>
      </c>
      <c r="K147" s="9">
        <v>0</v>
      </c>
      <c r="L147" s="10">
        <v>2.8002070551333333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1.1885923333333335</v>
      </c>
      <c r="S147" s="9">
        <v>0</v>
      </c>
      <c r="T147" s="9">
        <v>0</v>
      </c>
      <c r="U147" s="9">
        <v>0</v>
      </c>
      <c r="V147" s="10">
        <v>12.959103351100007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0.8331724426333331</v>
      </c>
      <c r="AW147" s="9">
        <v>73.6836901148565</v>
      </c>
      <c r="AX147" s="9">
        <v>0</v>
      </c>
      <c r="AY147" s="9">
        <v>0</v>
      </c>
      <c r="AZ147" s="10">
        <v>17.547484621033334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0.049649668566666666</v>
      </c>
      <c r="BG147" s="9">
        <v>168.43668447016668</v>
      </c>
      <c r="BH147" s="9">
        <v>0</v>
      </c>
      <c r="BI147" s="9">
        <v>0</v>
      </c>
      <c r="BJ147" s="10">
        <v>0.5753865267333332</v>
      </c>
      <c r="BK147" s="16">
        <f t="shared" si="3"/>
        <v>700.1462660405234</v>
      </c>
      <c r="BL147" s="15"/>
      <c r="BM147" s="49"/>
    </row>
    <row r="148" spans="1:65" s="12" customFormat="1" ht="15">
      <c r="A148" s="5"/>
      <c r="B148" s="8" t="s">
        <v>282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0.24971689933333338</v>
      </c>
      <c r="I148" s="9">
        <v>92.8975494968</v>
      </c>
      <c r="J148" s="9">
        <v>0</v>
      </c>
      <c r="K148" s="9">
        <v>0</v>
      </c>
      <c r="L148" s="10">
        <v>1.7882293011999995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0.040391886666666654</v>
      </c>
      <c r="S148" s="9">
        <v>41.28270219643333</v>
      </c>
      <c r="T148" s="9">
        <v>0</v>
      </c>
      <c r="U148" s="9">
        <v>0</v>
      </c>
      <c r="V148" s="10">
        <v>1.2147462627333332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3.6835084538666667</v>
      </c>
      <c r="AW148" s="9">
        <v>3.2240365385020446</v>
      </c>
      <c r="AX148" s="9">
        <v>0</v>
      </c>
      <c r="AY148" s="9">
        <v>0</v>
      </c>
      <c r="AZ148" s="10">
        <v>18.161516154766666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0.059200083333333334</v>
      </c>
      <c r="BG148" s="9">
        <v>1.0064014166666666</v>
      </c>
      <c r="BH148" s="9">
        <v>0</v>
      </c>
      <c r="BI148" s="9">
        <v>0</v>
      </c>
      <c r="BJ148" s="10">
        <v>2.5055667611666665</v>
      </c>
      <c r="BK148" s="16">
        <f t="shared" si="3"/>
        <v>166.11356545146876</v>
      </c>
      <c r="BL148" s="15"/>
      <c r="BM148" s="49"/>
    </row>
    <row r="149" spans="1:65" s="12" customFormat="1" ht="15">
      <c r="A149" s="5"/>
      <c r="B149" s="8" t="s">
        <v>283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3.8776876389999995</v>
      </c>
      <c r="I149" s="9">
        <v>139.01608922516667</v>
      </c>
      <c r="J149" s="9">
        <v>0</v>
      </c>
      <c r="K149" s="9">
        <v>0</v>
      </c>
      <c r="L149" s="10">
        <v>0.8501432643666665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</v>
      </c>
      <c r="S149" s="9">
        <v>61.8813914794</v>
      </c>
      <c r="T149" s="9">
        <v>0</v>
      </c>
      <c r="U149" s="9">
        <v>0</v>
      </c>
      <c r="V149" s="10">
        <v>2.0318803936333323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0.18939216</v>
      </c>
      <c r="AC149" s="9">
        <v>0</v>
      </c>
      <c r="AD149" s="9">
        <v>0</v>
      </c>
      <c r="AE149" s="9">
        <v>0</v>
      </c>
      <c r="AF149" s="10">
        <v>0.17755515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15.114913192966668</v>
      </c>
      <c r="AW149" s="9">
        <v>11.313462008114884</v>
      </c>
      <c r="AX149" s="9">
        <v>0</v>
      </c>
      <c r="AY149" s="9">
        <v>0</v>
      </c>
      <c r="AZ149" s="10">
        <v>10.562080598633333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0.35801199133333333</v>
      </c>
      <c r="BG149" s="9">
        <v>4.0839921649</v>
      </c>
      <c r="BH149" s="9">
        <v>0</v>
      </c>
      <c r="BI149" s="9">
        <v>0</v>
      </c>
      <c r="BJ149" s="10">
        <v>2.1237506667666666</v>
      </c>
      <c r="BK149" s="16">
        <f t="shared" si="3"/>
        <v>251.58034993428157</v>
      </c>
      <c r="BL149" s="15"/>
      <c r="BM149" s="49"/>
    </row>
    <row r="150" spans="1:65" s="12" customFormat="1" ht="15">
      <c r="A150" s="5"/>
      <c r="B150" s="8" t="s">
        <v>284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5.682314888466668</v>
      </c>
      <c r="I150" s="9">
        <v>44.2764924</v>
      </c>
      <c r="J150" s="9">
        <v>0</v>
      </c>
      <c r="K150" s="9">
        <v>0</v>
      </c>
      <c r="L150" s="10">
        <v>5.158132154866667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1.4035916558</v>
      </c>
      <c r="S150" s="9">
        <v>0.7255162802333334</v>
      </c>
      <c r="T150" s="9">
        <v>0.30293166666666665</v>
      </c>
      <c r="U150" s="9">
        <v>0</v>
      </c>
      <c r="V150" s="10">
        <v>3.9412893413666676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0.1203354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92.27579336933327</v>
      </c>
      <c r="AW150" s="9">
        <v>41.08017794109026</v>
      </c>
      <c r="AX150" s="9">
        <v>0</v>
      </c>
      <c r="AY150" s="9">
        <v>0</v>
      </c>
      <c r="AZ150" s="10">
        <v>48.12498394539999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29.653904965833334</v>
      </c>
      <c r="BG150" s="9">
        <v>6.893975906733334</v>
      </c>
      <c r="BH150" s="9">
        <v>0</v>
      </c>
      <c r="BI150" s="9">
        <v>0</v>
      </c>
      <c r="BJ150" s="10">
        <v>15.841946137766671</v>
      </c>
      <c r="BK150" s="16">
        <f t="shared" si="3"/>
        <v>295.48138605355683</v>
      </c>
      <c r="BL150" s="15"/>
      <c r="BM150" s="49"/>
    </row>
    <row r="151" spans="1:65" s="12" customFormat="1" ht="15">
      <c r="A151" s="5"/>
      <c r="B151" s="8" t="s">
        <v>285</v>
      </c>
      <c r="C151" s="11">
        <v>0</v>
      </c>
      <c r="D151" s="9">
        <v>2.9795425</v>
      </c>
      <c r="E151" s="9">
        <v>0</v>
      </c>
      <c r="F151" s="9">
        <v>0</v>
      </c>
      <c r="G151" s="10">
        <v>0</v>
      </c>
      <c r="H151" s="11">
        <v>0.15556315220000003</v>
      </c>
      <c r="I151" s="9">
        <v>0</v>
      </c>
      <c r="J151" s="9">
        <v>0</v>
      </c>
      <c r="K151" s="9">
        <v>0</v>
      </c>
      <c r="L151" s="10">
        <v>0.5906679483666668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0.061855302299999984</v>
      </c>
      <c r="S151" s="9">
        <v>0</v>
      </c>
      <c r="T151" s="9">
        <v>0</v>
      </c>
      <c r="U151" s="9">
        <v>0</v>
      </c>
      <c r="V151" s="10">
        <v>0.03921077929999999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2.029533551333333</v>
      </c>
      <c r="AW151" s="9">
        <v>6.136412632424444</v>
      </c>
      <c r="AX151" s="9">
        <v>0</v>
      </c>
      <c r="AY151" s="9">
        <v>0</v>
      </c>
      <c r="AZ151" s="10">
        <v>5.482403735966667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6.497818015699999</v>
      </c>
      <c r="BG151" s="9">
        <v>0</v>
      </c>
      <c r="BH151" s="9">
        <v>0</v>
      </c>
      <c r="BI151" s="9">
        <v>0</v>
      </c>
      <c r="BJ151" s="10">
        <v>0.1670989046666667</v>
      </c>
      <c r="BK151" s="16">
        <f t="shared" si="3"/>
        <v>24.140106522257774</v>
      </c>
      <c r="BL151" s="15"/>
      <c r="BM151" s="49"/>
    </row>
    <row r="152" spans="1:65" s="12" customFormat="1" ht="15">
      <c r="A152" s="5"/>
      <c r="B152" s="8" t="s">
        <v>286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1.3492019654999998</v>
      </c>
      <c r="I152" s="9">
        <v>0.04872548</v>
      </c>
      <c r="J152" s="9">
        <v>0</v>
      </c>
      <c r="K152" s="9">
        <v>0</v>
      </c>
      <c r="L152" s="10">
        <v>1.2709056828000003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0.319151894</v>
      </c>
      <c r="S152" s="9">
        <v>0</v>
      </c>
      <c r="T152" s="9">
        <v>0</v>
      </c>
      <c r="U152" s="9">
        <v>0</v>
      </c>
      <c r="V152" s="10">
        <v>0.1507809977333333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0.0006024855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32.32108092013333</v>
      </c>
      <c r="AW152" s="9">
        <v>5.205474711958503</v>
      </c>
      <c r="AX152" s="9">
        <v>0</v>
      </c>
      <c r="AY152" s="9">
        <v>0</v>
      </c>
      <c r="AZ152" s="10">
        <v>22.482216157666667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4.855203697500001</v>
      </c>
      <c r="BG152" s="9">
        <v>0</v>
      </c>
      <c r="BH152" s="9">
        <v>0.9654545678666667</v>
      </c>
      <c r="BI152" s="9">
        <v>0</v>
      </c>
      <c r="BJ152" s="10">
        <v>3.8322446569999995</v>
      </c>
      <c r="BK152" s="16">
        <f t="shared" si="3"/>
        <v>72.80104321765852</v>
      </c>
      <c r="BL152" s="15"/>
      <c r="BM152" s="49"/>
    </row>
    <row r="153" spans="1:65" s="12" customFormat="1" ht="15">
      <c r="A153" s="5"/>
      <c r="B153" s="8" t="s">
        <v>287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0.9397662434333335</v>
      </c>
      <c r="I153" s="9">
        <v>190.5591355</v>
      </c>
      <c r="J153" s="9">
        <v>0</v>
      </c>
      <c r="K153" s="9">
        <v>0</v>
      </c>
      <c r="L153" s="10">
        <v>0.07539255516666665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0.005936421666666667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6.848651634833334</v>
      </c>
      <c r="AW153" s="9">
        <v>2.368727333266599</v>
      </c>
      <c r="AX153" s="9">
        <v>0</v>
      </c>
      <c r="AY153" s="9">
        <v>0</v>
      </c>
      <c r="AZ153" s="10">
        <v>7.7535937762666665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0.24634764266666667</v>
      </c>
      <c r="BG153" s="9">
        <v>65.00171052796668</v>
      </c>
      <c r="BH153" s="9">
        <v>0</v>
      </c>
      <c r="BI153" s="9">
        <v>0</v>
      </c>
      <c r="BJ153" s="10">
        <v>0.06691654716666666</v>
      </c>
      <c r="BK153" s="16">
        <f t="shared" si="3"/>
        <v>273.86617818243326</v>
      </c>
      <c r="BL153" s="15"/>
      <c r="BM153" s="49"/>
    </row>
    <row r="154" spans="1:65" s="12" customFormat="1" ht="15">
      <c r="A154" s="5"/>
      <c r="B154" s="8" t="s">
        <v>288</v>
      </c>
      <c r="C154" s="11">
        <v>0</v>
      </c>
      <c r="D154" s="9">
        <v>2.370169333333333</v>
      </c>
      <c r="E154" s="9">
        <v>0</v>
      </c>
      <c r="F154" s="9">
        <v>0</v>
      </c>
      <c r="G154" s="10">
        <v>0</v>
      </c>
      <c r="H154" s="11">
        <v>1.3024080486666667</v>
      </c>
      <c r="I154" s="9">
        <v>11.850846666666667</v>
      </c>
      <c r="J154" s="9">
        <v>0</v>
      </c>
      <c r="K154" s="9">
        <v>0</v>
      </c>
      <c r="L154" s="10">
        <v>0.9028847224333335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0.0007238781333333335</v>
      </c>
      <c r="S154" s="9">
        <v>0</v>
      </c>
      <c r="T154" s="9">
        <v>0</v>
      </c>
      <c r="U154" s="9">
        <v>0</v>
      </c>
      <c r="V154" s="10">
        <v>0.07536628056666667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7.680561179399999</v>
      </c>
      <c r="AW154" s="9">
        <v>3.526639194692804</v>
      </c>
      <c r="AX154" s="9">
        <v>0</v>
      </c>
      <c r="AY154" s="9">
        <v>0</v>
      </c>
      <c r="AZ154" s="10">
        <v>2.738862409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3.1348303869666663</v>
      </c>
      <c r="BG154" s="9">
        <v>3.544361</v>
      </c>
      <c r="BH154" s="9">
        <v>0</v>
      </c>
      <c r="BI154" s="9">
        <v>0</v>
      </c>
      <c r="BJ154" s="10">
        <v>0.41978406866666673</v>
      </c>
      <c r="BK154" s="16">
        <f t="shared" si="3"/>
        <v>37.54743716852614</v>
      </c>
      <c r="BL154" s="15"/>
      <c r="BM154" s="49"/>
    </row>
    <row r="155" spans="1:65" s="12" customFormat="1" ht="15">
      <c r="A155" s="5"/>
      <c r="B155" s="8" t="s">
        <v>289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3.7425733866666664</v>
      </c>
      <c r="I155" s="9">
        <v>100.36668972923334</v>
      </c>
      <c r="J155" s="9">
        <v>0</v>
      </c>
      <c r="K155" s="9">
        <v>0</v>
      </c>
      <c r="L155" s="10">
        <v>0.23892635623333333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3.9477506408666647</v>
      </c>
      <c r="S155" s="9">
        <v>0</v>
      </c>
      <c r="T155" s="9">
        <v>0</v>
      </c>
      <c r="U155" s="9">
        <v>0</v>
      </c>
      <c r="V155" s="10">
        <v>0.024822891600000004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5.0361619101</v>
      </c>
      <c r="AW155" s="9">
        <v>13.708901271073465</v>
      </c>
      <c r="AX155" s="9">
        <v>0</v>
      </c>
      <c r="AY155" s="9">
        <v>0</v>
      </c>
      <c r="AZ155" s="10">
        <v>0.418720522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0.11838271006666669</v>
      </c>
      <c r="BG155" s="9">
        <v>37.86509338413334</v>
      </c>
      <c r="BH155" s="9">
        <v>0</v>
      </c>
      <c r="BI155" s="9">
        <v>0</v>
      </c>
      <c r="BJ155" s="10">
        <v>0.005637441466666666</v>
      </c>
      <c r="BK155" s="16">
        <f t="shared" si="3"/>
        <v>165.47366024344012</v>
      </c>
      <c r="BL155" s="15"/>
      <c r="BM155" s="49"/>
    </row>
    <row r="156" spans="1:65" s="12" customFormat="1" ht="15">
      <c r="A156" s="5"/>
      <c r="B156" s="8" t="s">
        <v>290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0.16219578693333334</v>
      </c>
      <c r="I156" s="9">
        <v>24.966946504666673</v>
      </c>
      <c r="J156" s="9">
        <v>0</v>
      </c>
      <c r="K156" s="9">
        <v>0</v>
      </c>
      <c r="L156" s="10">
        <v>0.0990939668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0.005311892999999999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5.3823678550333325</v>
      </c>
      <c r="AW156" s="9">
        <v>0.6714890703937686</v>
      </c>
      <c r="AX156" s="9">
        <v>0</v>
      </c>
      <c r="AY156" s="9">
        <v>0</v>
      </c>
      <c r="AZ156" s="10">
        <v>2.0098224261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0.031807377</v>
      </c>
      <c r="BG156" s="9">
        <v>10.791076221400001</v>
      </c>
      <c r="BH156" s="9">
        <v>0</v>
      </c>
      <c r="BI156" s="9">
        <v>0</v>
      </c>
      <c r="BJ156" s="10">
        <v>0.596093806</v>
      </c>
      <c r="BK156" s="16">
        <f t="shared" si="3"/>
        <v>44.71620490732711</v>
      </c>
      <c r="BL156" s="15"/>
      <c r="BM156" s="49"/>
    </row>
    <row r="157" spans="1:65" s="12" customFormat="1" ht="15">
      <c r="A157" s="5"/>
      <c r="B157" s="8" t="s">
        <v>291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0.08340339226666667</v>
      </c>
      <c r="I157" s="9">
        <v>0</v>
      </c>
      <c r="J157" s="9">
        <v>0</v>
      </c>
      <c r="K157" s="9">
        <v>0</v>
      </c>
      <c r="L157" s="10">
        <v>0.1928098748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0.017476144333333336</v>
      </c>
      <c r="S157" s="9">
        <v>0</v>
      </c>
      <c r="T157" s="9">
        <v>0</v>
      </c>
      <c r="U157" s="9">
        <v>0</v>
      </c>
      <c r="V157" s="10">
        <v>0.004821005333333333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0.000601025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38.00014372716666</v>
      </c>
      <c r="AW157" s="9">
        <v>35.026508990400444</v>
      </c>
      <c r="AX157" s="9">
        <v>0</v>
      </c>
      <c r="AY157" s="9">
        <v>0</v>
      </c>
      <c r="AZ157" s="10">
        <v>47.83973217636666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2.3680017472</v>
      </c>
      <c r="BG157" s="9">
        <v>12.3210125</v>
      </c>
      <c r="BH157" s="9">
        <v>0</v>
      </c>
      <c r="BI157" s="9">
        <v>0</v>
      </c>
      <c r="BJ157" s="10">
        <v>0.41976528156666676</v>
      </c>
      <c r="BK157" s="16">
        <f t="shared" si="3"/>
        <v>136.27427586443375</v>
      </c>
      <c r="BL157" s="15"/>
      <c r="BM157" s="49"/>
    </row>
    <row r="158" spans="1:65" s="12" customFormat="1" ht="15">
      <c r="A158" s="5"/>
      <c r="B158" s="8" t="s">
        <v>292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0.032214081900000004</v>
      </c>
      <c r="I158" s="9">
        <v>0</v>
      </c>
      <c r="J158" s="9">
        <v>0</v>
      </c>
      <c r="K158" s="9">
        <v>0</v>
      </c>
      <c r="L158" s="10">
        <v>0.018780946899999998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0.005900015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0.32763094693333333</v>
      </c>
      <c r="AW158" s="9">
        <v>0.4710725335364797</v>
      </c>
      <c r="AX158" s="9">
        <v>0</v>
      </c>
      <c r="AY158" s="9">
        <v>0</v>
      </c>
      <c r="AZ158" s="10">
        <v>1.6763191692000001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0.010010291333333334</v>
      </c>
      <c r="BG158" s="9">
        <v>0</v>
      </c>
      <c r="BH158" s="9">
        <v>0</v>
      </c>
      <c r="BI158" s="9">
        <v>0</v>
      </c>
      <c r="BJ158" s="10">
        <v>1.1971130753333334</v>
      </c>
      <c r="BK158" s="16">
        <f t="shared" si="3"/>
        <v>3.73904106013648</v>
      </c>
      <c r="BL158" s="15"/>
      <c r="BM158" s="49"/>
    </row>
    <row r="159" spans="1:65" s="12" customFormat="1" ht="15">
      <c r="A159" s="5"/>
      <c r="B159" s="8" t="s">
        <v>130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6.469705735600001</v>
      </c>
      <c r="I159" s="9">
        <v>5.7504317233333335</v>
      </c>
      <c r="J159" s="9">
        <v>0</v>
      </c>
      <c r="K159" s="9">
        <v>0</v>
      </c>
      <c r="L159" s="10">
        <v>3.946126879266666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2.034541764866667</v>
      </c>
      <c r="S159" s="9">
        <v>0.45396529220000004</v>
      </c>
      <c r="T159" s="9">
        <v>0</v>
      </c>
      <c r="U159" s="9">
        <v>0</v>
      </c>
      <c r="V159" s="10">
        <v>1.0857928101666667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0.10713543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65.58999915929998</v>
      </c>
      <c r="AW159" s="9">
        <v>21.16822692518853</v>
      </c>
      <c r="AX159" s="9">
        <v>0.5951968333333333</v>
      </c>
      <c r="AY159" s="9">
        <v>0</v>
      </c>
      <c r="AZ159" s="10">
        <v>31.026504762399995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18.335031900599997</v>
      </c>
      <c r="BG159" s="9">
        <v>2.0641080621</v>
      </c>
      <c r="BH159" s="9">
        <v>0</v>
      </c>
      <c r="BI159" s="9">
        <v>0</v>
      </c>
      <c r="BJ159" s="10">
        <v>12.311402854600002</v>
      </c>
      <c r="BK159" s="16">
        <f t="shared" si="3"/>
        <v>170.93817013295518</v>
      </c>
      <c r="BL159" s="15"/>
      <c r="BM159" s="49"/>
    </row>
    <row r="160" spans="1:65" s="12" customFormat="1" ht="15">
      <c r="A160" s="5"/>
      <c r="B160" s="8" t="s">
        <v>293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0.07248275000000001</v>
      </c>
      <c r="I160" s="9">
        <v>7.534069333333333</v>
      </c>
      <c r="J160" s="9">
        <v>0</v>
      </c>
      <c r="K160" s="9">
        <v>0</v>
      </c>
      <c r="L160" s="10">
        <v>0.3743916508666667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1.9804136691333334</v>
      </c>
      <c r="AW160" s="9">
        <v>6.8159257606056745</v>
      </c>
      <c r="AX160" s="9">
        <v>0</v>
      </c>
      <c r="AY160" s="9">
        <v>0</v>
      </c>
      <c r="AZ160" s="10">
        <v>1.4705129326000002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0.15039718399999996</v>
      </c>
      <c r="BG160" s="9">
        <v>0.08224846</v>
      </c>
      <c r="BH160" s="9">
        <v>0</v>
      </c>
      <c r="BI160" s="9">
        <v>0</v>
      </c>
      <c r="BJ160" s="10">
        <v>0.6820629791333335</v>
      </c>
      <c r="BK160" s="16">
        <f t="shared" si="3"/>
        <v>19.162504719672338</v>
      </c>
      <c r="BL160" s="15"/>
      <c r="BM160" s="49"/>
    </row>
    <row r="161" spans="1:65" s="12" customFormat="1" ht="15">
      <c r="A161" s="5"/>
      <c r="B161" s="8" t="s">
        <v>131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0.03761662933333333</v>
      </c>
      <c r="I161" s="9">
        <v>0</v>
      </c>
      <c r="J161" s="9">
        <v>0</v>
      </c>
      <c r="K161" s="9">
        <v>0</v>
      </c>
      <c r="L161" s="10">
        <v>0.10638452983333335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0.01615176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0.382500038</v>
      </c>
      <c r="AW161" s="9">
        <v>5.870783496193005</v>
      </c>
      <c r="AX161" s="9">
        <v>0</v>
      </c>
      <c r="AY161" s="9">
        <v>0</v>
      </c>
      <c r="AZ161" s="10">
        <v>2.7309160681333338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3.0983518758</v>
      </c>
      <c r="BG161" s="9">
        <v>0</v>
      </c>
      <c r="BH161" s="9">
        <v>0</v>
      </c>
      <c r="BI161" s="9">
        <v>0</v>
      </c>
      <c r="BJ161" s="10">
        <v>0</v>
      </c>
      <c r="BK161" s="16">
        <f t="shared" si="3"/>
        <v>12.242704397293007</v>
      </c>
      <c r="BL161" s="15"/>
      <c r="BM161" s="49"/>
    </row>
    <row r="162" spans="1:65" s="12" customFormat="1" ht="15">
      <c r="A162" s="5"/>
      <c r="B162" s="8" t="s">
        <v>132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0.4938774343666667</v>
      </c>
      <c r="I162" s="9">
        <v>0</v>
      </c>
      <c r="J162" s="9">
        <v>0</v>
      </c>
      <c r="K162" s="9">
        <v>0</v>
      </c>
      <c r="L162" s="10">
        <v>0.4322271744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0.09814579063333334</v>
      </c>
      <c r="S162" s="9">
        <v>0</v>
      </c>
      <c r="T162" s="9">
        <v>0</v>
      </c>
      <c r="U162" s="9">
        <v>0</v>
      </c>
      <c r="V162" s="10">
        <v>0.1060066089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0.0057288704000000015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23.220987105133332</v>
      </c>
      <c r="AW162" s="9">
        <v>3.496997975794596</v>
      </c>
      <c r="AX162" s="9">
        <v>0</v>
      </c>
      <c r="AY162" s="9">
        <v>0</v>
      </c>
      <c r="AZ162" s="10">
        <v>13.523163017699998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7.298010818866668</v>
      </c>
      <c r="BG162" s="9">
        <v>2.4765451425999996</v>
      </c>
      <c r="BH162" s="9">
        <v>0</v>
      </c>
      <c r="BI162" s="9">
        <v>0</v>
      </c>
      <c r="BJ162" s="10">
        <v>0.9405326084999999</v>
      </c>
      <c r="BK162" s="16">
        <f t="shared" si="3"/>
        <v>52.092222547294604</v>
      </c>
      <c r="BL162" s="15"/>
      <c r="BM162" s="49"/>
    </row>
    <row r="163" spans="1:65" s="12" customFormat="1" ht="15">
      <c r="A163" s="5"/>
      <c r="B163" s="8" t="s">
        <v>133</v>
      </c>
      <c r="C163" s="11">
        <v>0</v>
      </c>
      <c r="D163" s="9">
        <v>24.28573704233333</v>
      </c>
      <c r="E163" s="9">
        <v>0</v>
      </c>
      <c r="F163" s="9">
        <v>0</v>
      </c>
      <c r="G163" s="10">
        <v>0</v>
      </c>
      <c r="H163" s="11">
        <v>0.13610792156666665</v>
      </c>
      <c r="I163" s="9">
        <v>714.5404936309334</v>
      </c>
      <c r="J163" s="9">
        <v>0</v>
      </c>
      <c r="K163" s="9">
        <v>0</v>
      </c>
      <c r="L163" s="10">
        <v>1.5057046171333333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0.013914559900000002</v>
      </c>
      <c r="S163" s="9">
        <v>396.6452513333666</v>
      </c>
      <c r="T163" s="9">
        <v>0</v>
      </c>
      <c r="U163" s="9">
        <v>0</v>
      </c>
      <c r="V163" s="10">
        <v>2.435965011033333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553.71946</v>
      </c>
      <c r="AS163" s="9">
        <v>0</v>
      </c>
      <c r="AT163" s="9">
        <v>0</v>
      </c>
      <c r="AU163" s="10">
        <v>0</v>
      </c>
      <c r="AV163" s="11">
        <v>1.0524616672</v>
      </c>
      <c r="AW163" s="9">
        <v>52.52583891117771</v>
      </c>
      <c r="AX163" s="9">
        <v>0</v>
      </c>
      <c r="AY163" s="9">
        <v>0</v>
      </c>
      <c r="AZ163" s="10">
        <v>11.220909929433333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0.29872082883333334</v>
      </c>
      <c r="BG163" s="9">
        <v>0.07252754346666666</v>
      </c>
      <c r="BH163" s="9">
        <v>0</v>
      </c>
      <c r="BI163" s="9">
        <v>0</v>
      </c>
      <c r="BJ163" s="10">
        <v>0.07231204369999998</v>
      </c>
      <c r="BK163" s="16">
        <f t="shared" si="3"/>
        <v>1758.525405040078</v>
      </c>
      <c r="BL163" s="15"/>
      <c r="BM163" s="49"/>
    </row>
    <row r="164" spans="1:65" s="12" customFormat="1" ht="15">
      <c r="A164" s="5"/>
      <c r="B164" s="8" t="s">
        <v>134</v>
      </c>
      <c r="C164" s="11">
        <v>0</v>
      </c>
      <c r="D164" s="9">
        <v>361.31301304859994</v>
      </c>
      <c r="E164" s="9">
        <v>0</v>
      </c>
      <c r="F164" s="9">
        <v>0</v>
      </c>
      <c r="G164" s="10">
        <v>114.8250619855</v>
      </c>
      <c r="H164" s="11">
        <v>0.3567532446999999</v>
      </c>
      <c r="I164" s="9">
        <v>352.41675102783336</v>
      </c>
      <c r="J164" s="9">
        <v>0</v>
      </c>
      <c r="K164" s="9">
        <v>0</v>
      </c>
      <c r="L164" s="10">
        <v>0.05963393806666667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297.9113747986333</v>
      </c>
      <c r="T164" s="9">
        <v>0</v>
      </c>
      <c r="U164" s="9">
        <v>0</v>
      </c>
      <c r="V164" s="10">
        <v>0.013261356666666668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0.5129642251666666</v>
      </c>
      <c r="AW164" s="9">
        <v>81.40497162357865</v>
      </c>
      <c r="AX164" s="9">
        <v>0</v>
      </c>
      <c r="AY164" s="9">
        <v>0</v>
      </c>
      <c r="AZ164" s="10">
        <v>2.4902560808333334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</v>
      </c>
      <c r="BG164" s="9">
        <v>1.2793772935666665</v>
      </c>
      <c r="BH164" s="9">
        <v>1.3231726666666666</v>
      </c>
      <c r="BI164" s="9">
        <v>0</v>
      </c>
      <c r="BJ164" s="10">
        <v>0.44589066420000006</v>
      </c>
      <c r="BK164" s="16">
        <f t="shared" si="3"/>
        <v>1214.352481954012</v>
      </c>
      <c r="BL164" s="15"/>
      <c r="BM164" s="49"/>
    </row>
    <row r="165" spans="1:65" s="12" customFormat="1" ht="15">
      <c r="A165" s="5"/>
      <c r="B165" s="8" t="s">
        <v>208</v>
      </c>
      <c r="C165" s="11">
        <v>0</v>
      </c>
      <c r="D165" s="9">
        <v>14.466406447633334</v>
      </c>
      <c r="E165" s="9">
        <v>0</v>
      </c>
      <c r="F165" s="9">
        <v>0</v>
      </c>
      <c r="G165" s="10">
        <v>0</v>
      </c>
      <c r="H165" s="11">
        <v>0.25420122393333333</v>
      </c>
      <c r="I165" s="9">
        <v>133.53439634990002</v>
      </c>
      <c r="J165" s="9">
        <v>0</v>
      </c>
      <c r="K165" s="9">
        <v>0</v>
      </c>
      <c r="L165" s="10">
        <v>0.3057784083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</v>
      </c>
      <c r="S165" s="9">
        <v>0</v>
      </c>
      <c r="T165" s="9">
        <v>0</v>
      </c>
      <c r="U165" s="9">
        <v>0</v>
      </c>
      <c r="V165" s="10">
        <v>0.009082169766666667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</v>
      </c>
      <c r="AW165" s="9">
        <v>13.200354262436896</v>
      </c>
      <c r="AX165" s="9">
        <v>0</v>
      </c>
      <c r="AY165" s="9">
        <v>0</v>
      </c>
      <c r="AZ165" s="10">
        <v>5.551623563766666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</v>
      </c>
      <c r="BG165" s="9">
        <v>65.74234007170001</v>
      </c>
      <c r="BH165" s="9">
        <v>0</v>
      </c>
      <c r="BI165" s="9">
        <v>0</v>
      </c>
      <c r="BJ165" s="10">
        <v>1.524513165</v>
      </c>
      <c r="BK165" s="16">
        <f t="shared" si="3"/>
        <v>234.5886956624369</v>
      </c>
      <c r="BL165" s="15"/>
      <c r="BM165" s="49"/>
    </row>
    <row r="166" spans="1:65" s="12" customFormat="1" ht="15">
      <c r="A166" s="5"/>
      <c r="B166" s="8" t="s">
        <v>135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0.0265040765</v>
      </c>
      <c r="I166" s="9">
        <v>21.66314924323333</v>
      </c>
      <c r="J166" s="9">
        <v>0</v>
      </c>
      <c r="K166" s="9">
        <v>0</v>
      </c>
      <c r="L166" s="10">
        <v>0.03137838130000001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0</v>
      </c>
      <c r="T166" s="9">
        <v>0</v>
      </c>
      <c r="U166" s="9">
        <v>0</v>
      </c>
      <c r="V166" s="10">
        <v>1.9073051996333332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0.031466299</v>
      </c>
      <c r="AW166" s="9">
        <v>2.771961427632108</v>
      </c>
      <c r="AX166" s="9">
        <v>0</v>
      </c>
      <c r="AY166" s="9">
        <v>0</v>
      </c>
      <c r="AZ166" s="10">
        <v>1.5428459142333335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0.0011983639333333336</v>
      </c>
      <c r="BG166" s="9">
        <v>1.2976235339333335</v>
      </c>
      <c r="BH166" s="9">
        <v>0</v>
      </c>
      <c r="BI166" s="9">
        <v>0</v>
      </c>
      <c r="BJ166" s="10">
        <v>0.6831318474</v>
      </c>
      <c r="BK166" s="16">
        <f t="shared" si="3"/>
        <v>29.956564286798773</v>
      </c>
      <c r="BL166" s="15"/>
      <c r="BM166" s="49"/>
    </row>
    <row r="167" spans="1:65" s="12" customFormat="1" ht="15">
      <c r="A167" s="5"/>
      <c r="B167" s="8" t="s">
        <v>136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</v>
      </c>
      <c r="I167" s="9">
        <v>10.054286377633332</v>
      </c>
      <c r="J167" s="9">
        <v>0</v>
      </c>
      <c r="K167" s="9">
        <v>0</v>
      </c>
      <c r="L167" s="10">
        <v>0.7577040925666666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0.007748229366666666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8.086303988500001</v>
      </c>
      <c r="AW167" s="9">
        <v>0.2376274719318041</v>
      </c>
      <c r="AX167" s="9">
        <v>0</v>
      </c>
      <c r="AY167" s="9">
        <v>0</v>
      </c>
      <c r="AZ167" s="10">
        <v>5.7201047681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0.02203048943333333</v>
      </c>
      <c r="BG167" s="9">
        <v>0</v>
      </c>
      <c r="BH167" s="9">
        <v>1.2925846666666667</v>
      </c>
      <c r="BI167" s="9">
        <v>0</v>
      </c>
      <c r="BJ167" s="10">
        <v>0.08126939573333333</v>
      </c>
      <c r="BK167" s="16">
        <f t="shared" si="3"/>
        <v>26.259659479931805</v>
      </c>
      <c r="BL167" s="15"/>
      <c r="BM167" s="49"/>
    </row>
    <row r="168" spans="1:65" s="12" customFormat="1" ht="15">
      <c r="A168" s="5"/>
      <c r="B168" s="8" t="s">
        <v>137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0.1809106846666666</v>
      </c>
      <c r="I168" s="9">
        <v>110.33136490223332</v>
      </c>
      <c r="J168" s="9">
        <v>0</v>
      </c>
      <c r="K168" s="9">
        <v>0</v>
      </c>
      <c r="L168" s="10">
        <v>0.07797121656666665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0.25854583146666665</v>
      </c>
      <c r="S168" s="9">
        <v>32.4513013113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13.154667610866667</v>
      </c>
      <c r="AW168" s="9">
        <v>66.11622455514566</v>
      </c>
      <c r="AX168" s="9">
        <v>0</v>
      </c>
      <c r="AY168" s="9">
        <v>0</v>
      </c>
      <c r="AZ168" s="10">
        <v>12.904866552866666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1.6190184492999997</v>
      </c>
      <c r="BG168" s="9">
        <v>61.28560274676665</v>
      </c>
      <c r="BH168" s="9">
        <v>0</v>
      </c>
      <c r="BI168" s="9">
        <v>0</v>
      </c>
      <c r="BJ168" s="10">
        <v>1.8245962964666662</v>
      </c>
      <c r="BK168" s="16">
        <f t="shared" si="3"/>
        <v>300.20507015764565</v>
      </c>
      <c r="BL168" s="15"/>
      <c r="BM168" s="49"/>
    </row>
    <row r="169" spans="1:65" s="12" customFormat="1" ht="15">
      <c r="A169" s="5"/>
      <c r="B169" s="8" t="s">
        <v>138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0.21280406763333323</v>
      </c>
      <c r="I169" s="9">
        <v>38.31335664366666</v>
      </c>
      <c r="J169" s="9">
        <v>0</v>
      </c>
      <c r="K169" s="9">
        <v>0</v>
      </c>
      <c r="L169" s="10">
        <v>0.07189596533333334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0.16421457989999994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3.4108106970669287</v>
      </c>
      <c r="AW169" s="9">
        <v>0</v>
      </c>
      <c r="AX169" s="9">
        <v>0</v>
      </c>
      <c r="AY169" s="9">
        <v>0</v>
      </c>
      <c r="AZ169" s="10">
        <v>0.8366245351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0.0057811224666666685</v>
      </c>
      <c r="BG169" s="9">
        <v>14.014788727033334</v>
      </c>
      <c r="BH169" s="9">
        <v>0</v>
      </c>
      <c r="BI169" s="9">
        <v>0</v>
      </c>
      <c r="BJ169" s="10">
        <v>0</v>
      </c>
      <c r="BK169" s="16">
        <f t="shared" si="3"/>
        <v>57.03027633820025</v>
      </c>
      <c r="BL169" s="15"/>
      <c r="BM169" s="49"/>
    </row>
    <row r="170" spans="1:65" s="12" customFormat="1" ht="15">
      <c r="A170" s="5"/>
      <c r="B170" s="8" t="s">
        <v>139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</v>
      </c>
      <c r="I170" s="9">
        <v>146.55863605696672</v>
      </c>
      <c r="J170" s="9">
        <v>0</v>
      </c>
      <c r="K170" s="9">
        <v>0</v>
      </c>
      <c r="L170" s="10">
        <v>2.5279119910000003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0.8470888744666667</v>
      </c>
      <c r="AW170" s="9">
        <v>37.83015999989265</v>
      </c>
      <c r="AX170" s="9">
        <v>0</v>
      </c>
      <c r="AY170" s="9">
        <v>0</v>
      </c>
      <c r="AZ170" s="10">
        <v>2.5701840084333343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0.0037830159999999997</v>
      </c>
      <c r="BG170" s="9">
        <v>60.821222224200014</v>
      </c>
      <c r="BH170" s="9">
        <v>0</v>
      </c>
      <c r="BI170" s="9">
        <v>0</v>
      </c>
      <c r="BJ170" s="10">
        <v>0.012258565833333332</v>
      </c>
      <c r="BK170" s="16">
        <f t="shared" si="3"/>
        <v>251.17124473679272</v>
      </c>
      <c r="BL170" s="15"/>
      <c r="BM170" s="49"/>
    </row>
    <row r="171" spans="1:65" s="12" customFormat="1" ht="15">
      <c r="A171" s="5"/>
      <c r="B171" s="8" t="s">
        <v>140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0.12747371083333328</v>
      </c>
      <c r="I171" s="9">
        <v>41.169376665566666</v>
      </c>
      <c r="J171" s="9">
        <v>0</v>
      </c>
      <c r="K171" s="9">
        <v>0</v>
      </c>
      <c r="L171" s="10">
        <v>0.038798020700000005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0.028774342166666668</v>
      </c>
      <c r="S171" s="9">
        <v>0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0.1171208862343334</v>
      </c>
      <c r="AW171" s="9">
        <v>0</v>
      </c>
      <c r="AX171" s="9">
        <v>0</v>
      </c>
      <c r="AY171" s="9">
        <v>0</v>
      </c>
      <c r="AZ171" s="10">
        <v>1.2294720242666666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1.1684899094999999</v>
      </c>
      <c r="BG171" s="9">
        <v>13.809969087433332</v>
      </c>
      <c r="BH171" s="9">
        <v>0</v>
      </c>
      <c r="BI171" s="9">
        <v>0</v>
      </c>
      <c r="BJ171" s="10">
        <v>0</v>
      </c>
      <c r="BK171" s="16">
        <f t="shared" si="3"/>
        <v>57.689474646701</v>
      </c>
      <c r="BL171" s="15"/>
      <c r="BM171" s="49"/>
    </row>
    <row r="172" spans="1:65" s="12" customFormat="1" ht="15">
      <c r="A172" s="5"/>
      <c r="B172" s="8" t="s">
        <v>310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2.3752600935000006</v>
      </c>
      <c r="I172" s="9">
        <v>0</v>
      </c>
      <c r="J172" s="9">
        <v>0</v>
      </c>
      <c r="K172" s="9">
        <v>0</v>
      </c>
      <c r="L172" s="10">
        <v>0.5107919618333334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2.0369189137666663</v>
      </c>
      <c r="S172" s="9">
        <v>0</v>
      </c>
      <c r="T172" s="9">
        <v>0</v>
      </c>
      <c r="U172" s="9">
        <v>0</v>
      </c>
      <c r="V172" s="10">
        <v>0.004889590666666667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104.60341213153336</v>
      </c>
      <c r="AW172" s="9">
        <v>45.27021669035708</v>
      </c>
      <c r="AX172" s="9">
        <v>0</v>
      </c>
      <c r="AY172" s="9">
        <v>0</v>
      </c>
      <c r="AZ172" s="10">
        <v>15.829525060266667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2.3878581319666665</v>
      </c>
      <c r="BG172" s="9">
        <v>4.872147626666667</v>
      </c>
      <c r="BH172" s="9">
        <v>1.0322346666666666</v>
      </c>
      <c r="BI172" s="9">
        <v>0</v>
      </c>
      <c r="BJ172" s="10">
        <v>2.3215438758999998</v>
      </c>
      <c r="BK172" s="16">
        <f t="shared" si="3"/>
        <v>181.2447987431238</v>
      </c>
      <c r="BL172" s="15"/>
      <c r="BM172" s="49"/>
    </row>
    <row r="173" spans="1:65" s="12" customFormat="1" ht="15">
      <c r="A173" s="5"/>
      <c r="B173" s="8" t="s">
        <v>309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0.3312353415</v>
      </c>
      <c r="I173" s="9">
        <v>77.271075</v>
      </c>
      <c r="J173" s="9">
        <v>0</v>
      </c>
      <c r="K173" s="9">
        <v>0</v>
      </c>
      <c r="L173" s="10">
        <v>0.021635901000000003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1.0309318284666669</v>
      </c>
      <c r="S173" s="9">
        <v>30.393289499999998</v>
      </c>
      <c r="T173" s="9">
        <v>0</v>
      </c>
      <c r="U173" s="9">
        <v>0</v>
      </c>
      <c r="V173" s="10">
        <v>0.01030281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0.008239696000000001</v>
      </c>
      <c r="AW173" s="9">
        <v>2.0599240000410552</v>
      </c>
      <c r="AX173" s="9">
        <v>0</v>
      </c>
      <c r="AY173" s="9">
        <v>0</v>
      </c>
      <c r="AZ173" s="10">
        <v>0.010299619999999999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1.0320219240000001</v>
      </c>
      <c r="BG173" s="9">
        <v>0</v>
      </c>
      <c r="BH173" s="9">
        <v>0</v>
      </c>
      <c r="BI173" s="9">
        <v>0</v>
      </c>
      <c r="BJ173" s="10">
        <v>0.010299619999999999</v>
      </c>
      <c r="BK173" s="16">
        <f t="shared" si="3"/>
        <v>112.17925524100771</v>
      </c>
      <c r="BL173" s="15"/>
      <c r="BM173" s="49"/>
    </row>
    <row r="174" spans="1:65" s="12" customFormat="1" ht="15">
      <c r="A174" s="5"/>
      <c r="B174" s="8" t="s">
        <v>311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0.14927752719999998</v>
      </c>
      <c r="I174" s="9">
        <v>155.283535</v>
      </c>
      <c r="J174" s="9">
        <v>0</v>
      </c>
      <c r="K174" s="9">
        <v>0</v>
      </c>
      <c r="L174" s="10">
        <v>0.8703064636000001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</v>
      </c>
      <c r="S174" s="9">
        <v>51.3334</v>
      </c>
      <c r="T174" s="9">
        <v>0</v>
      </c>
      <c r="U174" s="9">
        <v>0</v>
      </c>
      <c r="V174" s="10">
        <v>0.001540002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0.2686629842066116</v>
      </c>
      <c r="AW174" s="9">
        <v>0</v>
      </c>
      <c r="AX174" s="9">
        <v>0</v>
      </c>
      <c r="AY174" s="9">
        <v>0</v>
      </c>
      <c r="AZ174" s="10">
        <v>0.2543360693333333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0.0005127743333333333</v>
      </c>
      <c r="BG174" s="9">
        <v>0</v>
      </c>
      <c r="BH174" s="9">
        <v>0</v>
      </c>
      <c r="BI174" s="9">
        <v>0</v>
      </c>
      <c r="BJ174" s="10">
        <v>0.08255666766666667</v>
      </c>
      <c r="BK174" s="16">
        <f t="shared" si="3"/>
        <v>208.24412748833998</v>
      </c>
      <c r="BL174" s="15"/>
      <c r="BM174" s="49"/>
    </row>
    <row r="175" spans="1:65" s="12" customFormat="1" ht="15">
      <c r="A175" s="5"/>
      <c r="B175" s="8" t="s">
        <v>312</v>
      </c>
      <c r="C175" s="11">
        <v>0</v>
      </c>
      <c r="D175" s="9">
        <v>57.55959309916667</v>
      </c>
      <c r="E175" s="9">
        <v>0</v>
      </c>
      <c r="F175" s="9">
        <v>0</v>
      </c>
      <c r="G175" s="10">
        <v>10.773805</v>
      </c>
      <c r="H175" s="11">
        <v>1.5447584216666668</v>
      </c>
      <c r="I175" s="9">
        <v>184.6938</v>
      </c>
      <c r="J175" s="9">
        <v>0</v>
      </c>
      <c r="K175" s="9">
        <v>0</v>
      </c>
      <c r="L175" s="10">
        <v>0.026780601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0.0015391150000000002</v>
      </c>
      <c r="S175" s="9">
        <v>82.08613333333334</v>
      </c>
      <c r="T175" s="9">
        <v>0</v>
      </c>
      <c r="U175" s="9">
        <v>0</v>
      </c>
      <c r="V175" s="10">
        <v>0.0005232990666666666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0.09535600002216893</v>
      </c>
      <c r="AW175" s="9">
        <v>0</v>
      </c>
      <c r="AX175" s="9">
        <v>0</v>
      </c>
      <c r="AY175" s="9">
        <v>0</v>
      </c>
      <c r="AZ175" s="10">
        <v>0.020506666666666666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0.04614</v>
      </c>
      <c r="BG175" s="9">
        <v>0</v>
      </c>
      <c r="BH175" s="9">
        <v>0</v>
      </c>
      <c r="BI175" s="9">
        <v>0</v>
      </c>
      <c r="BJ175" s="10">
        <v>0.035374</v>
      </c>
      <c r="BK175" s="16">
        <f t="shared" si="3"/>
        <v>336.88430953592217</v>
      </c>
      <c r="BL175" s="15"/>
      <c r="BM175" s="49"/>
    </row>
    <row r="176" spans="1:65" s="12" customFormat="1" ht="15">
      <c r="A176" s="5"/>
      <c r="B176" s="8" t="s">
        <v>313</v>
      </c>
      <c r="C176" s="11">
        <v>0</v>
      </c>
      <c r="D176" s="9">
        <v>35.85562166666667</v>
      </c>
      <c r="E176" s="9">
        <v>0</v>
      </c>
      <c r="F176" s="9">
        <v>0</v>
      </c>
      <c r="G176" s="10">
        <v>0</v>
      </c>
      <c r="H176" s="11">
        <v>0.43559458093333336</v>
      </c>
      <c r="I176" s="9">
        <v>102.44463333333333</v>
      </c>
      <c r="J176" s="9">
        <v>0</v>
      </c>
      <c r="K176" s="9">
        <v>0</v>
      </c>
      <c r="L176" s="10">
        <v>0.3483117533333333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0.010931699866666669</v>
      </c>
      <c r="S176" s="9">
        <v>51.22231666666667</v>
      </c>
      <c r="T176" s="9">
        <v>0</v>
      </c>
      <c r="U176" s="9">
        <v>0</v>
      </c>
      <c r="V176" s="10">
        <v>0.0056344548333333334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0.30968719833333336</v>
      </c>
      <c r="AW176" s="9">
        <v>10.240812001702766</v>
      </c>
      <c r="AX176" s="9">
        <v>0</v>
      </c>
      <c r="AY176" s="9">
        <v>0</v>
      </c>
      <c r="AZ176" s="10">
        <v>4.606917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4.824926550266667</v>
      </c>
      <c r="BG176" s="9">
        <v>0.7166315333333333</v>
      </c>
      <c r="BH176" s="9">
        <v>0</v>
      </c>
      <c r="BI176" s="9">
        <v>0</v>
      </c>
      <c r="BJ176" s="10">
        <v>0.7166315333333333</v>
      </c>
      <c r="BK176" s="16">
        <f t="shared" si="3"/>
        <v>211.7386499726028</v>
      </c>
      <c r="BL176" s="15"/>
      <c r="BM176" s="49"/>
    </row>
    <row r="177" spans="1:65" s="12" customFormat="1" ht="15">
      <c r="A177" s="5"/>
      <c r="B177" s="8" t="s">
        <v>314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2.8988187273000006</v>
      </c>
      <c r="I177" s="9">
        <v>24.5899691</v>
      </c>
      <c r="J177" s="9">
        <v>5.144345</v>
      </c>
      <c r="K177" s="9">
        <v>0</v>
      </c>
      <c r="L177" s="10">
        <v>0.5034607266000001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1.6360904004333332</v>
      </c>
      <c r="S177" s="9">
        <v>0.7719302000333333</v>
      </c>
      <c r="T177" s="9">
        <v>2.4178421500000002</v>
      </c>
      <c r="U177" s="9">
        <v>0</v>
      </c>
      <c r="V177" s="10">
        <v>0.148157136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12.29663612623333</v>
      </c>
      <c r="AW177" s="9">
        <v>2.3996789219466863</v>
      </c>
      <c r="AX177" s="9">
        <v>0</v>
      </c>
      <c r="AY177" s="9">
        <v>0</v>
      </c>
      <c r="AZ177" s="10">
        <v>8.223096302333332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8.490524628800001</v>
      </c>
      <c r="BG177" s="9">
        <v>0</v>
      </c>
      <c r="BH177" s="9">
        <v>0</v>
      </c>
      <c r="BI177" s="9">
        <v>0</v>
      </c>
      <c r="BJ177" s="10">
        <v>0.9229178741666668</v>
      </c>
      <c r="BK177" s="16">
        <f t="shared" si="3"/>
        <v>70.44346729384668</v>
      </c>
      <c r="BL177" s="15"/>
      <c r="BM177" s="49"/>
    </row>
    <row r="178" spans="1:65" s="12" customFormat="1" ht="15">
      <c r="A178" s="5"/>
      <c r="B178" s="8" t="s">
        <v>315</v>
      </c>
      <c r="C178" s="11">
        <v>0</v>
      </c>
      <c r="D178" s="9">
        <v>35.80312166666667</v>
      </c>
      <c r="E178" s="9">
        <v>0</v>
      </c>
      <c r="F178" s="9">
        <v>0</v>
      </c>
      <c r="G178" s="10">
        <v>0</v>
      </c>
      <c r="H178" s="11">
        <v>0.23691437079999997</v>
      </c>
      <c r="I178" s="9">
        <v>348.0063426</v>
      </c>
      <c r="J178" s="9">
        <v>0</v>
      </c>
      <c r="K178" s="9">
        <v>0</v>
      </c>
      <c r="L178" s="10">
        <v>0.17185498400000002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127.86829166666668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0.0010224123333333333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1.0175047541333333</v>
      </c>
      <c r="AW178" s="9">
        <v>1.0735329501210766</v>
      </c>
      <c r="AX178" s="9">
        <v>0</v>
      </c>
      <c r="AY178" s="9">
        <v>0</v>
      </c>
      <c r="AZ178" s="10">
        <v>3.686613369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0.031183576166666678</v>
      </c>
      <c r="BG178" s="9">
        <v>0</v>
      </c>
      <c r="BH178" s="9">
        <v>0</v>
      </c>
      <c r="BI178" s="9">
        <v>0</v>
      </c>
      <c r="BJ178" s="10">
        <v>0.0005112061666666666</v>
      </c>
      <c r="BK178" s="16">
        <f t="shared" si="3"/>
        <v>517.8968935560545</v>
      </c>
      <c r="BL178" s="15"/>
      <c r="BM178" s="49"/>
    </row>
    <row r="179" spans="1:65" s="12" customFormat="1" ht="15">
      <c r="A179" s="5"/>
      <c r="B179" s="8" t="s">
        <v>316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0.6354804131666668</v>
      </c>
      <c r="I179" s="9">
        <v>97.39899781666668</v>
      </c>
      <c r="J179" s="9">
        <v>0</v>
      </c>
      <c r="K179" s="9">
        <v>0</v>
      </c>
      <c r="L179" s="10">
        <v>0.019517914366666667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9.585237526666667</v>
      </c>
      <c r="S179" s="9">
        <v>35.76581166666667</v>
      </c>
      <c r="T179" s="9">
        <v>0</v>
      </c>
      <c r="U179" s="9">
        <v>0</v>
      </c>
      <c r="V179" s="10">
        <v>0.0009196923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0.192702383</v>
      </c>
      <c r="AW179" s="9">
        <v>3.4215961999999998</v>
      </c>
      <c r="AX179" s="9">
        <v>0</v>
      </c>
      <c r="AY179" s="9">
        <v>0</v>
      </c>
      <c r="AZ179" s="10">
        <v>0.169037066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1.0264788599999999</v>
      </c>
      <c r="BG179" s="9">
        <v>0</v>
      </c>
      <c r="BH179" s="9">
        <v>0</v>
      </c>
      <c r="BI179" s="9">
        <v>0</v>
      </c>
      <c r="BJ179" s="10">
        <v>0.9333297336000002</v>
      </c>
      <c r="BK179" s="16">
        <f t="shared" si="3"/>
        <v>149.14910927243335</v>
      </c>
      <c r="BL179" s="15"/>
      <c r="BM179" s="49"/>
    </row>
    <row r="180" spans="1:65" s="12" customFormat="1" ht="15">
      <c r="A180" s="5"/>
      <c r="B180" s="8" t="s">
        <v>317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15.51288130766667</v>
      </c>
      <c r="I180" s="9">
        <v>58.26912766666666</v>
      </c>
      <c r="J180" s="9">
        <v>0</v>
      </c>
      <c r="K180" s="9">
        <v>0</v>
      </c>
      <c r="L180" s="10">
        <v>0.031216129833333335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</v>
      </c>
      <c r="S180" s="9">
        <v>25.586991666666666</v>
      </c>
      <c r="T180" s="9">
        <v>0</v>
      </c>
      <c r="U180" s="9">
        <v>0</v>
      </c>
      <c r="V180" s="10">
        <v>0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0.0005115324999999999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0.33249612500000003</v>
      </c>
      <c r="AW180" s="9">
        <v>3.32496125</v>
      </c>
      <c r="AX180" s="9">
        <v>0</v>
      </c>
      <c r="AY180" s="9">
        <v>0</v>
      </c>
      <c r="AZ180" s="10">
        <v>0.031715015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0.05115325</v>
      </c>
      <c r="BG180" s="9">
        <v>0</v>
      </c>
      <c r="BH180" s="9">
        <v>0</v>
      </c>
      <c r="BI180" s="9">
        <v>0</v>
      </c>
      <c r="BJ180" s="10">
        <v>0.041434132500000005</v>
      </c>
      <c r="BK180" s="16">
        <f t="shared" si="3"/>
        <v>103.18248807583335</v>
      </c>
      <c r="BL180" s="15"/>
      <c r="BM180" s="49"/>
    </row>
    <row r="181" spans="1:65" s="12" customFormat="1" ht="14.25" customHeight="1">
      <c r="A181" s="5"/>
      <c r="B181" s="8" t="s">
        <v>318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0.056016062100000014</v>
      </c>
      <c r="I181" s="9">
        <v>32.650528</v>
      </c>
      <c r="J181" s="9">
        <v>0</v>
      </c>
      <c r="K181" s="9">
        <v>0</v>
      </c>
      <c r="L181" s="10">
        <v>2.690046421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0.586689175</v>
      </c>
      <c r="S181" s="9">
        <v>0</v>
      </c>
      <c r="T181" s="9">
        <v>0</v>
      </c>
      <c r="U181" s="9">
        <v>0</v>
      </c>
      <c r="V181" s="10">
        <v>10.20329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0.1547277293525606</v>
      </c>
      <c r="AW181" s="9">
        <v>0</v>
      </c>
      <c r="AX181" s="9">
        <v>0</v>
      </c>
      <c r="AY181" s="9">
        <v>0</v>
      </c>
      <c r="AZ181" s="10">
        <v>0.033658636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</v>
      </c>
      <c r="BG181" s="9">
        <v>0</v>
      </c>
      <c r="BH181" s="9">
        <v>0</v>
      </c>
      <c r="BI181" s="9">
        <v>0</v>
      </c>
      <c r="BJ181" s="10">
        <v>0</v>
      </c>
      <c r="BK181" s="16">
        <f t="shared" si="3"/>
        <v>46.374956023452555</v>
      </c>
      <c r="BL181" s="15"/>
      <c r="BM181" s="49"/>
    </row>
    <row r="182" spans="1:65" s="12" customFormat="1" ht="15">
      <c r="A182" s="5"/>
      <c r="B182" s="8" t="s">
        <v>319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3.343837542866667</v>
      </c>
      <c r="I182" s="9">
        <v>4.895203464766666</v>
      </c>
      <c r="J182" s="9">
        <v>1.5332315</v>
      </c>
      <c r="K182" s="9">
        <v>0</v>
      </c>
      <c r="L182" s="10">
        <v>8.311690804000001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4.5097828513666665</v>
      </c>
      <c r="S182" s="9">
        <v>5.719679415966667</v>
      </c>
      <c r="T182" s="9">
        <v>2.29984725</v>
      </c>
      <c r="U182" s="9">
        <v>0</v>
      </c>
      <c r="V182" s="10">
        <v>4.831385798533333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34.8482055695</v>
      </c>
      <c r="AW182" s="9">
        <v>13.140605982338075</v>
      </c>
      <c r="AX182" s="9">
        <v>0</v>
      </c>
      <c r="AY182" s="9">
        <v>0</v>
      </c>
      <c r="AZ182" s="10">
        <v>20.939165352733333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23.946081362066668</v>
      </c>
      <c r="BG182" s="9">
        <v>9.1739485432</v>
      </c>
      <c r="BH182" s="9">
        <v>0</v>
      </c>
      <c r="BI182" s="9">
        <v>0</v>
      </c>
      <c r="BJ182" s="10">
        <v>5.323755008066665</v>
      </c>
      <c r="BK182" s="16">
        <f t="shared" si="3"/>
        <v>142.81642044540473</v>
      </c>
      <c r="BL182" s="15"/>
      <c r="BM182" s="49"/>
    </row>
    <row r="183" spans="1:65" s="12" customFormat="1" ht="15">
      <c r="A183" s="5"/>
      <c r="B183" s="8" t="s">
        <v>320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0.8091616753333336</v>
      </c>
      <c r="I183" s="9">
        <v>135.5262044452</v>
      </c>
      <c r="J183" s="9">
        <v>0</v>
      </c>
      <c r="K183" s="9">
        <v>0</v>
      </c>
      <c r="L183" s="10">
        <v>26.269727128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0.8338118856666665</v>
      </c>
      <c r="S183" s="9">
        <v>43.83969126423334</v>
      </c>
      <c r="T183" s="9">
        <v>4.557288</v>
      </c>
      <c r="U183" s="9">
        <v>0</v>
      </c>
      <c r="V183" s="10">
        <v>0.3762070155666667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1.1222933527666665</v>
      </c>
      <c r="AW183" s="9">
        <v>58.498418009963686</v>
      </c>
      <c r="AX183" s="9">
        <v>0</v>
      </c>
      <c r="AY183" s="9">
        <v>0</v>
      </c>
      <c r="AZ183" s="10">
        <v>0.18070559626666666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0.9025151207333332</v>
      </c>
      <c r="BG183" s="9">
        <v>5.8270078604</v>
      </c>
      <c r="BH183" s="9">
        <v>0</v>
      </c>
      <c r="BI183" s="9">
        <v>0</v>
      </c>
      <c r="BJ183" s="10">
        <v>0.9593546870666665</v>
      </c>
      <c r="BK183" s="16">
        <f t="shared" si="3"/>
        <v>279.702386041197</v>
      </c>
      <c r="BL183" s="15"/>
      <c r="BM183" s="49"/>
    </row>
    <row r="184" spans="1:65" s="12" customFormat="1" ht="15">
      <c r="A184" s="5"/>
      <c r="B184" s="8" t="s">
        <v>323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0.0237024609</v>
      </c>
      <c r="I184" s="9">
        <v>43.4375571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1.12917303</v>
      </c>
      <c r="S184" s="9">
        <v>1.017273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0.7881300499999999</v>
      </c>
      <c r="AW184" s="9">
        <v>14.237187999959996</v>
      </c>
      <c r="AX184" s="9">
        <v>0</v>
      </c>
      <c r="AY184" s="9">
        <v>0</v>
      </c>
      <c r="AZ184" s="10">
        <v>0.11692799120000003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2.033884</v>
      </c>
      <c r="BG184" s="9">
        <v>10.16942</v>
      </c>
      <c r="BH184" s="9">
        <v>0</v>
      </c>
      <c r="BI184" s="9">
        <v>0</v>
      </c>
      <c r="BJ184" s="10">
        <v>0.02033884</v>
      </c>
      <c r="BK184" s="16">
        <f t="shared" si="3"/>
        <v>72.97359447205999</v>
      </c>
      <c r="BL184" s="15"/>
      <c r="BM184" s="49"/>
    </row>
    <row r="185" spans="1:65" s="12" customFormat="1" ht="15">
      <c r="A185" s="5"/>
      <c r="B185" s="8" t="s">
        <v>324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13.2255992354</v>
      </c>
      <c r="I185" s="9">
        <v>11.115936718533332</v>
      </c>
      <c r="J185" s="9">
        <v>0</v>
      </c>
      <c r="K185" s="9">
        <v>0</v>
      </c>
      <c r="L185" s="10">
        <v>4.573285384166668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9.44575350846667</v>
      </c>
      <c r="S185" s="9">
        <v>19.69946646426666</v>
      </c>
      <c r="T185" s="9">
        <v>2.023722</v>
      </c>
      <c r="U185" s="9">
        <v>0</v>
      </c>
      <c r="V185" s="10">
        <v>3.6888326462333336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0.0015165175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76.84476276876664</v>
      </c>
      <c r="AW185" s="9">
        <v>17.5383779696137</v>
      </c>
      <c r="AX185" s="9">
        <v>0</v>
      </c>
      <c r="AY185" s="9">
        <v>0</v>
      </c>
      <c r="AZ185" s="10">
        <v>26.859666729099995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32.8684947751</v>
      </c>
      <c r="BG185" s="9">
        <v>3.7140477515333328</v>
      </c>
      <c r="BH185" s="9">
        <v>0</v>
      </c>
      <c r="BI185" s="9">
        <v>0</v>
      </c>
      <c r="BJ185" s="10">
        <v>11.996807148466669</v>
      </c>
      <c r="BK185" s="16">
        <f t="shared" si="3"/>
        <v>233.59626961714702</v>
      </c>
      <c r="BL185" s="15"/>
      <c r="BM185" s="49"/>
    </row>
    <row r="186" spans="1:65" s="12" customFormat="1" ht="15">
      <c r="A186" s="5"/>
      <c r="B186" s="8" t="s">
        <v>325</v>
      </c>
      <c r="C186" s="11">
        <v>0</v>
      </c>
      <c r="D186" s="9">
        <v>2.03186</v>
      </c>
      <c r="E186" s="9">
        <v>0</v>
      </c>
      <c r="F186" s="9">
        <v>0</v>
      </c>
      <c r="G186" s="10">
        <v>0</v>
      </c>
      <c r="H186" s="11">
        <v>0.211415033</v>
      </c>
      <c r="I186" s="9">
        <v>52.80204333333334</v>
      </c>
      <c r="J186" s="9">
        <v>0</v>
      </c>
      <c r="K186" s="9">
        <v>0</v>
      </c>
      <c r="L186" s="10">
        <v>0.280904645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0.406372</v>
      </c>
      <c r="S186" s="9">
        <v>18.28674</v>
      </c>
      <c r="T186" s="9">
        <v>0</v>
      </c>
      <c r="U186" s="9">
        <v>0</v>
      </c>
      <c r="V186" s="10">
        <v>0.004053193333333333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0.4646712625</v>
      </c>
      <c r="AW186" s="9">
        <v>3.2501685333833272</v>
      </c>
      <c r="AX186" s="9">
        <v>0</v>
      </c>
      <c r="AY186" s="9">
        <v>0</v>
      </c>
      <c r="AZ186" s="10">
        <v>1.0918534916666667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2.562501556066667</v>
      </c>
      <c r="BG186" s="9">
        <v>0</v>
      </c>
      <c r="BH186" s="9">
        <v>0</v>
      </c>
      <c r="BI186" s="9">
        <v>0</v>
      </c>
      <c r="BJ186" s="10">
        <v>0.0010156776666666665</v>
      </c>
      <c r="BK186" s="16">
        <f t="shared" si="3"/>
        <v>81.39359872595001</v>
      </c>
      <c r="BL186" s="15"/>
      <c r="BM186" s="49"/>
    </row>
    <row r="187" spans="1:65" s="12" customFormat="1" ht="15">
      <c r="A187" s="5"/>
      <c r="B187" s="8" t="s">
        <v>326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63.95831472150001</v>
      </c>
      <c r="I187" s="9">
        <v>93.2242901454</v>
      </c>
      <c r="J187" s="9">
        <v>0</v>
      </c>
      <c r="K187" s="9">
        <v>0</v>
      </c>
      <c r="L187" s="10">
        <v>0.41591572649999997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0.0040527720000000005</v>
      </c>
      <c r="S187" s="9">
        <v>40.52772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1.4441468018333334</v>
      </c>
      <c r="AW187" s="9">
        <v>23.204799568238734</v>
      </c>
      <c r="AX187" s="9">
        <v>0</v>
      </c>
      <c r="AY187" s="9">
        <v>0</v>
      </c>
      <c r="AZ187" s="10">
        <v>0.38487084000000005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0.0009621769333333332</v>
      </c>
      <c r="BG187" s="9">
        <v>0</v>
      </c>
      <c r="BH187" s="9">
        <v>0</v>
      </c>
      <c r="BI187" s="9">
        <v>0</v>
      </c>
      <c r="BJ187" s="10">
        <v>0</v>
      </c>
      <c r="BK187" s="16">
        <f t="shared" si="3"/>
        <v>223.16507275240542</v>
      </c>
      <c r="BL187" s="15"/>
      <c r="BM187" s="49"/>
    </row>
    <row r="188" spans="1:65" s="12" customFormat="1" ht="15">
      <c r="A188" s="5"/>
      <c r="B188" s="8" t="s">
        <v>327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3.556943690666666</v>
      </c>
      <c r="I188" s="9">
        <v>12.094460000000002</v>
      </c>
      <c r="J188" s="9">
        <v>0</v>
      </c>
      <c r="K188" s="9">
        <v>0</v>
      </c>
      <c r="L188" s="10">
        <v>2.743439910766668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2.692291888333333</v>
      </c>
      <c r="S188" s="9">
        <v>1.2624376285999999</v>
      </c>
      <c r="T188" s="9">
        <v>0</v>
      </c>
      <c r="U188" s="9">
        <v>0</v>
      </c>
      <c r="V188" s="10">
        <v>2.0867808052999997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19.374115026900004</v>
      </c>
      <c r="AW188" s="9">
        <v>9.594070286819152</v>
      </c>
      <c r="AX188" s="9">
        <v>0</v>
      </c>
      <c r="AY188" s="9">
        <v>0</v>
      </c>
      <c r="AZ188" s="10">
        <v>5.371384938433334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5.6824808958</v>
      </c>
      <c r="BG188" s="9">
        <v>0</v>
      </c>
      <c r="BH188" s="9">
        <v>0</v>
      </c>
      <c r="BI188" s="9">
        <v>0</v>
      </c>
      <c r="BJ188" s="10">
        <v>0.9270340284333334</v>
      </c>
      <c r="BK188" s="16">
        <f t="shared" si="3"/>
        <v>65.3854391000525</v>
      </c>
      <c r="BL188" s="15"/>
      <c r="BM188" s="49"/>
    </row>
    <row r="189" spans="1:65" s="12" customFormat="1" ht="15">
      <c r="A189" s="5"/>
      <c r="B189" s="8" t="s">
        <v>328</v>
      </c>
      <c r="C189" s="11">
        <v>0</v>
      </c>
      <c r="D189" s="9">
        <v>103.80346866666666</v>
      </c>
      <c r="E189" s="9">
        <v>0</v>
      </c>
      <c r="F189" s="9">
        <v>0</v>
      </c>
      <c r="G189" s="10">
        <v>0</v>
      </c>
      <c r="H189" s="11">
        <v>5.597526462800001</v>
      </c>
      <c r="I189" s="9">
        <v>182.07934644666668</v>
      </c>
      <c r="J189" s="9">
        <v>0</v>
      </c>
      <c r="K189" s="9">
        <v>0</v>
      </c>
      <c r="L189" s="10">
        <v>8.338341155866669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7.575133711</v>
      </c>
      <c r="S189" s="9">
        <v>6.046804</v>
      </c>
      <c r="T189" s="9">
        <v>0</v>
      </c>
      <c r="U189" s="9">
        <v>0</v>
      </c>
      <c r="V189" s="10">
        <v>35.31333536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7.159559689233333</v>
      </c>
      <c r="AW189" s="9">
        <v>7.253560800158651</v>
      </c>
      <c r="AX189" s="9">
        <v>0</v>
      </c>
      <c r="AY189" s="9">
        <v>0</v>
      </c>
      <c r="AZ189" s="10">
        <v>1.9204283894666665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1.5103273626666667</v>
      </c>
      <c r="BG189" s="9">
        <v>0</v>
      </c>
      <c r="BH189" s="9">
        <v>0</v>
      </c>
      <c r="BI189" s="9">
        <v>0</v>
      </c>
      <c r="BJ189" s="10">
        <v>0.0498682305</v>
      </c>
      <c r="BK189" s="16">
        <f aca="true" t="shared" si="4" ref="BK189:BK204">SUM(C189:BJ189)</f>
        <v>366.64770027502533</v>
      </c>
      <c r="BL189" s="15"/>
      <c r="BM189" s="49"/>
    </row>
    <row r="190" spans="1:65" s="12" customFormat="1" ht="15">
      <c r="A190" s="5"/>
      <c r="B190" s="8" t="s">
        <v>329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0.07624966666666666</v>
      </c>
      <c r="I190" s="9">
        <v>0.13333333333333333</v>
      </c>
      <c r="J190" s="9">
        <v>0</v>
      </c>
      <c r="K190" s="9">
        <v>0</v>
      </c>
      <c r="L190" s="10">
        <v>0.012729129666666667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0.014383927066666666</v>
      </c>
      <c r="S190" s="9">
        <v>0</v>
      </c>
      <c r="T190" s="9">
        <v>0.008333333333333333</v>
      </c>
      <c r="U190" s="9">
        <v>0</v>
      </c>
      <c r="V190" s="10">
        <v>0.0232098028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0.6004460132000001</v>
      </c>
      <c r="AW190" s="9">
        <v>0.2756682670666667</v>
      </c>
      <c r="AX190" s="9">
        <v>0</v>
      </c>
      <c r="AY190" s="9">
        <v>0</v>
      </c>
      <c r="AZ190" s="10">
        <v>0.3195387765666667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0.3462627286333334</v>
      </c>
      <c r="BG190" s="9">
        <v>0.042</v>
      </c>
      <c r="BH190" s="9">
        <v>0</v>
      </c>
      <c r="BI190" s="9">
        <v>0</v>
      </c>
      <c r="BJ190" s="10">
        <v>0.10137516183333334</v>
      </c>
      <c r="BK190" s="16">
        <f t="shared" si="4"/>
        <v>1.9535301401666672</v>
      </c>
      <c r="BL190" s="15"/>
      <c r="BM190" s="49"/>
    </row>
    <row r="191" spans="1:65" s="12" customFormat="1" ht="15">
      <c r="A191" s="5"/>
      <c r="B191" s="8" t="s">
        <v>330</v>
      </c>
      <c r="C191" s="11">
        <v>0</v>
      </c>
      <c r="D191" s="9">
        <v>0.5001833333333333</v>
      </c>
      <c r="E191" s="9">
        <v>0</v>
      </c>
      <c r="F191" s="9">
        <v>0</v>
      </c>
      <c r="G191" s="10">
        <v>0</v>
      </c>
      <c r="H191" s="11">
        <v>0.006732467666666666</v>
      </c>
      <c r="I191" s="9">
        <v>2.200806666666667</v>
      </c>
      <c r="J191" s="9">
        <v>0</v>
      </c>
      <c r="K191" s="9">
        <v>0</v>
      </c>
      <c r="L191" s="10">
        <v>0.26644766166666667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1.0004667033333332</v>
      </c>
      <c r="S191" s="9">
        <v>0</v>
      </c>
      <c r="T191" s="9">
        <v>0</v>
      </c>
      <c r="U191" s="9">
        <v>0</v>
      </c>
      <c r="V191" s="10">
        <v>0.00010003666666666667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0.014654176013333334</v>
      </c>
      <c r="AW191" s="9">
        <v>0</v>
      </c>
      <c r="AX191" s="9">
        <v>0</v>
      </c>
      <c r="AY191" s="9">
        <v>0</v>
      </c>
      <c r="AZ191" s="10">
        <v>0.02590915133333333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0.0019957048666666664</v>
      </c>
      <c r="BG191" s="9">
        <v>0</v>
      </c>
      <c r="BH191" s="9">
        <v>0</v>
      </c>
      <c r="BI191" s="9">
        <v>0</v>
      </c>
      <c r="BJ191" s="10">
        <v>5.001766666666666E-05</v>
      </c>
      <c r="BK191" s="16">
        <f t="shared" si="4"/>
        <v>4.017345919213333</v>
      </c>
      <c r="BL191" s="15"/>
      <c r="BM191" s="49"/>
    </row>
    <row r="192" spans="1:65" s="12" customFormat="1" ht="15">
      <c r="A192" s="5"/>
      <c r="B192" s="8" t="s">
        <v>215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1.4638100818666664</v>
      </c>
      <c r="I192" s="9">
        <v>8.541307719999999</v>
      </c>
      <c r="J192" s="9">
        <v>0</v>
      </c>
      <c r="K192" s="9">
        <v>0</v>
      </c>
      <c r="L192" s="10">
        <v>0.9583996000999998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4.895134044266667</v>
      </c>
      <c r="S192" s="9">
        <v>43.61831731666666</v>
      </c>
      <c r="T192" s="9">
        <v>0.1764733</v>
      </c>
      <c r="U192" s="9">
        <v>0</v>
      </c>
      <c r="V192" s="10">
        <v>0.08082389016666666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0.02335250666666667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45.62425317840001</v>
      </c>
      <c r="AW192" s="9">
        <v>42.34229538397058</v>
      </c>
      <c r="AX192" s="9">
        <v>0</v>
      </c>
      <c r="AY192" s="9">
        <v>0</v>
      </c>
      <c r="AZ192" s="10">
        <v>17.92715405803333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10.430905452766666</v>
      </c>
      <c r="BG192" s="9">
        <v>3.8642443644</v>
      </c>
      <c r="BH192" s="9">
        <v>0</v>
      </c>
      <c r="BI192" s="9">
        <v>0</v>
      </c>
      <c r="BJ192" s="10">
        <v>9.919380450233332</v>
      </c>
      <c r="BK192" s="16">
        <f t="shared" si="4"/>
        <v>189.86585134753724</v>
      </c>
      <c r="BL192" s="15"/>
      <c r="BM192" s="49"/>
    </row>
    <row r="193" spans="1:65" s="12" customFormat="1" ht="15">
      <c r="A193" s="5"/>
      <c r="B193" s="8" t="s">
        <v>141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0.5753098425666668</v>
      </c>
      <c r="I193" s="9">
        <v>40.86702666666666</v>
      </c>
      <c r="J193" s="9">
        <v>0</v>
      </c>
      <c r="K193" s="9">
        <v>0</v>
      </c>
      <c r="L193" s="10">
        <v>8.410550850933335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0.37013849866666665</v>
      </c>
      <c r="S193" s="9">
        <v>0</v>
      </c>
      <c r="T193" s="9">
        <v>0</v>
      </c>
      <c r="U193" s="9">
        <v>0</v>
      </c>
      <c r="V193" s="10">
        <v>0.009691323466666667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1.385843410833334</v>
      </c>
      <c r="AW193" s="9">
        <v>36.055760839507116</v>
      </c>
      <c r="AX193" s="9">
        <v>0</v>
      </c>
      <c r="AY193" s="9">
        <v>0</v>
      </c>
      <c r="AZ193" s="10">
        <v>0.3897647273666667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0.07140043183333333</v>
      </c>
      <c r="BG193" s="9">
        <v>35.55450066666667</v>
      </c>
      <c r="BH193" s="9">
        <v>0</v>
      </c>
      <c r="BI193" s="9">
        <v>0</v>
      </c>
      <c r="BJ193" s="10">
        <v>32.4719735079</v>
      </c>
      <c r="BK193" s="16">
        <f t="shared" si="4"/>
        <v>156.16196076640713</v>
      </c>
      <c r="BL193" s="15"/>
      <c r="BM193" s="49"/>
    </row>
    <row r="194" spans="1:65" s="12" customFormat="1" ht="15">
      <c r="A194" s="5"/>
      <c r="B194" s="8" t="s">
        <v>142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0.5888755990000001</v>
      </c>
      <c r="I194" s="9">
        <v>0</v>
      </c>
      <c r="J194" s="9">
        <v>0</v>
      </c>
      <c r="K194" s="9">
        <v>0</v>
      </c>
      <c r="L194" s="10">
        <v>0.7204246166666667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0.5189153251666666</v>
      </c>
      <c r="S194" s="9">
        <v>0</v>
      </c>
      <c r="T194" s="9">
        <v>0</v>
      </c>
      <c r="U194" s="9">
        <v>0</v>
      </c>
      <c r="V194" s="10">
        <v>0.10360493773333333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0.023060506666666668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10.026082669500001</v>
      </c>
      <c r="AW194" s="9">
        <v>5.0056258453901545</v>
      </c>
      <c r="AX194" s="9">
        <v>0</v>
      </c>
      <c r="AY194" s="9">
        <v>0</v>
      </c>
      <c r="AZ194" s="10">
        <v>7.5880162823666675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3.205048515333333</v>
      </c>
      <c r="BG194" s="9">
        <v>0.0176456436</v>
      </c>
      <c r="BH194" s="9">
        <v>0</v>
      </c>
      <c r="BI194" s="9">
        <v>0</v>
      </c>
      <c r="BJ194" s="10">
        <v>0.5965342862666666</v>
      </c>
      <c r="BK194" s="16">
        <f t="shared" si="4"/>
        <v>28.393834227690153</v>
      </c>
      <c r="BL194" s="15"/>
      <c r="BM194" s="49"/>
    </row>
    <row r="195" spans="1:65" s="12" customFormat="1" ht="15">
      <c r="A195" s="5"/>
      <c r="B195" s="8" t="s">
        <v>143</v>
      </c>
      <c r="C195" s="11">
        <v>0</v>
      </c>
      <c r="D195" s="9">
        <v>5.817116666666666</v>
      </c>
      <c r="E195" s="9">
        <v>0</v>
      </c>
      <c r="F195" s="9">
        <v>0</v>
      </c>
      <c r="G195" s="10">
        <v>0</v>
      </c>
      <c r="H195" s="11">
        <v>0.24548232333333328</v>
      </c>
      <c r="I195" s="9">
        <v>13.96108</v>
      </c>
      <c r="J195" s="9">
        <v>0</v>
      </c>
      <c r="K195" s="9">
        <v>0</v>
      </c>
      <c r="L195" s="10">
        <v>0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0.11692404499999999</v>
      </c>
      <c r="S195" s="9">
        <v>0</v>
      </c>
      <c r="T195" s="9">
        <v>0</v>
      </c>
      <c r="U195" s="9">
        <v>0</v>
      </c>
      <c r="V195" s="10">
        <v>0.018265746333333333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0.008713815</v>
      </c>
      <c r="AW195" s="9">
        <v>18.589472</v>
      </c>
      <c r="AX195" s="9">
        <v>0</v>
      </c>
      <c r="AY195" s="9">
        <v>0</v>
      </c>
      <c r="AZ195" s="10">
        <v>0.081909861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0.030207892</v>
      </c>
      <c r="BG195" s="9">
        <v>17.42763</v>
      </c>
      <c r="BH195" s="9">
        <v>0</v>
      </c>
      <c r="BI195" s="9">
        <v>0</v>
      </c>
      <c r="BJ195" s="10">
        <v>17.44505763</v>
      </c>
      <c r="BK195" s="16">
        <f t="shared" si="4"/>
        <v>73.74185997933333</v>
      </c>
      <c r="BL195" s="15"/>
      <c r="BM195" s="49"/>
    </row>
    <row r="196" spans="1:65" s="12" customFormat="1" ht="15">
      <c r="A196" s="5"/>
      <c r="B196" s="8" t="s">
        <v>144</v>
      </c>
      <c r="C196" s="11">
        <v>0</v>
      </c>
      <c r="D196" s="9">
        <v>7.607927616666667</v>
      </c>
      <c r="E196" s="9">
        <v>0</v>
      </c>
      <c r="F196" s="9">
        <v>0</v>
      </c>
      <c r="G196" s="10">
        <v>0</v>
      </c>
      <c r="H196" s="11">
        <v>0.04413759533333333</v>
      </c>
      <c r="I196" s="9">
        <v>15.099703666666665</v>
      </c>
      <c r="J196" s="9">
        <v>0</v>
      </c>
      <c r="K196" s="9">
        <v>0</v>
      </c>
      <c r="L196" s="10">
        <v>0.011615156666666666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0.12021687150000002</v>
      </c>
      <c r="S196" s="9">
        <v>0</v>
      </c>
      <c r="T196" s="9">
        <v>0</v>
      </c>
      <c r="U196" s="9">
        <v>0</v>
      </c>
      <c r="V196" s="10">
        <v>0.003484547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1.3639520763666666</v>
      </c>
      <c r="AW196" s="9">
        <v>27.83306399987712</v>
      </c>
      <c r="AX196" s="9">
        <v>0</v>
      </c>
      <c r="AY196" s="9">
        <v>0</v>
      </c>
      <c r="AZ196" s="10">
        <v>0.09937563566666666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0.0731777641</v>
      </c>
      <c r="BG196" s="9">
        <v>17.395665</v>
      </c>
      <c r="BH196" s="9">
        <v>0</v>
      </c>
      <c r="BI196" s="9">
        <v>0</v>
      </c>
      <c r="BJ196" s="10">
        <v>0.005798554999999999</v>
      </c>
      <c r="BK196" s="16">
        <f t="shared" si="4"/>
        <v>69.6581184848438</v>
      </c>
      <c r="BL196" s="15"/>
      <c r="BM196" s="49"/>
    </row>
    <row r="197" spans="1:65" s="12" customFormat="1" ht="15">
      <c r="A197" s="5"/>
      <c r="B197" s="8" t="s">
        <v>145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0.30995051263333334</v>
      </c>
      <c r="I197" s="9">
        <v>83.95099766666667</v>
      </c>
      <c r="J197" s="9">
        <v>0</v>
      </c>
      <c r="K197" s="9">
        <v>0</v>
      </c>
      <c r="L197" s="10">
        <v>0.6196848643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0.3687084437</v>
      </c>
      <c r="S197" s="9">
        <v>0</v>
      </c>
      <c r="T197" s="9">
        <v>0</v>
      </c>
      <c r="U197" s="9">
        <v>0</v>
      </c>
      <c r="V197" s="10">
        <v>1.2362821856666664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0.5153232018</v>
      </c>
      <c r="AW197" s="9">
        <v>6.954275062992223</v>
      </c>
      <c r="AX197" s="9">
        <v>0</v>
      </c>
      <c r="AY197" s="9">
        <v>0</v>
      </c>
      <c r="AZ197" s="10">
        <v>17.0538190114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0.22969891943333332</v>
      </c>
      <c r="BG197" s="9">
        <v>37.89896</v>
      </c>
      <c r="BH197" s="9">
        <v>0</v>
      </c>
      <c r="BI197" s="9">
        <v>0</v>
      </c>
      <c r="BJ197" s="10">
        <v>14.364509757333332</v>
      </c>
      <c r="BK197" s="16">
        <f t="shared" si="4"/>
        <v>163.50220962592556</v>
      </c>
      <c r="BL197" s="15"/>
      <c r="BM197" s="49"/>
    </row>
    <row r="198" spans="1:65" s="12" customFormat="1" ht="15">
      <c r="A198" s="5"/>
      <c r="B198" s="8" t="s">
        <v>146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1.4757118734</v>
      </c>
      <c r="I198" s="9">
        <v>7.2123000106</v>
      </c>
      <c r="J198" s="9">
        <v>0</v>
      </c>
      <c r="K198" s="9">
        <v>0</v>
      </c>
      <c r="L198" s="10">
        <v>0.33583724740000004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0.634007333</v>
      </c>
      <c r="S198" s="9">
        <v>9.8409702</v>
      </c>
      <c r="T198" s="9">
        <v>0</v>
      </c>
      <c r="U198" s="9">
        <v>0</v>
      </c>
      <c r="V198" s="10">
        <v>0.026355701800000002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0.056105699999999994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7.459573495666666</v>
      </c>
      <c r="AW198" s="9">
        <v>9.135242285783246</v>
      </c>
      <c r="AX198" s="9">
        <v>0</v>
      </c>
      <c r="AY198" s="9">
        <v>0</v>
      </c>
      <c r="AZ198" s="10">
        <v>2.334793020933333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0.7761082044000001</v>
      </c>
      <c r="BG198" s="9">
        <v>0</v>
      </c>
      <c r="BH198" s="9">
        <v>0</v>
      </c>
      <c r="BI198" s="9">
        <v>0</v>
      </c>
      <c r="BJ198" s="10">
        <v>0.8631403643</v>
      </c>
      <c r="BK198" s="16">
        <f t="shared" si="4"/>
        <v>40.15014543728325</v>
      </c>
      <c r="BL198" s="15"/>
      <c r="BM198" s="56"/>
    </row>
    <row r="199" spans="1:65" s="12" customFormat="1" ht="15">
      <c r="A199" s="5"/>
      <c r="B199" s="8" t="s">
        <v>147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0.18667599146666672</v>
      </c>
      <c r="I199" s="9">
        <v>243.53967333333333</v>
      </c>
      <c r="J199" s="9">
        <v>0</v>
      </c>
      <c r="K199" s="9">
        <v>0</v>
      </c>
      <c r="L199" s="10">
        <v>0.14317867306666668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0.001132742666666667</v>
      </c>
      <c r="S199" s="9">
        <v>0</v>
      </c>
      <c r="T199" s="9">
        <v>0</v>
      </c>
      <c r="U199" s="9">
        <v>0</v>
      </c>
      <c r="V199" s="10">
        <v>0.10285303413333333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0.048088418699999996</v>
      </c>
      <c r="AW199" s="9">
        <v>9.050295999671615</v>
      </c>
      <c r="AX199" s="9">
        <v>0</v>
      </c>
      <c r="AY199" s="9">
        <v>0</v>
      </c>
      <c r="AZ199" s="10">
        <v>2.8455454594000016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2.410772597</v>
      </c>
      <c r="BG199" s="9">
        <v>81.452664</v>
      </c>
      <c r="BH199" s="9">
        <v>0</v>
      </c>
      <c r="BI199" s="9">
        <v>0</v>
      </c>
      <c r="BJ199" s="10">
        <v>0.0050907915000000005</v>
      </c>
      <c r="BK199" s="16">
        <f t="shared" si="4"/>
        <v>339.78597104093825</v>
      </c>
      <c r="BL199" s="15"/>
      <c r="BM199" s="56"/>
    </row>
    <row r="200" spans="1:65" s="12" customFormat="1" ht="15">
      <c r="A200" s="5"/>
      <c r="B200" s="8" t="s">
        <v>148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0.7336990448333331</v>
      </c>
      <c r="I200" s="9">
        <v>0.16840835</v>
      </c>
      <c r="J200" s="9">
        <v>0</v>
      </c>
      <c r="K200" s="9">
        <v>0</v>
      </c>
      <c r="L200" s="10">
        <v>0.47670790273333336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0.03237847433333333</v>
      </c>
      <c r="S200" s="9">
        <v>1.5128683441666666</v>
      </c>
      <c r="T200" s="9">
        <v>0</v>
      </c>
      <c r="U200" s="9">
        <v>0</v>
      </c>
      <c r="V200" s="10">
        <v>0.3579238798666667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14.57210017463333</v>
      </c>
      <c r="AW200" s="9">
        <v>11.59732677415146</v>
      </c>
      <c r="AX200" s="9">
        <v>0</v>
      </c>
      <c r="AY200" s="9">
        <v>0</v>
      </c>
      <c r="AZ200" s="10">
        <v>3.1117885772999996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3.401897101533333</v>
      </c>
      <c r="BG200" s="9">
        <v>0</v>
      </c>
      <c r="BH200" s="9">
        <v>0</v>
      </c>
      <c r="BI200" s="9">
        <v>0</v>
      </c>
      <c r="BJ200" s="10">
        <v>0.6427941278333332</v>
      </c>
      <c r="BK200" s="16">
        <f t="shared" si="4"/>
        <v>36.60789275138479</v>
      </c>
      <c r="BL200" s="15"/>
      <c r="BM200" s="56"/>
    </row>
    <row r="201" spans="1:65" s="12" customFormat="1" ht="15">
      <c r="A201" s="5"/>
      <c r="B201" s="8" t="s">
        <v>149</v>
      </c>
      <c r="C201" s="11">
        <v>0</v>
      </c>
      <c r="D201" s="9">
        <v>0.3362356</v>
      </c>
      <c r="E201" s="9">
        <v>0</v>
      </c>
      <c r="F201" s="9">
        <v>0</v>
      </c>
      <c r="G201" s="10">
        <v>0</v>
      </c>
      <c r="H201" s="11">
        <v>1.1916189663999999</v>
      </c>
      <c r="I201" s="9">
        <v>16.81178</v>
      </c>
      <c r="J201" s="9">
        <v>0</v>
      </c>
      <c r="K201" s="9">
        <v>0</v>
      </c>
      <c r="L201" s="10">
        <v>0.8744367170666666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0.003362356</v>
      </c>
      <c r="S201" s="9">
        <v>0</v>
      </c>
      <c r="T201" s="9">
        <v>0</v>
      </c>
      <c r="U201" s="9">
        <v>0</v>
      </c>
      <c r="V201" s="10">
        <v>0.040684507599999996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0.5502904040666666</v>
      </c>
      <c r="AW201" s="9">
        <v>0.5581264995495514</v>
      </c>
      <c r="AX201" s="9">
        <v>0</v>
      </c>
      <c r="AY201" s="9">
        <v>0</v>
      </c>
      <c r="AZ201" s="10">
        <v>0.16201365140000004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0.17190296200000002</v>
      </c>
      <c r="BG201" s="9">
        <v>0</v>
      </c>
      <c r="BH201" s="9">
        <v>0</v>
      </c>
      <c r="BI201" s="9">
        <v>0</v>
      </c>
      <c r="BJ201" s="10">
        <v>2.0873778310333333</v>
      </c>
      <c r="BK201" s="16">
        <f t="shared" si="4"/>
        <v>22.787829495116213</v>
      </c>
      <c r="BL201" s="15"/>
      <c r="BM201" s="56"/>
    </row>
    <row r="202" spans="1:65" s="12" customFormat="1" ht="15">
      <c r="A202" s="5"/>
      <c r="B202" s="8" t="s">
        <v>150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1.4978352942333328</v>
      </c>
      <c r="I202" s="9">
        <v>209.5185406381667</v>
      </c>
      <c r="J202" s="9">
        <v>0</v>
      </c>
      <c r="K202" s="9">
        <v>0</v>
      </c>
      <c r="L202" s="10">
        <v>0.8130509485999998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0.0022241853333333336</v>
      </c>
      <c r="S202" s="9">
        <v>5.560463333333334</v>
      </c>
      <c r="T202" s="9">
        <v>0</v>
      </c>
      <c r="U202" s="9">
        <v>0</v>
      </c>
      <c r="V202" s="10">
        <v>0.011121037666666665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6.6515321517</v>
      </c>
      <c r="AW202" s="9">
        <v>0.5538623331947207</v>
      </c>
      <c r="AX202" s="9">
        <v>0</v>
      </c>
      <c r="AY202" s="9">
        <v>0</v>
      </c>
      <c r="AZ202" s="10">
        <v>0.14710583573333333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0.017994987166666664</v>
      </c>
      <c r="BG202" s="9">
        <v>0</v>
      </c>
      <c r="BH202" s="9">
        <v>0</v>
      </c>
      <c r="BI202" s="9">
        <v>0</v>
      </c>
      <c r="BJ202" s="10">
        <v>0.0072002103333333334</v>
      </c>
      <c r="BK202" s="16">
        <f t="shared" si="4"/>
        <v>224.78093095546146</v>
      </c>
      <c r="BL202" s="15"/>
      <c r="BM202" s="56"/>
    </row>
    <row r="203" spans="1:65" s="12" customFormat="1" ht="15">
      <c r="A203" s="5"/>
      <c r="B203" s="8" t="s">
        <v>182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0.15189466963333337</v>
      </c>
      <c r="I203" s="9">
        <v>113.78271501666667</v>
      </c>
      <c r="J203" s="9">
        <v>0</v>
      </c>
      <c r="K203" s="9">
        <v>0</v>
      </c>
      <c r="L203" s="10">
        <v>0.24947012383333328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0.002212595333333333</v>
      </c>
      <c r="S203" s="9">
        <v>17.700762666666666</v>
      </c>
      <c r="T203" s="9">
        <v>0</v>
      </c>
      <c r="U203" s="9">
        <v>0</v>
      </c>
      <c r="V203" s="10">
        <v>0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0.5577297433333332</v>
      </c>
      <c r="AW203" s="9">
        <v>3.313246</v>
      </c>
      <c r="AX203" s="9">
        <v>0</v>
      </c>
      <c r="AY203" s="9">
        <v>0</v>
      </c>
      <c r="AZ203" s="10">
        <v>0.22209792353333332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0.08360424073333333</v>
      </c>
      <c r="BG203" s="9">
        <v>40.86336733333333</v>
      </c>
      <c r="BH203" s="9">
        <v>0</v>
      </c>
      <c r="BI203" s="9">
        <v>0</v>
      </c>
      <c r="BJ203" s="10">
        <v>0.006626491999999999</v>
      </c>
      <c r="BK203" s="16">
        <f t="shared" si="4"/>
        <v>176.93372680506667</v>
      </c>
      <c r="BL203" s="15"/>
      <c r="BM203" s="56"/>
    </row>
    <row r="204" spans="1:65" s="12" customFormat="1" ht="15">
      <c r="A204" s="5"/>
      <c r="B204" s="8" t="s">
        <v>187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0.87361079</v>
      </c>
      <c r="I204" s="9">
        <v>237.00482</v>
      </c>
      <c r="J204" s="9">
        <v>0</v>
      </c>
      <c r="K204" s="9">
        <v>0</v>
      </c>
      <c r="L204" s="10">
        <v>0.08609337880000001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0.0024802829</v>
      </c>
      <c r="S204" s="9">
        <v>15.432872</v>
      </c>
      <c r="T204" s="9">
        <v>0</v>
      </c>
      <c r="U204" s="9">
        <v>0</v>
      </c>
      <c r="V204" s="10">
        <v>0.009921132000000003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0.005506395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0.3375640391333333</v>
      </c>
      <c r="AW204" s="9">
        <v>0.4418604796042954</v>
      </c>
      <c r="AX204" s="9">
        <v>0</v>
      </c>
      <c r="AY204" s="9">
        <v>0</v>
      </c>
      <c r="AZ204" s="10">
        <v>0.064975461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0.020924301000000003</v>
      </c>
      <c r="BG204" s="9">
        <v>77.08953</v>
      </c>
      <c r="BH204" s="9">
        <v>0</v>
      </c>
      <c r="BI204" s="9">
        <v>0</v>
      </c>
      <c r="BJ204" s="10">
        <v>0.0016519184999999998</v>
      </c>
      <c r="BK204" s="16">
        <f t="shared" si="4"/>
        <v>331.37181017793756</v>
      </c>
      <c r="BL204" s="15"/>
      <c r="BM204" s="56"/>
    </row>
    <row r="205" spans="1:65" s="20" customFormat="1" ht="15">
      <c r="A205" s="5"/>
      <c r="B205" s="14" t="s">
        <v>17</v>
      </c>
      <c r="C205" s="19">
        <f aca="true" t="shared" si="5" ref="C205:AH205">SUM(C20:C204)</f>
        <v>0</v>
      </c>
      <c r="D205" s="17">
        <f t="shared" si="5"/>
        <v>1199.9758502648667</v>
      </c>
      <c r="E205" s="17">
        <f t="shared" si="5"/>
        <v>0</v>
      </c>
      <c r="F205" s="17">
        <f t="shared" si="5"/>
        <v>0</v>
      </c>
      <c r="G205" s="18">
        <f t="shared" si="5"/>
        <v>125.5988669855</v>
      </c>
      <c r="H205" s="19">
        <f t="shared" si="5"/>
        <v>465.29138913180003</v>
      </c>
      <c r="I205" s="17">
        <f t="shared" si="5"/>
        <v>8661.014774691299</v>
      </c>
      <c r="J205" s="17">
        <f t="shared" si="5"/>
        <v>14.2739665567</v>
      </c>
      <c r="K205" s="17">
        <f t="shared" si="5"/>
        <v>0</v>
      </c>
      <c r="L205" s="18">
        <f t="shared" si="5"/>
        <v>349.7984629161</v>
      </c>
      <c r="M205" s="19">
        <f t="shared" si="5"/>
        <v>0</v>
      </c>
      <c r="N205" s="17">
        <f t="shared" si="5"/>
        <v>0</v>
      </c>
      <c r="O205" s="17">
        <f t="shared" si="5"/>
        <v>0</v>
      </c>
      <c r="P205" s="17">
        <f t="shared" si="5"/>
        <v>0</v>
      </c>
      <c r="Q205" s="18">
        <f t="shared" si="5"/>
        <v>0</v>
      </c>
      <c r="R205" s="19">
        <f t="shared" si="5"/>
        <v>116.03187480363333</v>
      </c>
      <c r="S205" s="17">
        <f t="shared" si="5"/>
        <v>2786.4244341600656</v>
      </c>
      <c r="T205" s="17">
        <f t="shared" si="5"/>
        <v>55.38054372526666</v>
      </c>
      <c r="U205" s="17">
        <f t="shared" si="5"/>
        <v>0</v>
      </c>
      <c r="V205" s="18">
        <f t="shared" si="5"/>
        <v>172.26408602769993</v>
      </c>
      <c r="W205" s="19">
        <f t="shared" si="5"/>
        <v>0</v>
      </c>
      <c r="X205" s="17">
        <f t="shared" si="5"/>
        <v>0</v>
      </c>
      <c r="Y205" s="17">
        <f t="shared" si="5"/>
        <v>0</v>
      </c>
      <c r="Z205" s="17">
        <f t="shared" si="5"/>
        <v>0</v>
      </c>
      <c r="AA205" s="18">
        <f t="shared" si="5"/>
        <v>0</v>
      </c>
      <c r="AB205" s="19">
        <f t="shared" si="5"/>
        <v>2.592853228433333</v>
      </c>
      <c r="AC205" s="17">
        <f t="shared" si="5"/>
        <v>0.05527576396666666</v>
      </c>
      <c r="AD205" s="17">
        <f t="shared" si="5"/>
        <v>0</v>
      </c>
      <c r="AE205" s="17">
        <f t="shared" si="5"/>
        <v>0</v>
      </c>
      <c r="AF205" s="18">
        <f t="shared" si="5"/>
        <v>2.611402645466667</v>
      </c>
      <c r="AG205" s="19">
        <f t="shared" si="5"/>
        <v>0</v>
      </c>
      <c r="AH205" s="17">
        <f t="shared" si="5"/>
        <v>0</v>
      </c>
      <c r="AI205" s="17">
        <f aca="true" t="shared" si="6" ref="AI205:BK205">SUM(AI20:AI204)</f>
        <v>0</v>
      </c>
      <c r="AJ205" s="17">
        <f t="shared" si="6"/>
        <v>0</v>
      </c>
      <c r="AK205" s="18">
        <f t="shared" si="6"/>
        <v>0</v>
      </c>
      <c r="AL205" s="19">
        <f t="shared" si="6"/>
        <v>0.07826879153333333</v>
      </c>
      <c r="AM205" s="17">
        <f t="shared" si="6"/>
        <v>0</v>
      </c>
      <c r="AN205" s="17">
        <f t="shared" si="6"/>
        <v>0</v>
      </c>
      <c r="AO205" s="17">
        <f t="shared" si="6"/>
        <v>0</v>
      </c>
      <c r="AP205" s="18">
        <f t="shared" si="6"/>
        <v>0.19902479830000003</v>
      </c>
      <c r="AQ205" s="19">
        <f t="shared" si="6"/>
        <v>0</v>
      </c>
      <c r="AR205" s="17">
        <f t="shared" si="6"/>
        <v>553.7748606533333</v>
      </c>
      <c r="AS205" s="17">
        <f t="shared" si="6"/>
        <v>0</v>
      </c>
      <c r="AT205" s="17">
        <f t="shared" si="6"/>
        <v>0</v>
      </c>
      <c r="AU205" s="18">
        <f t="shared" si="6"/>
        <v>0</v>
      </c>
      <c r="AV205" s="19">
        <f t="shared" si="6"/>
        <v>3337.3966952146784</v>
      </c>
      <c r="AW205" s="17">
        <f t="shared" si="6"/>
        <v>2422.0897121528646</v>
      </c>
      <c r="AX205" s="17">
        <f t="shared" si="6"/>
        <v>3.6140522614333337</v>
      </c>
      <c r="AY205" s="17">
        <f t="shared" si="6"/>
        <v>0</v>
      </c>
      <c r="AZ205" s="18">
        <f t="shared" si="6"/>
        <v>2493.803493088833</v>
      </c>
      <c r="BA205" s="19">
        <f t="shared" si="6"/>
        <v>0</v>
      </c>
      <c r="BB205" s="17">
        <f t="shared" si="6"/>
        <v>0</v>
      </c>
      <c r="BC205" s="17">
        <f t="shared" si="6"/>
        <v>0</v>
      </c>
      <c r="BD205" s="17">
        <f t="shared" si="6"/>
        <v>0</v>
      </c>
      <c r="BE205" s="18">
        <f t="shared" si="6"/>
        <v>0</v>
      </c>
      <c r="BF205" s="19">
        <f t="shared" si="6"/>
        <v>662.1056803714331</v>
      </c>
      <c r="BG205" s="17">
        <f t="shared" si="6"/>
        <v>1722.3349202399004</v>
      </c>
      <c r="BH205" s="17">
        <f t="shared" si="6"/>
        <v>31.332679172166664</v>
      </c>
      <c r="BI205" s="17">
        <f t="shared" si="6"/>
        <v>0</v>
      </c>
      <c r="BJ205" s="18">
        <f t="shared" si="6"/>
        <v>589.2151148647329</v>
      </c>
      <c r="BK205" s="31">
        <f t="shared" si="6"/>
        <v>25767.258282510018</v>
      </c>
      <c r="BL205" s="15"/>
      <c r="BM205" s="55"/>
    </row>
    <row r="206" spans="3:64" ht="1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5"/>
    </row>
    <row r="207" spans="1:65" s="12" customFormat="1" ht="15">
      <c r="A207" s="5" t="s">
        <v>36</v>
      </c>
      <c r="B207" s="6" t="s">
        <v>37</v>
      </c>
      <c r="C207" s="51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3"/>
      <c r="BL207" s="15"/>
      <c r="BM207" s="56"/>
    </row>
    <row r="208" spans="1:65" s="12" customFormat="1" ht="15">
      <c r="A208" s="5"/>
      <c r="B208" s="8" t="s">
        <v>38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0</v>
      </c>
      <c r="I208" s="9">
        <v>0</v>
      </c>
      <c r="J208" s="9">
        <v>0</v>
      </c>
      <c r="K208" s="9">
        <v>0</v>
      </c>
      <c r="L208" s="10">
        <v>0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</v>
      </c>
      <c r="S208" s="9">
        <v>0</v>
      </c>
      <c r="T208" s="9">
        <v>0</v>
      </c>
      <c r="U208" s="9">
        <v>0</v>
      </c>
      <c r="V208" s="10">
        <v>0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0</v>
      </c>
      <c r="AW208" s="9">
        <v>0</v>
      </c>
      <c r="AX208" s="9">
        <v>0</v>
      </c>
      <c r="AY208" s="9">
        <v>0</v>
      </c>
      <c r="AZ208" s="10">
        <v>0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0</v>
      </c>
      <c r="BG208" s="9">
        <v>0</v>
      </c>
      <c r="BH208" s="9">
        <v>0</v>
      </c>
      <c r="BI208" s="9">
        <v>0</v>
      </c>
      <c r="BJ208" s="10">
        <v>0</v>
      </c>
      <c r="BK208" s="16">
        <v>0</v>
      </c>
      <c r="BL208" s="15"/>
      <c r="BM208" s="49"/>
    </row>
    <row r="209" spans="1:65" s="20" customFormat="1" ht="15">
      <c r="A209" s="5"/>
      <c r="B209" s="14" t="s">
        <v>39</v>
      </c>
      <c r="C209" s="19">
        <v>0</v>
      </c>
      <c r="D209" s="17">
        <v>0</v>
      </c>
      <c r="E209" s="17">
        <v>0</v>
      </c>
      <c r="F209" s="17">
        <v>0</v>
      </c>
      <c r="G209" s="18">
        <v>0</v>
      </c>
      <c r="H209" s="19">
        <v>0</v>
      </c>
      <c r="I209" s="17">
        <v>0</v>
      </c>
      <c r="J209" s="17">
        <v>0</v>
      </c>
      <c r="K209" s="17">
        <v>0</v>
      </c>
      <c r="L209" s="18">
        <v>0</v>
      </c>
      <c r="M209" s="19">
        <v>0</v>
      </c>
      <c r="N209" s="17">
        <v>0</v>
      </c>
      <c r="O209" s="17">
        <v>0</v>
      </c>
      <c r="P209" s="17">
        <v>0</v>
      </c>
      <c r="Q209" s="18">
        <v>0</v>
      </c>
      <c r="R209" s="19">
        <v>0</v>
      </c>
      <c r="S209" s="17">
        <v>0</v>
      </c>
      <c r="T209" s="17">
        <v>0</v>
      </c>
      <c r="U209" s="17">
        <v>0</v>
      </c>
      <c r="V209" s="18">
        <v>0</v>
      </c>
      <c r="W209" s="19">
        <v>0</v>
      </c>
      <c r="X209" s="17">
        <v>0</v>
      </c>
      <c r="Y209" s="17">
        <v>0</v>
      </c>
      <c r="Z209" s="17">
        <v>0</v>
      </c>
      <c r="AA209" s="18">
        <v>0</v>
      </c>
      <c r="AB209" s="19">
        <v>0</v>
      </c>
      <c r="AC209" s="17">
        <v>0</v>
      </c>
      <c r="AD209" s="17">
        <v>0</v>
      </c>
      <c r="AE209" s="17">
        <v>0</v>
      </c>
      <c r="AF209" s="18">
        <v>0</v>
      </c>
      <c r="AG209" s="19">
        <v>0</v>
      </c>
      <c r="AH209" s="17">
        <v>0</v>
      </c>
      <c r="AI209" s="17">
        <v>0</v>
      </c>
      <c r="AJ209" s="17">
        <v>0</v>
      </c>
      <c r="AK209" s="18">
        <v>0</v>
      </c>
      <c r="AL209" s="19">
        <v>0</v>
      </c>
      <c r="AM209" s="17">
        <v>0</v>
      </c>
      <c r="AN209" s="17">
        <v>0</v>
      </c>
      <c r="AO209" s="17">
        <v>0</v>
      </c>
      <c r="AP209" s="18">
        <v>0</v>
      </c>
      <c r="AQ209" s="19">
        <v>0</v>
      </c>
      <c r="AR209" s="17">
        <v>0</v>
      </c>
      <c r="AS209" s="17">
        <v>0</v>
      </c>
      <c r="AT209" s="17">
        <v>0</v>
      </c>
      <c r="AU209" s="18">
        <v>0</v>
      </c>
      <c r="AV209" s="19">
        <v>0</v>
      </c>
      <c r="AW209" s="17">
        <v>0</v>
      </c>
      <c r="AX209" s="17">
        <v>0</v>
      </c>
      <c r="AY209" s="17">
        <v>0</v>
      </c>
      <c r="AZ209" s="18">
        <v>0</v>
      </c>
      <c r="BA209" s="19">
        <v>0</v>
      </c>
      <c r="BB209" s="17">
        <v>0</v>
      </c>
      <c r="BC209" s="17">
        <v>0</v>
      </c>
      <c r="BD209" s="17">
        <v>0</v>
      </c>
      <c r="BE209" s="18">
        <v>0</v>
      </c>
      <c r="BF209" s="19">
        <v>0</v>
      </c>
      <c r="BG209" s="17">
        <v>0</v>
      </c>
      <c r="BH209" s="17">
        <v>0</v>
      </c>
      <c r="BI209" s="17">
        <v>0</v>
      </c>
      <c r="BJ209" s="18">
        <v>0</v>
      </c>
      <c r="BK209" s="31">
        <v>0</v>
      </c>
      <c r="BL209" s="15"/>
      <c r="BM209" s="55"/>
    </row>
    <row r="210" spans="1:65" s="12" customFormat="1" ht="15">
      <c r="A210" s="5" t="s">
        <v>40</v>
      </c>
      <c r="B210" s="6" t="s">
        <v>41</v>
      </c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3"/>
      <c r="BL210" s="15"/>
      <c r="BM210" s="56"/>
    </row>
    <row r="211" spans="1:65" s="12" customFormat="1" ht="15">
      <c r="A211" s="5"/>
      <c r="B211" s="8" t="s">
        <v>38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</v>
      </c>
      <c r="I211" s="9">
        <v>0</v>
      </c>
      <c r="J211" s="9">
        <v>0</v>
      </c>
      <c r="K211" s="9">
        <v>0</v>
      </c>
      <c r="L211" s="10">
        <v>0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</v>
      </c>
      <c r="S211" s="9">
        <v>0</v>
      </c>
      <c r="T211" s="9">
        <v>0</v>
      </c>
      <c r="U211" s="9">
        <v>0</v>
      </c>
      <c r="V211" s="10">
        <v>0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0</v>
      </c>
      <c r="AW211" s="9">
        <v>0</v>
      </c>
      <c r="AX211" s="9">
        <v>0</v>
      </c>
      <c r="AY211" s="9">
        <v>0</v>
      </c>
      <c r="AZ211" s="10">
        <v>0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</v>
      </c>
      <c r="BG211" s="9">
        <v>0</v>
      </c>
      <c r="BH211" s="9">
        <v>0</v>
      </c>
      <c r="BI211" s="9">
        <v>0</v>
      </c>
      <c r="BJ211" s="10">
        <v>0</v>
      </c>
      <c r="BK211" s="16">
        <v>0</v>
      </c>
      <c r="BL211" s="15"/>
      <c r="BM211" s="49"/>
    </row>
    <row r="212" spans="1:65" s="20" customFormat="1" ht="15">
      <c r="A212" s="5"/>
      <c r="B212" s="14" t="s">
        <v>42</v>
      </c>
      <c r="C212" s="19">
        <v>0</v>
      </c>
      <c r="D212" s="17">
        <v>0</v>
      </c>
      <c r="E212" s="17">
        <v>0</v>
      </c>
      <c r="F212" s="17">
        <v>0</v>
      </c>
      <c r="G212" s="18">
        <v>0</v>
      </c>
      <c r="H212" s="19">
        <v>0</v>
      </c>
      <c r="I212" s="17">
        <v>0</v>
      </c>
      <c r="J212" s="17">
        <v>0</v>
      </c>
      <c r="K212" s="17">
        <v>0</v>
      </c>
      <c r="L212" s="18">
        <v>0</v>
      </c>
      <c r="M212" s="19">
        <v>0</v>
      </c>
      <c r="N212" s="17">
        <v>0</v>
      </c>
      <c r="O212" s="17">
        <v>0</v>
      </c>
      <c r="P212" s="17">
        <v>0</v>
      </c>
      <c r="Q212" s="18">
        <v>0</v>
      </c>
      <c r="R212" s="19">
        <v>0</v>
      </c>
      <c r="S212" s="17">
        <v>0</v>
      </c>
      <c r="T212" s="17">
        <v>0</v>
      </c>
      <c r="U212" s="17">
        <v>0</v>
      </c>
      <c r="V212" s="18">
        <v>0</v>
      </c>
      <c r="W212" s="19">
        <v>0</v>
      </c>
      <c r="X212" s="17">
        <v>0</v>
      </c>
      <c r="Y212" s="17">
        <v>0</v>
      </c>
      <c r="Z212" s="17">
        <v>0</v>
      </c>
      <c r="AA212" s="18">
        <v>0</v>
      </c>
      <c r="AB212" s="19">
        <v>0</v>
      </c>
      <c r="AC212" s="17">
        <v>0</v>
      </c>
      <c r="AD212" s="17">
        <v>0</v>
      </c>
      <c r="AE212" s="17">
        <v>0</v>
      </c>
      <c r="AF212" s="18">
        <v>0</v>
      </c>
      <c r="AG212" s="19">
        <v>0</v>
      </c>
      <c r="AH212" s="17">
        <v>0</v>
      </c>
      <c r="AI212" s="17">
        <v>0</v>
      </c>
      <c r="AJ212" s="17">
        <v>0</v>
      </c>
      <c r="AK212" s="18">
        <v>0</v>
      </c>
      <c r="AL212" s="19">
        <v>0</v>
      </c>
      <c r="AM212" s="17">
        <v>0</v>
      </c>
      <c r="AN212" s="17">
        <v>0</v>
      </c>
      <c r="AO212" s="17">
        <v>0</v>
      </c>
      <c r="AP212" s="18">
        <v>0</v>
      </c>
      <c r="AQ212" s="19">
        <v>0</v>
      </c>
      <c r="AR212" s="17">
        <v>0</v>
      </c>
      <c r="AS212" s="17">
        <v>0</v>
      </c>
      <c r="AT212" s="17">
        <v>0</v>
      </c>
      <c r="AU212" s="18">
        <v>0</v>
      </c>
      <c r="AV212" s="19">
        <v>0</v>
      </c>
      <c r="AW212" s="17">
        <v>0</v>
      </c>
      <c r="AX212" s="17">
        <v>0</v>
      </c>
      <c r="AY212" s="17">
        <v>0</v>
      </c>
      <c r="AZ212" s="18">
        <v>0</v>
      </c>
      <c r="BA212" s="19">
        <v>0</v>
      </c>
      <c r="BB212" s="17">
        <v>0</v>
      </c>
      <c r="BC212" s="17">
        <v>0</v>
      </c>
      <c r="BD212" s="17">
        <v>0</v>
      </c>
      <c r="BE212" s="18">
        <v>0</v>
      </c>
      <c r="BF212" s="19">
        <v>0</v>
      </c>
      <c r="BG212" s="17">
        <v>0</v>
      </c>
      <c r="BH212" s="17">
        <v>0</v>
      </c>
      <c r="BI212" s="17">
        <v>0</v>
      </c>
      <c r="BJ212" s="18">
        <v>0</v>
      </c>
      <c r="BK212" s="31">
        <v>0</v>
      </c>
      <c r="BL212" s="15"/>
      <c r="BM212" s="55"/>
    </row>
    <row r="213" spans="1:65" s="20" customFormat="1" ht="15">
      <c r="A213" s="5" t="s">
        <v>18</v>
      </c>
      <c r="B213" s="26" t="s">
        <v>19</v>
      </c>
      <c r="C213" s="19"/>
      <c r="D213" s="17"/>
      <c r="E213" s="17"/>
      <c r="F213" s="17"/>
      <c r="G213" s="18"/>
      <c r="H213" s="19"/>
      <c r="I213" s="17"/>
      <c r="J213" s="17"/>
      <c r="K213" s="17"/>
      <c r="L213" s="18"/>
      <c r="M213" s="19"/>
      <c r="N213" s="17"/>
      <c r="O213" s="17"/>
      <c r="P213" s="17"/>
      <c r="Q213" s="18"/>
      <c r="R213" s="19"/>
      <c r="S213" s="17"/>
      <c r="T213" s="17"/>
      <c r="U213" s="17"/>
      <c r="V213" s="18"/>
      <c r="W213" s="19"/>
      <c r="X213" s="17"/>
      <c r="Y213" s="17"/>
      <c r="Z213" s="17"/>
      <c r="AA213" s="18"/>
      <c r="AB213" s="19"/>
      <c r="AC213" s="17"/>
      <c r="AD213" s="17"/>
      <c r="AE213" s="17"/>
      <c r="AF213" s="18"/>
      <c r="AG213" s="19"/>
      <c r="AH213" s="17"/>
      <c r="AI213" s="17"/>
      <c r="AJ213" s="17"/>
      <c r="AK213" s="18"/>
      <c r="AL213" s="19"/>
      <c r="AM213" s="17"/>
      <c r="AN213" s="17"/>
      <c r="AO213" s="17"/>
      <c r="AP213" s="18"/>
      <c r="AQ213" s="19"/>
      <c r="AR213" s="17"/>
      <c r="AS213" s="17"/>
      <c r="AT213" s="17"/>
      <c r="AU213" s="18"/>
      <c r="AV213" s="19"/>
      <c r="AW213" s="17"/>
      <c r="AX213" s="17"/>
      <c r="AY213" s="17"/>
      <c r="AZ213" s="18"/>
      <c r="BA213" s="19"/>
      <c r="BB213" s="17"/>
      <c r="BC213" s="17"/>
      <c r="BD213" s="17"/>
      <c r="BE213" s="18"/>
      <c r="BF213" s="19"/>
      <c r="BG213" s="17"/>
      <c r="BH213" s="17"/>
      <c r="BI213" s="17"/>
      <c r="BJ213" s="18"/>
      <c r="BK213" s="31"/>
      <c r="BL213" s="15"/>
      <c r="BM213" s="55"/>
    </row>
    <row r="214" spans="1:65" s="12" customFormat="1" ht="15">
      <c r="A214" s="5"/>
      <c r="B214" s="8" t="s">
        <v>204</v>
      </c>
      <c r="C214" s="11">
        <v>0</v>
      </c>
      <c r="D214" s="9">
        <v>482.59969791383344</v>
      </c>
      <c r="E214" s="9">
        <v>0</v>
      </c>
      <c r="F214" s="9">
        <v>0</v>
      </c>
      <c r="G214" s="10">
        <v>22.13444444633333</v>
      </c>
      <c r="H214" s="11">
        <v>6.4421795110333315</v>
      </c>
      <c r="I214" s="9">
        <v>1555.1863171457333</v>
      </c>
      <c r="J214" s="9">
        <v>138.34287422830002</v>
      </c>
      <c r="K214" s="9">
        <v>0</v>
      </c>
      <c r="L214" s="10">
        <v>6.189486473900001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11.037602396099999</v>
      </c>
      <c r="S214" s="9">
        <v>34.63091982583334</v>
      </c>
      <c r="T214" s="9">
        <v>4.781280964399999</v>
      </c>
      <c r="U214" s="9">
        <v>0</v>
      </c>
      <c r="V214" s="10">
        <v>2.882118941700001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0.03137390366666667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10.102530786966664</v>
      </c>
      <c r="AW214" s="9">
        <v>237.34292842484965</v>
      </c>
      <c r="AX214" s="9">
        <v>2.7915129644666665</v>
      </c>
      <c r="AY214" s="9">
        <v>0</v>
      </c>
      <c r="AZ214" s="10">
        <v>40.96438817833334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11.391905300900001</v>
      </c>
      <c r="BG214" s="9">
        <v>15.878649131566666</v>
      </c>
      <c r="BH214" s="9">
        <v>2.4634504633666667</v>
      </c>
      <c r="BI214" s="9">
        <v>0</v>
      </c>
      <c r="BJ214" s="10">
        <v>3.5150588195666668</v>
      </c>
      <c r="BK214" s="16">
        <f aca="true" t="shared" si="7" ref="BK214:BK224">SUM(C214:BJ214)</f>
        <v>2588.708719820849</v>
      </c>
      <c r="BL214" s="15"/>
      <c r="BM214" s="49"/>
    </row>
    <row r="215" spans="1:65" s="12" customFormat="1" ht="15">
      <c r="A215" s="5"/>
      <c r="B215" s="8" t="s">
        <v>151</v>
      </c>
      <c r="C215" s="11">
        <v>0</v>
      </c>
      <c r="D215" s="9">
        <v>3.057122510966667</v>
      </c>
      <c r="E215" s="9">
        <v>0</v>
      </c>
      <c r="F215" s="9">
        <v>0</v>
      </c>
      <c r="G215" s="10">
        <v>0</v>
      </c>
      <c r="H215" s="11">
        <v>26.158980176000007</v>
      </c>
      <c r="I215" s="9">
        <v>134.11704453513335</v>
      </c>
      <c r="J215" s="9">
        <v>0</v>
      </c>
      <c r="K215" s="9">
        <v>0</v>
      </c>
      <c r="L215" s="10">
        <v>11.546660006499996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6.0500588959999995</v>
      </c>
      <c r="S215" s="9">
        <v>15.323940226433336</v>
      </c>
      <c r="T215" s="9">
        <v>2.718675414233333</v>
      </c>
      <c r="U215" s="9">
        <v>0</v>
      </c>
      <c r="V215" s="10">
        <v>12.824404042833333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0.6626155543333333</v>
      </c>
      <c r="AC215" s="9">
        <v>0</v>
      </c>
      <c r="AD215" s="9">
        <v>1.5552081335999997</v>
      </c>
      <c r="AE215" s="9">
        <v>0</v>
      </c>
      <c r="AF215" s="10">
        <v>0.0010227276333333334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305.0862120076334</v>
      </c>
      <c r="AW215" s="9">
        <v>390.35238627512797</v>
      </c>
      <c r="AX215" s="9">
        <v>7.1144873469</v>
      </c>
      <c r="AY215" s="9">
        <v>0</v>
      </c>
      <c r="AZ215" s="10">
        <v>239.23598264776666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89.90243326456664</v>
      </c>
      <c r="BG215" s="9">
        <v>48.2382888428</v>
      </c>
      <c r="BH215" s="9">
        <v>11.365823449000002</v>
      </c>
      <c r="BI215" s="9">
        <v>0</v>
      </c>
      <c r="BJ215" s="10">
        <v>45.630780984266664</v>
      </c>
      <c r="BK215" s="16">
        <f t="shared" si="7"/>
        <v>1350.942127041728</v>
      </c>
      <c r="BL215" s="15"/>
      <c r="BM215" s="49"/>
    </row>
    <row r="216" spans="1:65" s="12" customFormat="1" ht="15">
      <c r="A216" s="5"/>
      <c r="B216" s="8" t="s">
        <v>152</v>
      </c>
      <c r="C216" s="11">
        <v>0</v>
      </c>
      <c r="D216" s="9">
        <v>1.8484185521333334</v>
      </c>
      <c r="E216" s="9">
        <v>0</v>
      </c>
      <c r="F216" s="9">
        <v>0</v>
      </c>
      <c r="G216" s="10">
        <v>0</v>
      </c>
      <c r="H216" s="11">
        <v>30.100222524033327</v>
      </c>
      <c r="I216" s="9">
        <v>3260.3864779807</v>
      </c>
      <c r="J216" s="9">
        <v>0</v>
      </c>
      <c r="K216" s="9">
        <v>0</v>
      </c>
      <c r="L216" s="10">
        <v>31.769888982133327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1.8567820871</v>
      </c>
      <c r="S216" s="9">
        <v>669.0119391674667</v>
      </c>
      <c r="T216" s="9">
        <v>8.071020922866667</v>
      </c>
      <c r="U216" s="9">
        <v>0</v>
      </c>
      <c r="V216" s="10">
        <v>1.1650265338666665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0.0012434846333333335</v>
      </c>
      <c r="AC216" s="9">
        <v>0</v>
      </c>
      <c r="AD216" s="9">
        <v>0</v>
      </c>
      <c r="AE216" s="9">
        <v>0</v>
      </c>
      <c r="AF216" s="10">
        <v>0.006417477666666665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1.7153166666666664E-05</v>
      </c>
      <c r="AM216" s="9">
        <v>0</v>
      </c>
      <c r="AN216" s="9">
        <v>0</v>
      </c>
      <c r="AO216" s="9">
        <v>0</v>
      </c>
      <c r="AP216" s="10">
        <v>0.01718460443333333</v>
      </c>
      <c r="AQ216" s="11">
        <v>0</v>
      </c>
      <c r="AR216" s="9">
        <v>3.2399409023333328</v>
      </c>
      <c r="AS216" s="9">
        <v>0</v>
      </c>
      <c r="AT216" s="9">
        <v>0</v>
      </c>
      <c r="AU216" s="10">
        <v>0</v>
      </c>
      <c r="AV216" s="11">
        <v>66.31336493843337</v>
      </c>
      <c r="AW216" s="9">
        <v>154.43370405421666</v>
      </c>
      <c r="AX216" s="9">
        <v>0</v>
      </c>
      <c r="AY216" s="9">
        <v>0</v>
      </c>
      <c r="AZ216" s="10">
        <v>88.20049366266666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8.4855342815</v>
      </c>
      <c r="BG216" s="9">
        <v>27.926699029766663</v>
      </c>
      <c r="BH216" s="9">
        <v>0</v>
      </c>
      <c r="BI216" s="9">
        <v>0</v>
      </c>
      <c r="BJ216" s="10">
        <v>8.9050360753</v>
      </c>
      <c r="BK216" s="16">
        <f t="shared" si="7"/>
        <v>4361.739412414416</v>
      </c>
      <c r="BL216" s="15"/>
      <c r="BM216" s="49"/>
    </row>
    <row r="217" spans="1:65" s="12" customFormat="1" ht="15">
      <c r="A217" s="5"/>
      <c r="B217" s="8" t="s">
        <v>153</v>
      </c>
      <c r="C217" s="11">
        <v>0</v>
      </c>
      <c r="D217" s="9">
        <v>27.325798109933334</v>
      </c>
      <c r="E217" s="9">
        <v>0</v>
      </c>
      <c r="F217" s="9">
        <v>0</v>
      </c>
      <c r="G217" s="10">
        <v>0</v>
      </c>
      <c r="H217" s="11">
        <v>64.35780148036665</v>
      </c>
      <c r="I217" s="9">
        <v>621.2964302499332</v>
      </c>
      <c r="J217" s="9">
        <v>0.6797088187333333</v>
      </c>
      <c r="K217" s="9">
        <v>0</v>
      </c>
      <c r="L217" s="10">
        <v>7.808210903566667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0.7891478442333333</v>
      </c>
      <c r="S217" s="9">
        <v>6.793511713966667</v>
      </c>
      <c r="T217" s="9">
        <v>0</v>
      </c>
      <c r="U217" s="9">
        <v>0</v>
      </c>
      <c r="V217" s="10">
        <v>3.1873217741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0.029855478866666663</v>
      </c>
      <c r="AC217" s="9">
        <v>0</v>
      </c>
      <c r="AD217" s="9">
        <v>0</v>
      </c>
      <c r="AE217" s="9">
        <v>0</v>
      </c>
      <c r="AF217" s="10">
        <v>0.2341412153666667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0.0089468815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5.0000000000000026E-09</v>
      </c>
      <c r="AS217" s="9">
        <v>0</v>
      </c>
      <c r="AT217" s="9">
        <v>0</v>
      </c>
      <c r="AU217" s="10">
        <v>0</v>
      </c>
      <c r="AV217" s="11">
        <v>36.96596034950001</v>
      </c>
      <c r="AW217" s="9">
        <v>865.6192560344512</v>
      </c>
      <c r="AX217" s="9">
        <v>0</v>
      </c>
      <c r="AY217" s="9">
        <v>0</v>
      </c>
      <c r="AZ217" s="10">
        <v>254.73617614596662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9.853770289966667</v>
      </c>
      <c r="BG217" s="9">
        <v>115.86006139763333</v>
      </c>
      <c r="BH217" s="9">
        <v>0.5501209192000001</v>
      </c>
      <c r="BI217" s="9">
        <v>0</v>
      </c>
      <c r="BJ217" s="10">
        <v>55.23197875353335</v>
      </c>
      <c r="BK217" s="16">
        <f t="shared" si="7"/>
        <v>2071.3281983658176</v>
      </c>
      <c r="BL217" s="15"/>
      <c r="BM217" s="56"/>
    </row>
    <row r="218" spans="1:65" s="12" customFormat="1" ht="15">
      <c r="A218" s="5"/>
      <c r="B218" s="8" t="s">
        <v>154</v>
      </c>
      <c r="C218" s="11">
        <v>0</v>
      </c>
      <c r="D218" s="9">
        <v>518.0295801496001</v>
      </c>
      <c r="E218" s="9">
        <v>0</v>
      </c>
      <c r="F218" s="9">
        <v>0</v>
      </c>
      <c r="G218" s="10">
        <v>0</v>
      </c>
      <c r="H218" s="11">
        <v>412.6436861654334</v>
      </c>
      <c r="I218" s="9">
        <v>2249.080085015233</v>
      </c>
      <c r="J218" s="9">
        <v>0</v>
      </c>
      <c r="K218" s="9">
        <v>0</v>
      </c>
      <c r="L218" s="10">
        <v>51.06356169690001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78.8417290277</v>
      </c>
      <c r="S218" s="9">
        <v>442.2008008124999</v>
      </c>
      <c r="T218" s="9">
        <v>18.80761498226667</v>
      </c>
      <c r="U218" s="9">
        <v>0</v>
      </c>
      <c r="V218" s="10">
        <v>7.535933741166666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0.023369079266666662</v>
      </c>
      <c r="AC218" s="9">
        <v>0</v>
      </c>
      <c r="AD218" s="9">
        <v>0</v>
      </c>
      <c r="AE218" s="9">
        <v>0</v>
      </c>
      <c r="AF218" s="10">
        <v>0.005170643066666666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0.012630979166666665</v>
      </c>
      <c r="AM218" s="9">
        <v>0</v>
      </c>
      <c r="AN218" s="9">
        <v>0</v>
      </c>
      <c r="AO218" s="9">
        <v>0</v>
      </c>
      <c r="AP218" s="10">
        <v>0.008676611866666665</v>
      </c>
      <c r="AQ218" s="11">
        <v>0</v>
      </c>
      <c r="AR218" s="9">
        <v>100.51619289726669</v>
      </c>
      <c r="AS218" s="9">
        <v>0</v>
      </c>
      <c r="AT218" s="9">
        <v>0</v>
      </c>
      <c r="AU218" s="10">
        <v>0</v>
      </c>
      <c r="AV218" s="11">
        <v>81.10698819200002</v>
      </c>
      <c r="AW218" s="9">
        <v>543.4995185611023</v>
      </c>
      <c r="AX218" s="9">
        <v>15.126486805800004</v>
      </c>
      <c r="AY218" s="9">
        <v>0</v>
      </c>
      <c r="AZ218" s="10">
        <v>167.17514514606665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16.89720103939999</v>
      </c>
      <c r="BG218" s="9">
        <v>58.85854835406667</v>
      </c>
      <c r="BH218" s="9">
        <v>6.680485587400001</v>
      </c>
      <c r="BI218" s="9">
        <v>0</v>
      </c>
      <c r="BJ218" s="10">
        <v>12.834408712133333</v>
      </c>
      <c r="BK218" s="16">
        <f t="shared" si="7"/>
        <v>4780.947814199401</v>
      </c>
      <c r="BL218" s="15"/>
      <c r="BM218" s="49"/>
    </row>
    <row r="219" spans="1:65" s="12" customFormat="1" ht="15">
      <c r="A219" s="5"/>
      <c r="B219" s="8" t="s">
        <v>155</v>
      </c>
      <c r="C219" s="11">
        <v>0</v>
      </c>
      <c r="D219" s="9">
        <v>0.6064963835000002</v>
      </c>
      <c r="E219" s="9">
        <v>0</v>
      </c>
      <c r="F219" s="9">
        <v>0</v>
      </c>
      <c r="G219" s="10">
        <v>0</v>
      </c>
      <c r="H219" s="11">
        <v>156.46964929693337</v>
      </c>
      <c r="I219" s="9">
        <v>5698.512146559768</v>
      </c>
      <c r="J219" s="9">
        <v>330.0223262699999</v>
      </c>
      <c r="K219" s="9">
        <v>34.789287223933336</v>
      </c>
      <c r="L219" s="10">
        <v>287.33085213086673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84.31430611136665</v>
      </c>
      <c r="S219" s="9">
        <v>232.55975921106662</v>
      </c>
      <c r="T219" s="9">
        <v>17.644177732966664</v>
      </c>
      <c r="U219" s="9">
        <v>0</v>
      </c>
      <c r="V219" s="10">
        <v>101.61576426873332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0.7219793605333332</v>
      </c>
      <c r="AC219" s="9">
        <v>0.0045478676999999995</v>
      </c>
      <c r="AD219" s="9">
        <v>0</v>
      </c>
      <c r="AE219" s="9">
        <v>0</v>
      </c>
      <c r="AF219" s="10">
        <v>0.14244607576666665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0.3132319344333333</v>
      </c>
      <c r="AM219" s="9">
        <v>0.24652622723333337</v>
      </c>
      <c r="AN219" s="9">
        <v>0</v>
      </c>
      <c r="AO219" s="9">
        <v>0</v>
      </c>
      <c r="AP219" s="10">
        <v>0.03250044916666667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1151.52084215</v>
      </c>
      <c r="AW219" s="9">
        <v>2273.621926565176</v>
      </c>
      <c r="AX219" s="9">
        <v>6.950849612366666</v>
      </c>
      <c r="AY219" s="9">
        <v>1020.3976370085999</v>
      </c>
      <c r="AZ219" s="10">
        <v>988.1859833129336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444.46381723236675</v>
      </c>
      <c r="BG219" s="9">
        <v>428.9100322828333</v>
      </c>
      <c r="BH219" s="9">
        <v>13.230435596733333</v>
      </c>
      <c r="BI219" s="9">
        <v>0</v>
      </c>
      <c r="BJ219" s="10">
        <v>256.6341247303334</v>
      </c>
      <c r="BK219" s="16">
        <f t="shared" si="7"/>
        <v>13529.24164559531</v>
      </c>
      <c r="BL219" s="15"/>
      <c r="BM219" s="49"/>
    </row>
    <row r="220" spans="1:65" s="12" customFormat="1" ht="15">
      <c r="A220" s="5"/>
      <c r="B220" s="8" t="s">
        <v>156</v>
      </c>
      <c r="C220" s="11">
        <v>0</v>
      </c>
      <c r="D220" s="9">
        <v>1.7323155756999995</v>
      </c>
      <c r="E220" s="9">
        <v>0</v>
      </c>
      <c r="F220" s="9">
        <v>0</v>
      </c>
      <c r="G220" s="10">
        <v>0</v>
      </c>
      <c r="H220" s="11">
        <v>10.226467127899998</v>
      </c>
      <c r="I220" s="9">
        <v>9.885544760466665</v>
      </c>
      <c r="J220" s="9">
        <v>0</v>
      </c>
      <c r="K220" s="9">
        <v>0</v>
      </c>
      <c r="L220" s="10">
        <v>59.112533248633326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6.414086200233335</v>
      </c>
      <c r="S220" s="9">
        <v>0.1306457108</v>
      </c>
      <c r="T220" s="9">
        <v>0</v>
      </c>
      <c r="U220" s="9">
        <v>0</v>
      </c>
      <c r="V220" s="10">
        <v>12.598440561499999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0.23439827923333334</v>
      </c>
      <c r="AC220" s="9">
        <v>0</v>
      </c>
      <c r="AD220" s="9">
        <v>0</v>
      </c>
      <c r="AE220" s="9">
        <v>0</v>
      </c>
      <c r="AF220" s="10">
        <v>0.8607240480333334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0.040620729599999995</v>
      </c>
      <c r="AM220" s="9">
        <v>0.023101285633333343</v>
      </c>
      <c r="AN220" s="9">
        <v>0</v>
      </c>
      <c r="AO220" s="9">
        <v>0</v>
      </c>
      <c r="AP220" s="10">
        <v>0.07612523056666667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407.1680714874</v>
      </c>
      <c r="AW220" s="9">
        <v>326.7553952300839</v>
      </c>
      <c r="AX220" s="9">
        <v>0.009792577666666667</v>
      </c>
      <c r="AY220" s="9">
        <v>0</v>
      </c>
      <c r="AZ220" s="10">
        <v>1123.8192879838673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238.96944553290004</v>
      </c>
      <c r="BG220" s="9">
        <v>43.736311546999985</v>
      </c>
      <c r="BH220" s="9">
        <v>3.3886847427666673</v>
      </c>
      <c r="BI220" s="9">
        <v>0</v>
      </c>
      <c r="BJ220" s="10">
        <v>287.3714397699666</v>
      </c>
      <c r="BK220" s="16">
        <f t="shared" si="7"/>
        <v>2532.553431629951</v>
      </c>
      <c r="BL220" s="15"/>
      <c r="BM220" s="49"/>
    </row>
    <row r="221" spans="1:65" s="12" customFormat="1" ht="15">
      <c r="A221" s="5"/>
      <c r="B221" s="8" t="s">
        <v>157</v>
      </c>
      <c r="C221" s="11">
        <v>0</v>
      </c>
      <c r="D221" s="9">
        <v>154.0536988017333</v>
      </c>
      <c r="E221" s="9">
        <v>0</v>
      </c>
      <c r="F221" s="9">
        <v>0</v>
      </c>
      <c r="G221" s="10">
        <v>0</v>
      </c>
      <c r="H221" s="11">
        <v>70.63301124610001</v>
      </c>
      <c r="I221" s="9">
        <v>1688.0869267829332</v>
      </c>
      <c r="J221" s="9">
        <v>0</v>
      </c>
      <c r="K221" s="9">
        <v>0</v>
      </c>
      <c r="L221" s="10">
        <v>45.24554946506666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3.9771568361000003</v>
      </c>
      <c r="S221" s="9">
        <v>1.5440545508333339</v>
      </c>
      <c r="T221" s="9">
        <v>0.12853841663333335</v>
      </c>
      <c r="U221" s="9">
        <v>0</v>
      </c>
      <c r="V221" s="10">
        <v>32.05938219113333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0.3090905964333333</v>
      </c>
      <c r="AC221" s="9">
        <v>0</v>
      </c>
      <c r="AD221" s="9">
        <v>0</v>
      </c>
      <c r="AE221" s="9">
        <v>0</v>
      </c>
      <c r="AF221" s="10">
        <v>0.2949646140333334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0.10147022496666668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1.8666601616000005</v>
      </c>
      <c r="AS221" s="9">
        <v>0</v>
      </c>
      <c r="AT221" s="9">
        <v>0</v>
      </c>
      <c r="AU221" s="10">
        <v>0</v>
      </c>
      <c r="AV221" s="11">
        <v>475.66542224753323</v>
      </c>
      <c r="AW221" s="9">
        <v>1011.8419402267621</v>
      </c>
      <c r="AX221" s="9">
        <v>0.6665290073666668</v>
      </c>
      <c r="AY221" s="9">
        <v>0</v>
      </c>
      <c r="AZ221" s="10">
        <v>782.4113344846996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47.42759888426668</v>
      </c>
      <c r="BG221" s="9">
        <v>1038.2637628257005</v>
      </c>
      <c r="BH221" s="9">
        <v>9.0272395973</v>
      </c>
      <c r="BI221" s="9">
        <v>0</v>
      </c>
      <c r="BJ221" s="10">
        <v>90.0064853069</v>
      </c>
      <c r="BK221" s="16">
        <f t="shared" si="7"/>
        <v>5453.6108164680945</v>
      </c>
      <c r="BL221" s="15"/>
      <c r="BM221" s="56"/>
    </row>
    <row r="222" spans="1:65" s="12" customFormat="1" ht="15">
      <c r="A222" s="5"/>
      <c r="B222" s="8" t="s">
        <v>183</v>
      </c>
      <c r="C222" s="11">
        <v>0</v>
      </c>
      <c r="D222" s="9">
        <v>4.759212</v>
      </c>
      <c r="E222" s="9">
        <v>0</v>
      </c>
      <c r="F222" s="9">
        <v>0</v>
      </c>
      <c r="G222" s="10">
        <v>0</v>
      </c>
      <c r="H222" s="11">
        <v>0.8769592516666668</v>
      </c>
      <c r="I222" s="9">
        <v>0</v>
      </c>
      <c r="J222" s="9">
        <v>0</v>
      </c>
      <c r="K222" s="9">
        <v>0</v>
      </c>
      <c r="L222" s="10">
        <v>0.1422352468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2.5218481681666653</v>
      </c>
      <c r="S222" s="9">
        <v>0</v>
      </c>
      <c r="T222" s="9">
        <v>0</v>
      </c>
      <c r="U222" s="9">
        <v>0</v>
      </c>
      <c r="V222" s="10">
        <v>0.07671690596666667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0.033941551300000004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0.009945747666666664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40.50991700551488</v>
      </c>
      <c r="AW222" s="9">
        <v>3.33213E-05</v>
      </c>
      <c r="AX222" s="9">
        <v>0</v>
      </c>
      <c r="AY222" s="9">
        <v>0</v>
      </c>
      <c r="AZ222" s="10">
        <v>9.5039130307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29.91414647173334</v>
      </c>
      <c r="BG222" s="9">
        <v>1.0002400000000001E-05</v>
      </c>
      <c r="BH222" s="9">
        <v>0</v>
      </c>
      <c r="BI222" s="9">
        <v>0</v>
      </c>
      <c r="BJ222" s="10">
        <v>1.6675903242666668</v>
      </c>
      <c r="BK222" s="16">
        <f t="shared" si="7"/>
        <v>90.01646902748155</v>
      </c>
      <c r="BL222" s="15"/>
      <c r="BM222" s="49"/>
    </row>
    <row r="223" spans="1:65" s="12" customFormat="1" ht="15">
      <c r="A223" s="5"/>
      <c r="B223" s="8" t="s">
        <v>158</v>
      </c>
      <c r="C223" s="11">
        <v>0</v>
      </c>
      <c r="D223" s="9">
        <v>3.9082506959666654</v>
      </c>
      <c r="E223" s="9">
        <v>0</v>
      </c>
      <c r="F223" s="9">
        <v>0</v>
      </c>
      <c r="G223" s="10">
        <v>0</v>
      </c>
      <c r="H223" s="11">
        <v>52.99520416019999</v>
      </c>
      <c r="I223" s="9">
        <v>340.4474935980666</v>
      </c>
      <c r="J223" s="9">
        <v>0</v>
      </c>
      <c r="K223" s="9">
        <v>0</v>
      </c>
      <c r="L223" s="10">
        <v>32.83905625083334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16.06497082716666</v>
      </c>
      <c r="S223" s="9">
        <v>18.32115101963333</v>
      </c>
      <c r="T223" s="9">
        <v>17.820297024166667</v>
      </c>
      <c r="U223" s="9">
        <v>0</v>
      </c>
      <c r="V223" s="10">
        <v>24.154391207933337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1.1693644154666667</v>
      </c>
      <c r="AC223" s="9">
        <v>7.112552836633334</v>
      </c>
      <c r="AD223" s="9">
        <v>0</v>
      </c>
      <c r="AE223" s="9">
        <v>0</v>
      </c>
      <c r="AF223" s="10">
        <v>0.5930227975333333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0.030453763800000005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1158.7331607906665</v>
      </c>
      <c r="AW223" s="9">
        <v>1663.2994805172443</v>
      </c>
      <c r="AX223" s="9">
        <v>13.90051762306667</v>
      </c>
      <c r="AY223" s="9">
        <v>0</v>
      </c>
      <c r="AZ223" s="10">
        <v>1413.2138000280675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345.7665527523667</v>
      </c>
      <c r="BG223" s="9">
        <v>255.1923639611</v>
      </c>
      <c r="BH223" s="9">
        <v>68.2045900098</v>
      </c>
      <c r="BI223" s="9">
        <v>0</v>
      </c>
      <c r="BJ223" s="10">
        <v>299.40481910186674</v>
      </c>
      <c r="BK223" s="16">
        <f t="shared" si="7"/>
        <v>5733.171493381578</v>
      </c>
      <c r="BL223" s="15"/>
      <c r="BM223" s="49"/>
    </row>
    <row r="224" spans="1:65" s="12" customFormat="1" ht="15">
      <c r="A224" s="5"/>
      <c r="B224" s="8" t="s">
        <v>303</v>
      </c>
      <c r="C224" s="11">
        <v>0</v>
      </c>
      <c r="D224" s="9">
        <v>525.5276209703667</v>
      </c>
      <c r="E224" s="9">
        <v>0</v>
      </c>
      <c r="F224" s="9">
        <v>0</v>
      </c>
      <c r="G224" s="10">
        <v>58.55517979186665</v>
      </c>
      <c r="H224" s="11">
        <v>104.46898203876663</v>
      </c>
      <c r="I224" s="9">
        <v>5227.783717584034</v>
      </c>
      <c r="J224" s="9">
        <v>217.69127182393336</v>
      </c>
      <c r="K224" s="9">
        <v>0</v>
      </c>
      <c r="L224" s="10">
        <v>41.60835318193334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49.716710718833326</v>
      </c>
      <c r="S224" s="9">
        <v>868.2914325311665</v>
      </c>
      <c r="T224" s="9">
        <v>16.6454354097</v>
      </c>
      <c r="U224" s="9">
        <v>0</v>
      </c>
      <c r="V224" s="10">
        <v>11.246531079600004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0.07541232146666664</v>
      </c>
      <c r="AC224" s="9">
        <v>0</v>
      </c>
      <c r="AD224" s="9">
        <v>0</v>
      </c>
      <c r="AE224" s="9">
        <v>0</v>
      </c>
      <c r="AF224" s="10">
        <v>0.11916443453333334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0.003671661233333334</v>
      </c>
      <c r="AM224" s="9">
        <v>0</v>
      </c>
      <c r="AN224" s="9">
        <v>0</v>
      </c>
      <c r="AO224" s="9">
        <v>0</v>
      </c>
      <c r="AP224" s="10">
        <v>0.018214141399999998</v>
      </c>
      <c r="AQ224" s="11">
        <v>0</v>
      </c>
      <c r="AR224" s="9">
        <v>191.1864961268</v>
      </c>
      <c r="AS224" s="9">
        <v>0</v>
      </c>
      <c r="AT224" s="9">
        <v>0</v>
      </c>
      <c r="AU224" s="10">
        <v>0</v>
      </c>
      <c r="AV224" s="11">
        <v>328.04730481</v>
      </c>
      <c r="AW224" s="9">
        <v>1097.1678872843531</v>
      </c>
      <c r="AX224" s="9">
        <v>4.7471150300666665</v>
      </c>
      <c r="AY224" s="9">
        <v>0</v>
      </c>
      <c r="AZ224" s="10">
        <v>241.88353222143334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35.22821445783333</v>
      </c>
      <c r="BG224" s="9">
        <v>660.2737808935001</v>
      </c>
      <c r="BH224" s="9">
        <v>14.115101379833334</v>
      </c>
      <c r="BI224" s="9">
        <v>0</v>
      </c>
      <c r="BJ224" s="10">
        <v>64.70605187829999</v>
      </c>
      <c r="BK224" s="16">
        <f t="shared" si="7"/>
        <v>9759.107181770953</v>
      </c>
      <c r="BL224" s="15"/>
      <c r="BM224" s="49"/>
    </row>
    <row r="225" spans="1:65" s="20" customFormat="1" ht="15">
      <c r="A225" s="5"/>
      <c r="B225" s="14" t="s">
        <v>20</v>
      </c>
      <c r="C225" s="19">
        <f>SUM(C214:C224)</f>
        <v>0</v>
      </c>
      <c r="D225" s="17">
        <f>SUM(D214:D224)</f>
        <v>1723.4482116637332</v>
      </c>
      <c r="E225" s="17">
        <f>SUM(E214:E224)</f>
        <v>0</v>
      </c>
      <c r="F225" s="17">
        <f>SUM(F214:F224)</f>
        <v>0</v>
      </c>
      <c r="G225" s="18">
        <f>SUM(G214:G224)</f>
        <v>80.68962423819998</v>
      </c>
      <c r="H225" s="19">
        <f aca="true" t="shared" si="8" ref="H225:BJ225">SUM(H214:H224)</f>
        <v>935.3731429784334</v>
      </c>
      <c r="I225" s="17">
        <f t="shared" si="8"/>
        <v>20784.782184212003</v>
      </c>
      <c r="J225" s="17">
        <f t="shared" si="8"/>
        <v>686.7361811409666</v>
      </c>
      <c r="K225" s="17">
        <f t="shared" si="8"/>
        <v>34.789287223933336</v>
      </c>
      <c r="L225" s="18">
        <f t="shared" si="8"/>
        <v>574.6563875871335</v>
      </c>
      <c r="M225" s="19">
        <f t="shared" si="8"/>
        <v>0</v>
      </c>
      <c r="N225" s="17">
        <f t="shared" si="8"/>
        <v>0</v>
      </c>
      <c r="O225" s="17">
        <f t="shared" si="8"/>
        <v>0</v>
      </c>
      <c r="P225" s="17">
        <f t="shared" si="8"/>
        <v>0</v>
      </c>
      <c r="Q225" s="18">
        <f t="shared" si="8"/>
        <v>0</v>
      </c>
      <c r="R225" s="19">
        <f t="shared" si="8"/>
        <v>261.58439911299996</v>
      </c>
      <c r="S225" s="17">
        <f t="shared" si="8"/>
        <v>2288.8081547697</v>
      </c>
      <c r="T225" s="17">
        <f t="shared" si="8"/>
        <v>86.61704086723333</v>
      </c>
      <c r="U225" s="17">
        <f t="shared" si="8"/>
        <v>0</v>
      </c>
      <c r="V225" s="18">
        <f t="shared" si="8"/>
        <v>209.3460312485333</v>
      </c>
      <c r="W225" s="19">
        <f t="shared" si="8"/>
        <v>0</v>
      </c>
      <c r="X225" s="17">
        <f t="shared" si="8"/>
        <v>0</v>
      </c>
      <c r="Y225" s="17">
        <f t="shared" si="8"/>
        <v>0</v>
      </c>
      <c r="Z225" s="17">
        <f t="shared" si="8"/>
        <v>0</v>
      </c>
      <c r="AA225" s="18">
        <f t="shared" si="8"/>
        <v>0</v>
      </c>
      <c r="AB225" s="19">
        <f t="shared" si="8"/>
        <v>3.2926440251999995</v>
      </c>
      <c r="AC225" s="17">
        <f t="shared" si="8"/>
        <v>7.1171007043333345</v>
      </c>
      <c r="AD225" s="17">
        <f t="shared" si="8"/>
        <v>1.5552081335999997</v>
      </c>
      <c r="AE225" s="17">
        <f t="shared" si="8"/>
        <v>0</v>
      </c>
      <c r="AF225" s="18">
        <f t="shared" si="8"/>
        <v>2.2570740336333337</v>
      </c>
      <c r="AG225" s="19">
        <f t="shared" si="8"/>
        <v>0</v>
      </c>
      <c r="AH225" s="17">
        <f t="shared" si="8"/>
        <v>0</v>
      </c>
      <c r="AI225" s="17">
        <f t="shared" si="8"/>
        <v>0</v>
      </c>
      <c r="AJ225" s="17">
        <f t="shared" si="8"/>
        <v>0</v>
      </c>
      <c r="AK225" s="18">
        <f t="shared" si="8"/>
        <v>0</v>
      </c>
      <c r="AL225" s="19">
        <f t="shared" si="8"/>
        <v>0.5209890755333333</v>
      </c>
      <c r="AM225" s="17">
        <f t="shared" si="8"/>
        <v>0.2696275128666667</v>
      </c>
      <c r="AN225" s="17">
        <f t="shared" si="8"/>
        <v>0</v>
      </c>
      <c r="AO225" s="17">
        <f t="shared" si="8"/>
        <v>0</v>
      </c>
      <c r="AP225" s="18">
        <f t="shared" si="8"/>
        <v>0.15270103743333333</v>
      </c>
      <c r="AQ225" s="19">
        <f t="shared" si="8"/>
        <v>0</v>
      </c>
      <c r="AR225" s="17">
        <f t="shared" si="8"/>
        <v>296.809290093</v>
      </c>
      <c r="AS225" s="17">
        <f t="shared" si="8"/>
        <v>0</v>
      </c>
      <c r="AT225" s="17">
        <f t="shared" si="8"/>
        <v>0</v>
      </c>
      <c r="AU225" s="18">
        <f t="shared" si="8"/>
        <v>0</v>
      </c>
      <c r="AV225" s="19">
        <f t="shared" si="8"/>
        <v>4061.2197747656483</v>
      </c>
      <c r="AW225" s="17">
        <f t="shared" si="8"/>
        <v>8563.934456494668</v>
      </c>
      <c r="AX225" s="17">
        <f t="shared" si="8"/>
        <v>51.307290967700006</v>
      </c>
      <c r="AY225" s="17">
        <f t="shared" si="8"/>
        <v>1020.3976370085999</v>
      </c>
      <c r="AZ225" s="18">
        <f t="shared" si="8"/>
        <v>5349.330036842502</v>
      </c>
      <c r="BA225" s="19">
        <f t="shared" si="8"/>
        <v>0</v>
      </c>
      <c r="BB225" s="17">
        <f t="shared" si="8"/>
        <v>0</v>
      </c>
      <c r="BC225" s="17">
        <f t="shared" si="8"/>
        <v>0</v>
      </c>
      <c r="BD225" s="17">
        <f t="shared" si="8"/>
        <v>0</v>
      </c>
      <c r="BE225" s="18">
        <f t="shared" si="8"/>
        <v>0</v>
      </c>
      <c r="BF225" s="19">
        <f t="shared" si="8"/>
        <v>1278.3006195078</v>
      </c>
      <c r="BG225" s="17">
        <f t="shared" si="8"/>
        <v>2693.1385082683673</v>
      </c>
      <c r="BH225" s="17">
        <f t="shared" si="8"/>
        <v>129.0259317454</v>
      </c>
      <c r="BI225" s="17">
        <f t="shared" si="8"/>
        <v>0</v>
      </c>
      <c r="BJ225" s="18">
        <f t="shared" si="8"/>
        <v>1125.9077744564336</v>
      </c>
      <c r="BK225" s="31">
        <f>SUM(BK214:BK224)</f>
        <v>52251.36730971558</v>
      </c>
      <c r="BL225" s="15"/>
      <c r="BM225" s="49"/>
    </row>
    <row r="226" spans="1:65" s="20" customFormat="1" ht="15">
      <c r="A226" s="5"/>
      <c r="B226" s="14" t="s">
        <v>21</v>
      </c>
      <c r="C226" s="19">
        <f aca="true" t="shared" si="9" ref="C226:AH226">C225+C212+C209+C205+C17+C13</f>
        <v>0</v>
      </c>
      <c r="D226" s="17">
        <f t="shared" si="9"/>
        <v>3858.3223804728004</v>
      </c>
      <c r="E226" s="17">
        <f t="shared" si="9"/>
        <v>0</v>
      </c>
      <c r="F226" s="17">
        <f t="shared" si="9"/>
        <v>0</v>
      </c>
      <c r="G226" s="18">
        <f t="shared" si="9"/>
        <v>230.16571280986662</v>
      </c>
      <c r="H226" s="19">
        <f t="shared" si="9"/>
        <v>1983.695461781967</v>
      </c>
      <c r="I226" s="17">
        <f t="shared" si="9"/>
        <v>39336.9490848349</v>
      </c>
      <c r="J226" s="17">
        <f t="shared" si="9"/>
        <v>4086.6804403405</v>
      </c>
      <c r="K226" s="17">
        <f t="shared" si="9"/>
        <v>125.08528299476663</v>
      </c>
      <c r="L226" s="18">
        <f t="shared" si="9"/>
        <v>1274.9376435660001</v>
      </c>
      <c r="M226" s="19">
        <f t="shared" si="9"/>
        <v>0</v>
      </c>
      <c r="N226" s="17">
        <f t="shared" si="9"/>
        <v>0</v>
      </c>
      <c r="O226" s="17">
        <f t="shared" si="9"/>
        <v>0</v>
      </c>
      <c r="P226" s="17">
        <f t="shared" si="9"/>
        <v>0</v>
      </c>
      <c r="Q226" s="18">
        <f t="shared" si="9"/>
        <v>0</v>
      </c>
      <c r="R226" s="19">
        <f t="shared" si="9"/>
        <v>538.0052276460667</v>
      </c>
      <c r="S226" s="17">
        <f t="shared" si="9"/>
        <v>6307.686854694666</v>
      </c>
      <c r="T226" s="17">
        <f t="shared" si="9"/>
        <v>656.4716531419001</v>
      </c>
      <c r="U226" s="17">
        <f t="shared" si="9"/>
        <v>0</v>
      </c>
      <c r="V226" s="18">
        <f t="shared" si="9"/>
        <v>471.2835863406666</v>
      </c>
      <c r="W226" s="19">
        <f t="shared" si="9"/>
        <v>0</v>
      </c>
      <c r="X226" s="17">
        <f t="shared" si="9"/>
        <v>29.787767371999994</v>
      </c>
      <c r="Y226" s="17">
        <f t="shared" si="9"/>
        <v>0</v>
      </c>
      <c r="Z226" s="17">
        <f t="shared" si="9"/>
        <v>0</v>
      </c>
      <c r="AA226" s="18">
        <f t="shared" si="9"/>
        <v>0</v>
      </c>
      <c r="AB226" s="19">
        <f t="shared" si="9"/>
        <v>7.541414295099999</v>
      </c>
      <c r="AC226" s="17">
        <f t="shared" si="9"/>
        <v>11.157134395366668</v>
      </c>
      <c r="AD226" s="17">
        <f t="shared" si="9"/>
        <v>1.5552081335999997</v>
      </c>
      <c r="AE226" s="17">
        <f t="shared" si="9"/>
        <v>0</v>
      </c>
      <c r="AF226" s="18">
        <f t="shared" si="9"/>
        <v>5.167268281266667</v>
      </c>
      <c r="AG226" s="19">
        <f t="shared" si="9"/>
        <v>0</v>
      </c>
      <c r="AH226" s="17">
        <f t="shared" si="9"/>
        <v>0</v>
      </c>
      <c r="AI226" s="17">
        <f aca="true" t="shared" si="10" ref="AI226:BK226">AI225+AI212+AI209+AI205+AI17+AI13</f>
        <v>0</v>
      </c>
      <c r="AJ226" s="17">
        <f t="shared" si="10"/>
        <v>0</v>
      </c>
      <c r="AK226" s="18">
        <f t="shared" si="10"/>
        <v>0</v>
      </c>
      <c r="AL226" s="19">
        <f t="shared" si="10"/>
        <v>0.7473756531999999</v>
      </c>
      <c r="AM226" s="17">
        <f t="shared" si="10"/>
        <v>0.2696275128666667</v>
      </c>
      <c r="AN226" s="17">
        <f t="shared" si="10"/>
        <v>0</v>
      </c>
      <c r="AO226" s="17">
        <f t="shared" si="10"/>
        <v>0</v>
      </c>
      <c r="AP226" s="18">
        <f t="shared" si="10"/>
        <v>0.5111635322333334</v>
      </c>
      <c r="AQ226" s="19">
        <f t="shared" si="10"/>
        <v>0</v>
      </c>
      <c r="AR226" s="17">
        <f t="shared" si="10"/>
        <v>896.0955657623999</v>
      </c>
      <c r="AS226" s="17">
        <f t="shared" si="10"/>
        <v>0</v>
      </c>
      <c r="AT226" s="17">
        <f t="shared" si="10"/>
        <v>0</v>
      </c>
      <c r="AU226" s="18">
        <f t="shared" si="10"/>
        <v>0</v>
      </c>
      <c r="AV226" s="19">
        <f t="shared" si="10"/>
        <v>8778.29156687636</v>
      </c>
      <c r="AW226" s="17">
        <f t="shared" si="10"/>
        <v>22448.393087463148</v>
      </c>
      <c r="AX226" s="17">
        <f t="shared" si="10"/>
        <v>1320.9114944245666</v>
      </c>
      <c r="AY226" s="17">
        <f t="shared" si="10"/>
        <v>1020.3976370085999</v>
      </c>
      <c r="AZ226" s="18">
        <f t="shared" si="10"/>
        <v>8594.840248901633</v>
      </c>
      <c r="BA226" s="19">
        <f t="shared" si="10"/>
        <v>0</v>
      </c>
      <c r="BB226" s="17">
        <f t="shared" si="10"/>
        <v>0</v>
      </c>
      <c r="BC226" s="17">
        <f t="shared" si="10"/>
        <v>0</v>
      </c>
      <c r="BD226" s="17">
        <f t="shared" si="10"/>
        <v>0</v>
      </c>
      <c r="BE226" s="18">
        <f t="shared" si="10"/>
        <v>0</v>
      </c>
      <c r="BF226" s="19">
        <f t="shared" si="10"/>
        <v>2358.049595328133</v>
      </c>
      <c r="BG226" s="17">
        <f t="shared" si="10"/>
        <v>5223.7047310679345</v>
      </c>
      <c r="BH226" s="17">
        <f t="shared" si="10"/>
        <v>320.6745442417333</v>
      </c>
      <c r="BI226" s="17">
        <f t="shared" si="10"/>
        <v>0</v>
      </c>
      <c r="BJ226" s="18">
        <f t="shared" si="10"/>
        <v>1970.9534363153664</v>
      </c>
      <c r="BK226" s="18">
        <f t="shared" si="10"/>
        <v>111858.3321951896</v>
      </c>
      <c r="BL226" s="15"/>
      <c r="BM226" s="49"/>
    </row>
    <row r="227" spans="3:64" ht="1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5"/>
    </row>
    <row r="228" spans="1:65" s="12" customFormat="1" ht="15" customHeight="1">
      <c r="A228" s="5" t="s">
        <v>22</v>
      </c>
      <c r="B228" s="25" t="s">
        <v>23</v>
      </c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3"/>
      <c r="BK228" s="15"/>
      <c r="BL228" s="15"/>
      <c r="BM228" s="56"/>
    </row>
    <row r="229" spans="1:65" s="12" customFormat="1" ht="15">
      <c r="A229" s="5" t="s">
        <v>9</v>
      </c>
      <c r="B229" s="60" t="s">
        <v>98</v>
      </c>
      <c r="C229" s="11"/>
      <c r="D229" s="9"/>
      <c r="E229" s="9"/>
      <c r="F229" s="9"/>
      <c r="G229" s="10"/>
      <c r="H229" s="11"/>
      <c r="I229" s="9"/>
      <c r="J229" s="9"/>
      <c r="K229" s="9"/>
      <c r="L229" s="10"/>
      <c r="M229" s="11"/>
      <c r="N229" s="9"/>
      <c r="O229" s="9"/>
      <c r="P229" s="9"/>
      <c r="Q229" s="10"/>
      <c r="R229" s="11"/>
      <c r="S229" s="9"/>
      <c r="T229" s="9"/>
      <c r="U229" s="9"/>
      <c r="V229" s="10"/>
      <c r="W229" s="11"/>
      <c r="X229" s="9"/>
      <c r="Y229" s="9"/>
      <c r="Z229" s="9"/>
      <c r="AA229" s="10"/>
      <c r="AB229" s="11"/>
      <c r="AC229" s="9"/>
      <c r="AD229" s="9"/>
      <c r="AE229" s="9"/>
      <c r="AF229" s="10"/>
      <c r="AG229" s="11"/>
      <c r="AH229" s="9"/>
      <c r="AI229" s="9"/>
      <c r="AJ229" s="9"/>
      <c r="AK229" s="10"/>
      <c r="AL229" s="11"/>
      <c r="AM229" s="9"/>
      <c r="AN229" s="9"/>
      <c r="AO229" s="9"/>
      <c r="AP229" s="10"/>
      <c r="AQ229" s="11"/>
      <c r="AR229" s="9"/>
      <c r="AS229" s="9"/>
      <c r="AT229" s="9"/>
      <c r="AU229" s="10"/>
      <c r="AV229" s="11"/>
      <c r="AW229" s="9"/>
      <c r="AX229" s="9"/>
      <c r="AY229" s="9"/>
      <c r="AZ229" s="10"/>
      <c r="BA229" s="11"/>
      <c r="BB229" s="9"/>
      <c r="BC229" s="9"/>
      <c r="BD229" s="9"/>
      <c r="BE229" s="10"/>
      <c r="BF229" s="11"/>
      <c r="BG229" s="9"/>
      <c r="BH229" s="9"/>
      <c r="BI229" s="9"/>
      <c r="BJ229" s="10"/>
      <c r="BK229" s="16"/>
      <c r="BL229" s="15"/>
      <c r="BM229" s="56"/>
    </row>
    <row r="230" spans="1:65" s="12" customFormat="1" ht="15">
      <c r="A230" s="5"/>
      <c r="B230" s="8" t="s">
        <v>205</v>
      </c>
      <c r="C230" s="11">
        <v>0</v>
      </c>
      <c r="D230" s="9">
        <v>0</v>
      </c>
      <c r="E230" s="9">
        <v>0</v>
      </c>
      <c r="F230" s="9">
        <v>0</v>
      </c>
      <c r="G230" s="10">
        <v>0</v>
      </c>
      <c r="H230" s="11">
        <v>0.7962071577666667</v>
      </c>
      <c r="I230" s="9">
        <v>0</v>
      </c>
      <c r="J230" s="9">
        <v>0</v>
      </c>
      <c r="K230" s="9">
        <v>0</v>
      </c>
      <c r="L230" s="10">
        <v>0.48555977413333334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0.5124278144</v>
      </c>
      <c r="S230" s="9">
        <v>0</v>
      </c>
      <c r="T230" s="9">
        <v>0</v>
      </c>
      <c r="U230" s="9">
        <v>0</v>
      </c>
      <c r="V230" s="10">
        <v>0.07580025183333336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0.2843396626</v>
      </c>
      <c r="AC230" s="9">
        <v>0</v>
      </c>
      <c r="AD230" s="9">
        <v>0</v>
      </c>
      <c r="AE230" s="9">
        <v>0</v>
      </c>
      <c r="AF230" s="10">
        <v>0.1928026454666667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0.7110366983000002</v>
      </c>
      <c r="AM230" s="9">
        <v>0</v>
      </c>
      <c r="AN230" s="9">
        <v>0</v>
      </c>
      <c r="AO230" s="9">
        <v>0</v>
      </c>
      <c r="AP230" s="10">
        <v>0.1337514486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37.46323276618004</v>
      </c>
      <c r="AW230" s="9">
        <v>0.012814677333333333</v>
      </c>
      <c r="AX230" s="9">
        <v>0</v>
      </c>
      <c r="AY230" s="9">
        <v>0</v>
      </c>
      <c r="AZ230" s="10">
        <v>16.37841400660001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38.7465143952667</v>
      </c>
      <c r="BG230" s="9">
        <v>0.032619178666666665</v>
      </c>
      <c r="BH230" s="9">
        <v>0</v>
      </c>
      <c r="BI230" s="9">
        <v>0</v>
      </c>
      <c r="BJ230" s="10">
        <v>9.263737173966664</v>
      </c>
      <c r="BK230" s="16">
        <f>SUM(C230:BJ230)</f>
        <v>105.0892576511134</v>
      </c>
      <c r="BL230" s="15"/>
      <c r="BM230" s="49"/>
    </row>
    <row r="231" spans="1:65" s="12" customFormat="1" ht="15">
      <c r="A231" s="5"/>
      <c r="B231" s="8" t="s">
        <v>33</v>
      </c>
      <c r="C231" s="11">
        <v>0</v>
      </c>
      <c r="D231" s="9">
        <v>0.5316265170000001</v>
      </c>
      <c r="E231" s="9">
        <v>0</v>
      </c>
      <c r="F231" s="9">
        <v>0</v>
      </c>
      <c r="G231" s="10">
        <v>0</v>
      </c>
      <c r="H231" s="11">
        <v>117.53678318313335</v>
      </c>
      <c r="I231" s="9">
        <v>0.3414752093333333</v>
      </c>
      <c r="J231" s="9">
        <v>0.0029973767333333337</v>
      </c>
      <c r="K231" s="9">
        <v>0</v>
      </c>
      <c r="L231" s="10">
        <v>65.21239929023331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88.40998792556667</v>
      </c>
      <c r="S231" s="9">
        <v>0.16250998943333336</v>
      </c>
      <c r="T231" s="9">
        <v>0</v>
      </c>
      <c r="U231" s="9">
        <v>0</v>
      </c>
      <c r="V231" s="10">
        <v>33.09970643643334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5.862075980899999</v>
      </c>
      <c r="AC231" s="9">
        <v>0.007521655433333335</v>
      </c>
      <c r="AD231" s="9">
        <v>0</v>
      </c>
      <c r="AE231" s="9">
        <v>0</v>
      </c>
      <c r="AF231" s="10">
        <v>2.0268126005333333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4.798357542466666</v>
      </c>
      <c r="AM231" s="9">
        <v>34.066375095666665</v>
      </c>
      <c r="AN231" s="9">
        <v>0</v>
      </c>
      <c r="AO231" s="9">
        <v>0</v>
      </c>
      <c r="AP231" s="10">
        <v>1.564128429033333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1714.680563485164</v>
      </c>
      <c r="AW231" s="9">
        <v>18.409471489380017</v>
      </c>
      <c r="AX231" s="9">
        <v>0.15997547036666668</v>
      </c>
      <c r="AY231" s="9">
        <v>0.019411728099999997</v>
      </c>
      <c r="AZ231" s="10">
        <v>881.312913084967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1349.208012581434</v>
      </c>
      <c r="BG231" s="9">
        <v>20.194435535300002</v>
      </c>
      <c r="BH231" s="9">
        <v>0</v>
      </c>
      <c r="BI231" s="9">
        <v>0</v>
      </c>
      <c r="BJ231" s="10">
        <v>446.41786484466667</v>
      </c>
      <c r="BK231" s="16">
        <f>SUM(C231:BJ231)</f>
        <v>4784.025405451278</v>
      </c>
      <c r="BL231" s="15"/>
      <c r="BM231" s="49"/>
    </row>
    <row r="232" spans="1:65" s="20" customFormat="1" ht="15">
      <c r="A232" s="5"/>
      <c r="B232" s="14" t="s">
        <v>11</v>
      </c>
      <c r="C232" s="19">
        <f>SUM(C230:C231)</f>
        <v>0</v>
      </c>
      <c r="D232" s="17">
        <f aca="true" t="shared" si="11" ref="D232:BK232">SUM(D230:D231)</f>
        <v>0.5316265170000001</v>
      </c>
      <c r="E232" s="17">
        <f t="shared" si="11"/>
        <v>0</v>
      </c>
      <c r="F232" s="17">
        <f t="shared" si="11"/>
        <v>0</v>
      </c>
      <c r="G232" s="18">
        <f t="shared" si="11"/>
        <v>0</v>
      </c>
      <c r="H232" s="19">
        <f t="shared" si="11"/>
        <v>118.33299034090003</v>
      </c>
      <c r="I232" s="17">
        <f t="shared" si="11"/>
        <v>0.3414752093333333</v>
      </c>
      <c r="J232" s="17">
        <f t="shared" si="11"/>
        <v>0.0029973767333333337</v>
      </c>
      <c r="K232" s="17">
        <f t="shared" si="11"/>
        <v>0</v>
      </c>
      <c r="L232" s="18">
        <f t="shared" si="11"/>
        <v>65.69795906436664</v>
      </c>
      <c r="M232" s="19">
        <f t="shared" si="11"/>
        <v>0</v>
      </c>
      <c r="N232" s="17">
        <f t="shared" si="11"/>
        <v>0</v>
      </c>
      <c r="O232" s="17">
        <f t="shared" si="11"/>
        <v>0</v>
      </c>
      <c r="P232" s="17">
        <f t="shared" si="11"/>
        <v>0</v>
      </c>
      <c r="Q232" s="18">
        <f t="shared" si="11"/>
        <v>0</v>
      </c>
      <c r="R232" s="19">
        <f t="shared" si="11"/>
        <v>88.92241573996667</v>
      </c>
      <c r="S232" s="17">
        <f t="shared" si="11"/>
        <v>0.16250998943333336</v>
      </c>
      <c r="T232" s="17">
        <f t="shared" si="11"/>
        <v>0</v>
      </c>
      <c r="U232" s="17">
        <f t="shared" si="11"/>
        <v>0</v>
      </c>
      <c r="V232" s="18">
        <f t="shared" si="11"/>
        <v>33.17550668826667</v>
      </c>
      <c r="W232" s="19">
        <f t="shared" si="11"/>
        <v>0</v>
      </c>
      <c r="X232" s="17">
        <f t="shared" si="11"/>
        <v>0</v>
      </c>
      <c r="Y232" s="17">
        <f t="shared" si="11"/>
        <v>0</v>
      </c>
      <c r="Z232" s="17">
        <f t="shared" si="11"/>
        <v>0</v>
      </c>
      <c r="AA232" s="18">
        <f t="shared" si="11"/>
        <v>0</v>
      </c>
      <c r="AB232" s="19">
        <f t="shared" si="11"/>
        <v>6.146415643499999</v>
      </c>
      <c r="AC232" s="17">
        <f t="shared" si="11"/>
        <v>0.007521655433333335</v>
      </c>
      <c r="AD232" s="17">
        <f t="shared" si="11"/>
        <v>0</v>
      </c>
      <c r="AE232" s="17">
        <f t="shared" si="11"/>
        <v>0</v>
      </c>
      <c r="AF232" s="18">
        <f t="shared" si="11"/>
        <v>2.219615246</v>
      </c>
      <c r="AG232" s="19">
        <f t="shared" si="11"/>
        <v>0</v>
      </c>
      <c r="AH232" s="17">
        <f t="shared" si="11"/>
        <v>0</v>
      </c>
      <c r="AI232" s="17">
        <f t="shared" si="11"/>
        <v>0</v>
      </c>
      <c r="AJ232" s="17">
        <f t="shared" si="11"/>
        <v>0</v>
      </c>
      <c r="AK232" s="18">
        <f t="shared" si="11"/>
        <v>0</v>
      </c>
      <c r="AL232" s="19">
        <f t="shared" si="11"/>
        <v>5.509394240766666</v>
      </c>
      <c r="AM232" s="17">
        <f t="shared" si="11"/>
        <v>34.066375095666665</v>
      </c>
      <c r="AN232" s="17">
        <f t="shared" si="11"/>
        <v>0</v>
      </c>
      <c r="AO232" s="17">
        <f t="shared" si="11"/>
        <v>0</v>
      </c>
      <c r="AP232" s="18">
        <f t="shared" si="11"/>
        <v>1.697879877633333</v>
      </c>
      <c r="AQ232" s="19">
        <f t="shared" si="11"/>
        <v>0</v>
      </c>
      <c r="AR232" s="17">
        <f t="shared" si="11"/>
        <v>0</v>
      </c>
      <c r="AS232" s="17">
        <f t="shared" si="11"/>
        <v>0</v>
      </c>
      <c r="AT232" s="17">
        <f t="shared" si="11"/>
        <v>0</v>
      </c>
      <c r="AU232" s="18">
        <f t="shared" si="11"/>
        <v>0</v>
      </c>
      <c r="AV232" s="19">
        <f t="shared" si="11"/>
        <v>1752.143796251344</v>
      </c>
      <c r="AW232" s="17">
        <f t="shared" si="11"/>
        <v>18.422286166713352</v>
      </c>
      <c r="AX232" s="17">
        <f t="shared" si="11"/>
        <v>0.15997547036666668</v>
      </c>
      <c r="AY232" s="17">
        <f t="shared" si="11"/>
        <v>0.019411728099999997</v>
      </c>
      <c r="AZ232" s="18">
        <f t="shared" si="11"/>
        <v>897.691327091567</v>
      </c>
      <c r="BA232" s="19">
        <f t="shared" si="11"/>
        <v>0</v>
      </c>
      <c r="BB232" s="17">
        <f t="shared" si="11"/>
        <v>0</v>
      </c>
      <c r="BC232" s="17">
        <f t="shared" si="11"/>
        <v>0</v>
      </c>
      <c r="BD232" s="17">
        <f t="shared" si="11"/>
        <v>0</v>
      </c>
      <c r="BE232" s="18">
        <f t="shared" si="11"/>
        <v>0</v>
      </c>
      <c r="BF232" s="19">
        <f t="shared" si="11"/>
        <v>1387.954526976701</v>
      </c>
      <c r="BG232" s="17">
        <f t="shared" si="11"/>
        <v>20.22705471396667</v>
      </c>
      <c r="BH232" s="17">
        <f t="shared" si="11"/>
        <v>0</v>
      </c>
      <c r="BI232" s="17">
        <f t="shared" si="11"/>
        <v>0</v>
      </c>
      <c r="BJ232" s="18">
        <f t="shared" si="11"/>
        <v>455.6816020186333</v>
      </c>
      <c r="BK232" s="31">
        <f t="shared" si="11"/>
        <v>4889.114663102391</v>
      </c>
      <c r="BL232" s="15"/>
      <c r="BM232" s="49"/>
    </row>
    <row r="233" spans="3:65" ht="1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5"/>
      <c r="BM233" s="49"/>
    </row>
    <row r="234" spans="1:65" s="12" customFormat="1" ht="15">
      <c r="A234" s="5" t="s">
        <v>12</v>
      </c>
      <c r="B234" s="26" t="s">
        <v>24</v>
      </c>
      <c r="C234" s="11"/>
      <c r="D234" s="9"/>
      <c r="E234" s="9"/>
      <c r="F234" s="9"/>
      <c r="G234" s="10"/>
      <c r="H234" s="11"/>
      <c r="I234" s="9"/>
      <c r="J234" s="9"/>
      <c r="K234" s="9"/>
      <c r="L234" s="10"/>
      <c r="M234" s="11"/>
      <c r="N234" s="9"/>
      <c r="O234" s="9"/>
      <c r="P234" s="9"/>
      <c r="Q234" s="10"/>
      <c r="R234" s="11"/>
      <c r="S234" s="9"/>
      <c r="T234" s="9"/>
      <c r="U234" s="9"/>
      <c r="V234" s="10"/>
      <c r="W234" s="11"/>
      <c r="X234" s="9"/>
      <c r="Y234" s="9"/>
      <c r="Z234" s="9"/>
      <c r="AA234" s="10"/>
      <c r="AB234" s="11"/>
      <c r="AC234" s="9"/>
      <c r="AD234" s="9"/>
      <c r="AE234" s="9"/>
      <c r="AF234" s="10"/>
      <c r="AG234" s="11"/>
      <c r="AH234" s="9"/>
      <c r="AI234" s="9"/>
      <c r="AJ234" s="9"/>
      <c r="AK234" s="10"/>
      <c r="AL234" s="11"/>
      <c r="AM234" s="9"/>
      <c r="AN234" s="9"/>
      <c r="AO234" s="9"/>
      <c r="AP234" s="10"/>
      <c r="AQ234" s="11"/>
      <c r="AR234" s="9"/>
      <c r="AS234" s="9"/>
      <c r="AT234" s="9"/>
      <c r="AU234" s="10"/>
      <c r="AV234" s="11"/>
      <c r="AW234" s="9"/>
      <c r="AX234" s="9"/>
      <c r="AY234" s="9"/>
      <c r="AZ234" s="10"/>
      <c r="BA234" s="11"/>
      <c r="BB234" s="9"/>
      <c r="BC234" s="9"/>
      <c r="BD234" s="9"/>
      <c r="BE234" s="10"/>
      <c r="BF234" s="11"/>
      <c r="BG234" s="9"/>
      <c r="BH234" s="9"/>
      <c r="BI234" s="9"/>
      <c r="BJ234" s="10"/>
      <c r="BK234" s="16"/>
      <c r="BL234" s="15"/>
      <c r="BM234" s="49"/>
    </row>
    <row r="235" spans="1:65" s="12" customFormat="1" ht="15">
      <c r="A235" s="5"/>
      <c r="B235" s="8" t="s">
        <v>159</v>
      </c>
      <c r="C235" s="11">
        <v>0</v>
      </c>
      <c r="D235" s="9">
        <v>0.5777535717333334</v>
      </c>
      <c r="E235" s="9">
        <v>0</v>
      </c>
      <c r="F235" s="9">
        <v>0</v>
      </c>
      <c r="G235" s="10">
        <v>0</v>
      </c>
      <c r="H235" s="11">
        <v>203.01352870596662</v>
      </c>
      <c r="I235" s="9">
        <v>1013.7653832432666</v>
      </c>
      <c r="J235" s="9">
        <v>0</v>
      </c>
      <c r="K235" s="9">
        <v>0</v>
      </c>
      <c r="L235" s="10">
        <v>74.62251386726665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32.454897604833334</v>
      </c>
      <c r="S235" s="9">
        <v>67.88720662106667</v>
      </c>
      <c r="T235" s="9">
        <v>0</v>
      </c>
      <c r="U235" s="9">
        <v>0</v>
      </c>
      <c r="V235" s="10">
        <v>4.544773457433334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0.08244897073333335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657.024076437533</v>
      </c>
      <c r="AW235" s="9">
        <v>591.1652340466653</v>
      </c>
      <c r="AX235" s="9">
        <v>0.5141568512333332</v>
      </c>
      <c r="AY235" s="9">
        <v>0</v>
      </c>
      <c r="AZ235" s="10">
        <v>198.7946271425334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128.70017094576667</v>
      </c>
      <c r="BG235" s="9">
        <v>57.142304474599996</v>
      </c>
      <c r="BH235" s="9">
        <v>0</v>
      </c>
      <c r="BI235" s="9">
        <v>0</v>
      </c>
      <c r="BJ235" s="10">
        <v>21.93501056176667</v>
      </c>
      <c r="BK235" s="16">
        <f>SUM(C235:BJ235)</f>
        <v>3052.2240865023987</v>
      </c>
      <c r="BL235" s="15"/>
      <c r="BM235" s="49"/>
    </row>
    <row r="236" spans="1:65" s="12" customFormat="1" ht="15">
      <c r="A236" s="5"/>
      <c r="B236" s="8" t="s">
        <v>160</v>
      </c>
      <c r="C236" s="11">
        <v>0</v>
      </c>
      <c r="D236" s="9">
        <v>9.390164342966669</v>
      </c>
      <c r="E236" s="9">
        <v>0</v>
      </c>
      <c r="F236" s="9">
        <v>0</v>
      </c>
      <c r="G236" s="10">
        <v>0</v>
      </c>
      <c r="H236" s="11">
        <v>24.02241924296666</v>
      </c>
      <c r="I236" s="9">
        <v>6.3230399403333335</v>
      </c>
      <c r="J236" s="9">
        <v>1.341473601366667</v>
      </c>
      <c r="K236" s="9">
        <v>0</v>
      </c>
      <c r="L236" s="10">
        <v>75.76185745313336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18.470180917800004</v>
      </c>
      <c r="S236" s="9">
        <v>1.9019142760999999</v>
      </c>
      <c r="T236" s="9">
        <v>0</v>
      </c>
      <c r="U236" s="9">
        <v>0</v>
      </c>
      <c r="V236" s="10">
        <v>26.20240133053332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1.0510808458333334</v>
      </c>
      <c r="AC236" s="9">
        <v>0.002523577633333334</v>
      </c>
      <c r="AD236" s="9">
        <v>0</v>
      </c>
      <c r="AE236" s="9">
        <v>0</v>
      </c>
      <c r="AF236" s="10">
        <v>4.236101925433332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0.6890446222</v>
      </c>
      <c r="AM236" s="9">
        <v>0</v>
      </c>
      <c r="AN236" s="9">
        <v>0</v>
      </c>
      <c r="AO236" s="9">
        <v>0</v>
      </c>
      <c r="AP236" s="10">
        <v>0.3378136576666666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357.1331520080002</v>
      </c>
      <c r="AW236" s="9">
        <v>148.3665379571538</v>
      </c>
      <c r="AX236" s="9">
        <v>0.19438767449999997</v>
      </c>
      <c r="AY236" s="9">
        <v>0</v>
      </c>
      <c r="AZ236" s="10">
        <v>835.2448439806325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189.8327064867667</v>
      </c>
      <c r="BG236" s="9">
        <v>33.16743721103333</v>
      </c>
      <c r="BH236" s="9">
        <v>0</v>
      </c>
      <c r="BI236" s="9">
        <v>0</v>
      </c>
      <c r="BJ236" s="10">
        <v>222.0430593385333</v>
      </c>
      <c r="BK236" s="16">
        <f aca="true" t="shared" si="12" ref="BK236:BK265">SUM(C236:BJ236)</f>
        <v>1955.7121403905865</v>
      </c>
      <c r="BL236" s="15"/>
      <c r="BM236" s="49"/>
    </row>
    <row r="237" spans="1:65" s="12" customFormat="1" ht="15">
      <c r="A237" s="5"/>
      <c r="B237" s="8" t="s">
        <v>216</v>
      </c>
      <c r="C237" s="11">
        <v>0</v>
      </c>
      <c r="D237" s="9">
        <v>0</v>
      </c>
      <c r="E237" s="9">
        <v>0</v>
      </c>
      <c r="F237" s="9">
        <v>0</v>
      </c>
      <c r="G237" s="10">
        <v>0</v>
      </c>
      <c r="H237" s="11">
        <v>0.30643992573333334</v>
      </c>
      <c r="I237" s="9">
        <v>0</v>
      </c>
      <c r="J237" s="9">
        <v>0</v>
      </c>
      <c r="K237" s="9">
        <v>0</v>
      </c>
      <c r="L237" s="10">
        <v>0.09754847076666667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0.05389200753333334</v>
      </c>
      <c r="S237" s="9">
        <v>0</v>
      </c>
      <c r="T237" s="9">
        <v>0</v>
      </c>
      <c r="U237" s="9">
        <v>0</v>
      </c>
      <c r="V237" s="10">
        <v>0.020498829166666666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0.0011554153333333333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115.97069164869998</v>
      </c>
      <c r="AW237" s="9">
        <v>72.09356113568971</v>
      </c>
      <c r="AX237" s="9">
        <v>0</v>
      </c>
      <c r="AY237" s="9">
        <v>0</v>
      </c>
      <c r="AZ237" s="10">
        <v>21.5170438664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4.3083473576000015</v>
      </c>
      <c r="BG237" s="9">
        <v>1.2856140866666668</v>
      </c>
      <c r="BH237" s="9">
        <v>0</v>
      </c>
      <c r="BI237" s="9">
        <v>0</v>
      </c>
      <c r="BJ237" s="10">
        <v>0.469676333</v>
      </c>
      <c r="BK237" s="16">
        <f t="shared" si="12"/>
        <v>216.1244690765897</v>
      </c>
      <c r="BL237" s="15"/>
      <c r="BM237" s="49"/>
    </row>
    <row r="238" spans="1:65" s="12" customFormat="1" ht="15">
      <c r="A238" s="5"/>
      <c r="B238" s="8" t="s">
        <v>161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0.9850745779000003</v>
      </c>
      <c r="I238" s="9">
        <v>1.6006503333333333</v>
      </c>
      <c r="J238" s="9">
        <v>0</v>
      </c>
      <c r="K238" s="9">
        <v>0</v>
      </c>
      <c r="L238" s="10">
        <v>2.287003721866667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1.1381232142000002</v>
      </c>
      <c r="S238" s="9">
        <v>2.458119854933334</v>
      </c>
      <c r="T238" s="9">
        <v>0</v>
      </c>
      <c r="U238" s="9">
        <v>0</v>
      </c>
      <c r="V238" s="10">
        <v>0.7575493325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0.9450664021</v>
      </c>
      <c r="AC238" s="9">
        <v>0</v>
      </c>
      <c r="AD238" s="9">
        <v>0</v>
      </c>
      <c r="AE238" s="9">
        <v>0</v>
      </c>
      <c r="AF238" s="10">
        <v>0.24888425406666664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0.029432351333333336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154.6566158837334</v>
      </c>
      <c r="AW238" s="9">
        <v>17.01310981485033</v>
      </c>
      <c r="AX238" s="9">
        <v>0</v>
      </c>
      <c r="AY238" s="9">
        <v>0</v>
      </c>
      <c r="AZ238" s="10">
        <v>67.63698860423332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35.02121935113334</v>
      </c>
      <c r="BG238" s="9">
        <v>3.859713478699999</v>
      </c>
      <c r="BH238" s="9">
        <v>0</v>
      </c>
      <c r="BI238" s="9">
        <v>0</v>
      </c>
      <c r="BJ238" s="10">
        <v>18.7143030457</v>
      </c>
      <c r="BK238" s="16">
        <f t="shared" si="12"/>
        <v>307.3518542205837</v>
      </c>
      <c r="BL238" s="15"/>
      <c r="BM238" s="56"/>
    </row>
    <row r="239" spans="1:65" s="12" customFormat="1" ht="15">
      <c r="A239" s="5"/>
      <c r="B239" s="8" t="s">
        <v>162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1.4623994642333333</v>
      </c>
      <c r="I239" s="9">
        <v>0.0010780453333333333</v>
      </c>
      <c r="J239" s="9">
        <v>0</v>
      </c>
      <c r="K239" s="9">
        <v>0</v>
      </c>
      <c r="L239" s="10">
        <v>1.214235307566667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3.4518666591</v>
      </c>
      <c r="S239" s="9">
        <v>0</v>
      </c>
      <c r="T239" s="9">
        <v>0</v>
      </c>
      <c r="U239" s="9">
        <v>0</v>
      </c>
      <c r="V239" s="10">
        <v>1.1141890010333335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0.9471384997999999</v>
      </c>
      <c r="AC239" s="9">
        <v>0</v>
      </c>
      <c r="AD239" s="9">
        <v>0.005264398333333333</v>
      </c>
      <c r="AE239" s="9">
        <v>0</v>
      </c>
      <c r="AF239" s="10">
        <v>0.12961081019999995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0.14970097496666665</v>
      </c>
      <c r="AM239" s="9">
        <v>0</v>
      </c>
      <c r="AN239" s="9">
        <v>0</v>
      </c>
      <c r="AO239" s="9">
        <v>0</v>
      </c>
      <c r="AP239" s="10">
        <v>0.0015793194999999998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153.98289029949993</v>
      </c>
      <c r="AW239" s="9">
        <v>20.112166367300777</v>
      </c>
      <c r="AX239" s="9">
        <v>0.006317277999999999</v>
      </c>
      <c r="AY239" s="9">
        <v>0</v>
      </c>
      <c r="AZ239" s="10">
        <v>82.9777710117333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106.26262458869984</v>
      </c>
      <c r="BG239" s="9">
        <v>7.929717860766669</v>
      </c>
      <c r="BH239" s="9">
        <v>1.0528796666666667</v>
      </c>
      <c r="BI239" s="9">
        <v>0</v>
      </c>
      <c r="BJ239" s="10">
        <v>51.782717042099975</v>
      </c>
      <c r="BK239" s="16">
        <f>SUM(C239:BJ239)</f>
        <v>432.5841465948339</v>
      </c>
      <c r="BL239" s="15"/>
      <c r="BM239" s="56"/>
    </row>
    <row r="240" spans="1:65" s="12" customFormat="1" ht="15">
      <c r="A240" s="5"/>
      <c r="B240" s="8" t="s">
        <v>163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0.7313108042000002</v>
      </c>
      <c r="I240" s="9">
        <v>0.2650317</v>
      </c>
      <c r="J240" s="9">
        <v>0</v>
      </c>
      <c r="K240" s="9">
        <v>0</v>
      </c>
      <c r="L240" s="10">
        <v>0.6851009309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0.061426200233333325</v>
      </c>
      <c r="S240" s="9">
        <v>0</v>
      </c>
      <c r="T240" s="9">
        <v>0</v>
      </c>
      <c r="U240" s="9">
        <v>0</v>
      </c>
      <c r="V240" s="10">
        <v>0.030733946233333337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0.04055957220000001</v>
      </c>
      <c r="AC240" s="9">
        <v>0</v>
      </c>
      <c r="AD240" s="9">
        <v>0</v>
      </c>
      <c r="AE240" s="9">
        <v>0</v>
      </c>
      <c r="AF240" s="10">
        <v>0.005257219199999999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172.1877274081334</v>
      </c>
      <c r="AW240" s="9">
        <v>97.25800032446203</v>
      </c>
      <c r="AX240" s="9">
        <v>0</v>
      </c>
      <c r="AY240" s="9">
        <v>1.6572490199999999</v>
      </c>
      <c r="AZ240" s="10">
        <v>74.28245858576663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3.9769425654000004</v>
      </c>
      <c r="BG240" s="9">
        <v>9.66069556</v>
      </c>
      <c r="BH240" s="9">
        <v>0</v>
      </c>
      <c r="BI240" s="9">
        <v>27.81182599786666</v>
      </c>
      <c r="BJ240" s="10">
        <v>0.24908806846666665</v>
      </c>
      <c r="BK240" s="16">
        <f t="shared" si="12"/>
        <v>388.9034079030621</v>
      </c>
      <c r="BL240" s="15"/>
      <c r="BM240" s="56"/>
    </row>
    <row r="241" spans="1:65" s="12" customFormat="1" ht="15">
      <c r="A241" s="5"/>
      <c r="B241" s="8" t="s">
        <v>164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6.387770040233334</v>
      </c>
      <c r="I241" s="9">
        <v>7.846555230000002</v>
      </c>
      <c r="J241" s="9">
        <v>0</v>
      </c>
      <c r="K241" s="9">
        <v>0</v>
      </c>
      <c r="L241" s="10">
        <v>4.264041564533334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4.1427924268</v>
      </c>
      <c r="S241" s="9">
        <v>0.61985064</v>
      </c>
      <c r="T241" s="9">
        <v>0</v>
      </c>
      <c r="U241" s="9">
        <v>0</v>
      </c>
      <c r="V241" s="10">
        <v>1.3876719132999997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5.3661833301333335</v>
      </c>
      <c r="AC241" s="9">
        <v>0</v>
      </c>
      <c r="AD241" s="9">
        <v>0</v>
      </c>
      <c r="AE241" s="9">
        <v>0</v>
      </c>
      <c r="AF241" s="10">
        <v>1.008727134833333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0.17482811886666666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343.97286466240007</v>
      </c>
      <c r="AW241" s="9">
        <v>84.7922507806804</v>
      </c>
      <c r="AX241" s="9">
        <v>0</v>
      </c>
      <c r="AY241" s="9">
        <v>4.604567442133334</v>
      </c>
      <c r="AZ241" s="10">
        <v>178.43564709160003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157.4576574053668</v>
      </c>
      <c r="BG241" s="9">
        <v>21.987718476199994</v>
      </c>
      <c r="BH241" s="9">
        <v>0</v>
      </c>
      <c r="BI241" s="9">
        <v>0</v>
      </c>
      <c r="BJ241" s="10">
        <v>53.29797332413333</v>
      </c>
      <c r="BK241" s="16">
        <f t="shared" si="12"/>
        <v>875.747099581214</v>
      </c>
      <c r="BL241" s="15"/>
      <c r="BM241" s="56"/>
    </row>
    <row r="242" spans="1:65" s="12" customFormat="1" ht="15">
      <c r="A242" s="5"/>
      <c r="B242" s="8" t="s">
        <v>188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3.463303917133333</v>
      </c>
      <c r="I242" s="9">
        <v>0.4524056666666667</v>
      </c>
      <c r="J242" s="9">
        <v>0</v>
      </c>
      <c r="K242" s="9">
        <v>0</v>
      </c>
      <c r="L242" s="10">
        <v>0.7026328225666668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2.9773035442666678</v>
      </c>
      <c r="S242" s="9">
        <v>0.09048113333333334</v>
      </c>
      <c r="T242" s="9">
        <v>0</v>
      </c>
      <c r="U242" s="9">
        <v>0</v>
      </c>
      <c r="V242" s="10">
        <v>0.5833076871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0.018460734266666667</v>
      </c>
      <c r="AC242" s="9">
        <v>0</v>
      </c>
      <c r="AD242" s="9">
        <v>0</v>
      </c>
      <c r="AE242" s="9">
        <v>0</v>
      </c>
      <c r="AF242" s="10">
        <v>2.893696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0.0035614720000000004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151.1038732229668</v>
      </c>
      <c r="AW242" s="9">
        <v>17.110741694626753</v>
      </c>
      <c r="AX242" s="9">
        <v>0</v>
      </c>
      <c r="AY242" s="9">
        <v>0</v>
      </c>
      <c r="AZ242" s="10">
        <v>74.17487271556669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74.25379253570001</v>
      </c>
      <c r="BG242" s="9">
        <v>10.144640340666667</v>
      </c>
      <c r="BH242" s="9">
        <v>0.890368</v>
      </c>
      <c r="BI242" s="9">
        <v>0</v>
      </c>
      <c r="BJ242" s="10">
        <v>23.344544494333327</v>
      </c>
      <c r="BK242" s="16">
        <f t="shared" si="12"/>
        <v>362.2079859811936</v>
      </c>
      <c r="BL242" s="15"/>
      <c r="BM242" s="56"/>
    </row>
    <row r="243" spans="1:65" s="12" customFormat="1" ht="15">
      <c r="A243" s="5"/>
      <c r="B243" s="8" t="s">
        <v>294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0.5248400877000001</v>
      </c>
      <c r="I243" s="9">
        <v>0.4984321833333334</v>
      </c>
      <c r="J243" s="9">
        <v>0</v>
      </c>
      <c r="K243" s="9">
        <v>0</v>
      </c>
      <c r="L243" s="10">
        <v>2.4853172587666665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0.4107933091666666</v>
      </c>
      <c r="S243" s="9">
        <v>0.02977886883333333</v>
      </c>
      <c r="T243" s="9">
        <v>0</v>
      </c>
      <c r="U243" s="9">
        <v>0</v>
      </c>
      <c r="V243" s="10">
        <v>0.15695094516666663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0.004475701666666667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42.462984923633364</v>
      </c>
      <c r="AW243" s="9">
        <v>0.9495908276631493</v>
      </c>
      <c r="AX243" s="9">
        <v>0</v>
      </c>
      <c r="AY243" s="9">
        <v>0</v>
      </c>
      <c r="AZ243" s="10">
        <v>9.412511589966668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17.914971640266664</v>
      </c>
      <c r="BG243" s="9">
        <v>0.3509704351</v>
      </c>
      <c r="BH243" s="9">
        <v>2.2378508333333333</v>
      </c>
      <c r="BI243" s="9">
        <v>0</v>
      </c>
      <c r="BJ243" s="10">
        <v>5.0172446059333335</v>
      </c>
      <c r="BK243" s="16">
        <f t="shared" si="12"/>
        <v>82.45671321052984</v>
      </c>
      <c r="BL243" s="15"/>
      <c r="BM243" s="49"/>
    </row>
    <row r="244" spans="1:65" s="12" customFormat="1" ht="15">
      <c r="A244" s="5"/>
      <c r="B244" s="8" t="s">
        <v>165</v>
      </c>
      <c r="C244" s="11">
        <v>0</v>
      </c>
      <c r="D244" s="9">
        <v>13.11543</v>
      </c>
      <c r="E244" s="9">
        <v>0</v>
      </c>
      <c r="F244" s="9">
        <v>0</v>
      </c>
      <c r="G244" s="10">
        <v>0</v>
      </c>
      <c r="H244" s="11">
        <v>44.08502125463334</v>
      </c>
      <c r="I244" s="9">
        <v>4.0657833</v>
      </c>
      <c r="J244" s="9">
        <v>0</v>
      </c>
      <c r="K244" s="9">
        <v>0</v>
      </c>
      <c r="L244" s="10">
        <v>2.302408329833333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2.0234527103333333</v>
      </c>
      <c r="S244" s="9">
        <v>0.06557715</v>
      </c>
      <c r="T244" s="9">
        <v>0.6557715</v>
      </c>
      <c r="U244" s="9">
        <v>0</v>
      </c>
      <c r="V244" s="10">
        <v>0.7010849902666666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2.9104518187333333</v>
      </c>
      <c r="AC244" s="9">
        <v>0.0008289681666666667</v>
      </c>
      <c r="AD244" s="9">
        <v>0</v>
      </c>
      <c r="AE244" s="9">
        <v>0</v>
      </c>
      <c r="AF244" s="10">
        <v>1.0398544563333334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1.0729597034333334</v>
      </c>
      <c r="AM244" s="9">
        <v>3.365610756666667</v>
      </c>
      <c r="AN244" s="9">
        <v>0</v>
      </c>
      <c r="AO244" s="9">
        <v>0</v>
      </c>
      <c r="AP244" s="10">
        <v>0.15739750009999998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66.03506670753337</v>
      </c>
      <c r="AW244" s="9">
        <v>12.256235570793047</v>
      </c>
      <c r="AX244" s="9">
        <v>0.044237421666666665</v>
      </c>
      <c r="AY244" s="9">
        <v>0</v>
      </c>
      <c r="AZ244" s="10">
        <v>81.65056238416668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31.471799403600006</v>
      </c>
      <c r="BG244" s="9">
        <v>13.9976674746</v>
      </c>
      <c r="BH244" s="9">
        <v>0</v>
      </c>
      <c r="BI244" s="9">
        <v>0</v>
      </c>
      <c r="BJ244" s="10">
        <v>38.72975206216667</v>
      </c>
      <c r="BK244" s="16">
        <f t="shared" si="12"/>
        <v>319.74695346302644</v>
      </c>
      <c r="BL244" s="15"/>
      <c r="BM244" s="49"/>
    </row>
    <row r="245" spans="1:65" s="12" customFormat="1" ht="15">
      <c r="A245" s="5"/>
      <c r="B245" s="8" t="s">
        <v>166</v>
      </c>
      <c r="C245" s="11">
        <v>0</v>
      </c>
      <c r="D245" s="9">
        <v>0</v>
      </c>
      <c r="E245" s="9">
        <v>0</v>
      </c>
      <c r="F245" s="9">
        <v>0</v>
      </c>
      <c r="G245" s="10">
        <v>0</v>
      </c>
      <c r="H245" s="11">
        <v>0.35090106713333336</v>
      </c>
      <c r="I245" s="9">
        <v>0.4209775</v>
      </c>
      <c r="J245" s="9">
        <v>0</v>
      </c>
      <c r="K245" s="9">
        <v>0</v>
      </c>
      <c r="L245" s="10">
        <v>0.4689807476333333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0.5688895848333334</v>
      </c>
      <c r="S245" s="9">
        <v>0</v>
      </c>
      <c r="T245" s="9">
        <v>0</v>
      </c>
      <c r="U245" s="9">
        <v>0</v>
      </c>
      <c r="V245" s="10">
        <v>0.49804768429999996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0.7488361001</v>
      </c>
      <c r="AC245" s="9">
        <v>0</v>
      </c>
      <c r="AD245" s="9">
        <v>0</v>
      </c>
      <c r="AE245" s="9">
        <v>0</v>
      </c>
      <c r="AF245" s="10">
        <v>0.2954014082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0.06063766530000001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36.790864149866664</v>
      </c>
      <c r="AW245" s="9">
        <v>5.411719834359136</v>
      </c>
      <c r="AX245" s="9">
        <v>0</v>
      </c>
      <c r="AY245" s="9">
        <v>0</v>
      </c>
      <c r="AZ245" s="10">
        <v>32.87800447913333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15.938658085466665</v>
      </c>
      <c r="BG245" s="9">
        <v>3.2643557805000003</v>
      </c>
      <c r="BH245" s="9">
        <v>0</v>
      </c>
      <c r="BI245" s="9">
        <v>0</v>
      </c>
      <c r="BJ245" s="10">
        <v>10.693097779833334</v>
      </c>
      <c r="BK245" s="16">
        <f t="shared" si="12"/>
        <v>108.38937186665913</v>
      </c>
      <c r="BL245" s="15"/>
      <c r="BM245" s="49"/>
    </row>
    <row r="246" spans="1:65" s="12" customFormat="1" ht="15">
      <c r="A246" s="5"/>
      <c r="B246" s="8" t="s">
        <v>167</v>
      </c>
      <c r="C246" s="11">
        <v>0</v>
      </c>
      <c r="D246" s="9">
        <v>0</v>
      </c>
      <c r="E246" s="9">
        <v>0</v>
      </c>
      <c r="F246" s="9">
        <v>0</v>
      </c>
      <c r="G246" s="10">
        <v>0</v>
      </c>
      <c r="H246" s="11">
        <v>0.5740346893</v>
      </c>
      <c r="I246" s="9">
        <v>0.11912593333333332</v>
      </c>
      <c r="J246" s="9">
        <v>0</v>
      </c>
      <c r="K246" s="9">
        <v>0</v>
      </c>
      <c r="L246" s="10">
        <v>0.8541124943666667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0.5004153052666666</v>
      </c>
      <c r="S246" s="9">
        <v>1.3360063324333333</v>
      </c>
      <c r="T246" s="9">
        <v>0</v>
      </c>
      <c r="U246" s="9">
        <v>0</v>
      </c>
      <c r="V246" s="10">
        <v>0.9212285000999999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0.7960631819333334</v>
      </c>
      <c r="AC246" s="9">
        <v>0</v>
      </c>
      <c r="AD246" s="9">
        <v>0</v>
      </c>
      <c r="AE246" s="9">
        <v>0</v>
      </c>
      <c r="AF246" s="10">
        <v>0.3908424869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0.06011994256666667</v>
      </c>
      <c r="AM246" s="9">
        <v>0</v>
      </c>
      <c r="AN246" s="9">
        <v>0</v>
      </c>
      <c r="AO246" s="9">
        <v>0</v>
      </c>
      <c r="AP246" s="10">
        <v>0.021347411366666666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87.95260521686666</v>
      </c>
      <c r="AW246" s="9">
        <v>8.43560360896971</v>
      </c>
      <c r="AX246" s="9">
        <v>0</v>
      </c>
      <c r="AY246" s="9">
        <v>0</v>
      </c>
      <c r="AZ246" s="10">
        <v>56.432375636033335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21.22083059536667</v>
      </c>
      <c r="BG246" s="9">
        <v>1.8861808557666668</v>
      </c>
      <c r="BH246" s="9">
        <v>0</v>
      </c>
      <c r="BI246" s="9">
        <v>0</v>
      </c>
      <c r="BJ246" s="10">
        <v>15.190368294466664</v>
      </c>
      <c r="BK246" s="16">
        <f t="shared" si="12"/>
        <v>196.69126048503637</v>
      </c>
      <c r="BL246" s="15"/>
      <c r="BM246" s="49"/>
    </row>
    <row r="247" spans="1:65" s="12" customFormat="1" ht="15">
      <c r="A247" s="5"/>
      <c r="B247" s="8" t="s">
        <v>217</v>
      </c>
      <c r="C247" s="11">
        <v>0</v>
      </c>
      <c r="D247" s="9">
        <v>12.369360855500004</v>
      </c>
      <c r="E247" s="9">
        <v>0</v>
      </c>
      <c r="F247" s="9">
        <v>0</v>
      </c>
      <c r="G247" s="10">
        <v>0</v>
      </c>
      <c r="H247" s="11">
        <v>24.327975363166665</v>
      </c>
      <c r="I247" s="9">
        <v>132.91606444733333</v>
      </c>
      <c r="J247" s="9">
        <v>2.146744323333334</v>
      </c>
      <c r="K247" s="9">
        <v>0</v>
      </c>
      <c r="L247" s="10">
        <v>19.874291312099995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10.079577355033333</v>
      </c>
      <c r="S247" s="9">
        <v>7.414915081133333</v>
      </c>
      <c r="T247" s="9">
        <v>0</v>
      </c>
      <c r="U247" s="9">
        <v>0</v>
      </c>
      <c r="V247" s="10">
        <v>8.575235687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3.2021218058000005</v>
      </c>
      <c r="AC247" s="9">
        <v>0.019511792500000003</v>
      </c>
      <c r="AD247" s="9">
        <v>0</v>
      </c>
      <c r="AE247" s="9">
        <v>0</v>
      </c>
      <c r="AF247" s="10">
        <v>1.7282720651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6.86479944013333</v>
      </c>
      <c r="AM247" s="9">
        <v>12.401149269399998</v>
      </c>
      <c r="AN247" s="9">
        <v>0</v>
      </c>
      <c r="AO247" s="9">
        <v>0</v>
      </c>
      <c r="AP247" s="10">
        <v>1.7559578606000001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580.3231013773673</v>
      </c>
      <c r="AW247" s="9">
        <v>162.5490103645663</v>
      </c>
      <c r="AX247" s="9">
        <v>0.014162983600000003</v>
      </c>
      <c r="AY247" s="9">
        <v>0.8657542257666666</v>
      </c>
      <c r="AZ247" s="10">
        <v>525.1159055443001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296.66518904536656</v>
      </c>
      <c r="BG247" s="9">
        <v>82.5694621279</v>
      </c>
      <c r="BH247" s="9">
        <v>0.49292986006666667</v>
      </c>
      <c r="BI247" s="9">
        <v>0</v>
      </c>
      <c r="BJ247" s="10">
        <v>167.75653126453332</v>
      </c>
      <c r="BK247" s="16">
        <f t="shared" si="12"/>
        <v>2060.0280234516</v>
      </c>
      <c r="BL247" s="15"/>
      <c r="BM247" s="49"/>
    </row>
    <row r="248" spans="1:65" s="12" customFormat="1" ht="15">
      <c r="A248" s="5"/>
      <c r="B248" s="8" t="s">
        <v>168</v>
      </c>
      <c r="C248" s="11">
        <v>0</v>
      </c>
      <c r="D248" s="9">
        <v>5.480168739833332</v>
      </c>
      <c r="E248" s="9">
        <v>0</v>
      </c>
      <c r="F248" s="9">
        <v>0</v>
      </c>
      <c r="G248" s="10">
        <v>0</v>
      </c>
      <c r="H248" s="11">
        <v>7.209954653733333</v>
      </c>
      <c r="I248" s="9">
        <v>5.558087474566668</v>
      </c>
      <c r="J248" s="9">
        <v>0</v>
      </c>
      <c r="K248" s="9">
        <v>0</v>
      </c>
      <c r="L248" s="10">
        <v>10.052416954133339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3.479908550866667</v>
      </c>
      <c r="S248" s="9">
        <v>0.43336303583333324</v>
      </c>
      <c r="T248" s="9">
        <v>0</v>
      </c>
      <c r="U248" s="9">
        <v>0</v>
      </c>
      <c r="V248" s="10">
        <v>1.9356189026666666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0.6549966005</v>
      </c>
      <c r="AC248" s="9">
        <v>0</v>
      </c>
      <c r="AD248" s="9">
        <v>0</v>
      </c>
      <c r="AE248" s="9">
        <v>0</v>
      </c>
      <c r="AF248" s="10">
        <v>1.375041951733333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0.6157816365333334</v>
      </c>
      <c r="AM248" s="9">
        <v>0</v>
      </c>
      <c r="AN248" s="9">
        <v>0</v>
      </c>
      <c r="AO248" s="9">
        <v>0</v>
      </c>
      <c r="AP248" s="10">
        <v>0.13154808526666667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318.8944654897663</v>
      </c>
      <c r="AW248" s="9">
        <v>25.11380211662793</v>
      </c>
      <c r="AX248" s="9">
        <v>0</v>
      </c>
      <c r="AY248" s="9">
        <v>0</v>
      </c>
      <c r="AZ248" s="10">
        <v>294.3265493993999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228.00865564373333</v>
      </c>
      <c r="BG248" s="9">
        <v>13.289908795166664</v>
      </c>
      <c r="BH248" s="9">
        <v>0</v>
      </c>
      <c r="BI248" s="9">
        <v>0</v>
      </c>
      <c r="BJ248" s="10">
        <v>62.12439767910002</v>
      </c>
      <c r="BK248" s="16">
        <f t="shared" si="12"/>
        <v>978.6846657094608</v>
      </c>
      <c r="BL248" s="15"/>
      <c r="BM248" s="49"/>
    </row>
    <row r="249" spans="1:65" s="12" customFormat="1" ht="15">
      <c r="A249" s="5"/>
      <c r="B249" s="8" t="s">
        <v>169</v>
      </c>
      <c r="C249" s="11">
        <v>0</v>
      </c>
      <c r="D249" s="9">
        <v>25.480067662366665</v>
      </c>
      <c r="E249" s="9">
        <v>0</v>
      </c>
      <c r="F249" s="9">
        <v>0</v>
      </c>
      <c r="G249" s="10">
        <v>0</v>
      </c>
      <c r="H249" s="11">
        <v>537.5680336443664</v>
      </c>
      <c r="I249" s="9">
        <v>142.39689190856666</v>
      </c>
      <c r="J249" s="9">
        <v>1.2860075639000002</v>
      </c>
      <c r="K249" s="9">
        <v>220.5808731052</v>
      </c>
      <c r="L249" s="10">
        <v>206.00687404983327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64.60303861283333</v>
      </c>
      <c r="S249" s="9">
        <v>95.48997249726668</v>
      </c>
      <c r="T249" s="9">
        <v>0</v>
      </c>
      <c r="U249" s="9">
        <v>0</v>
      </c>
      <c r="V249" s="10">
        <v>93.46245745889999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4.9374897056</v>
      </c>
      <c r="AC249" s="9">
        <v>1.1191522938</v>
      </c>
      <c r="AD249" s="9">
        <v>0</v>
      </c>
      <c r="AE249" s="9">
        <v>0</v>
      </c>
      <c r="AF249" s="10">
        <v>7.2206305097333345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4.1376377541</v>
      </c>
      <c r="AM249" s="9">
        <v>166.87533303736672</v>
      </c>
      <c r="AN249" s="9">
        <v>0</v>
      </c>
      <c r="AO249" s="9">
        <v>0</v>
      </c>
      <c r="AP249" s="10">
        <v>1.3914078538999997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2622.064616080802</v>
      </c>
      <c r="AW249" s="9">
        <v>591.9028517657622</v>
      </c>
      <c r="AX249" s="9">
        <v>1.3434097993666667</v>
      </c>
      <c r="AY249" s="9">
        <v>17.431944281533333</v>
      </c>
      <c r="AZ249" s="10">
        <v>3459.099610835934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1284.8027416009672</v>
      </c>
      <c r="BG249" s="9">
        <v>137.4542132056</v>
      </c>
      <c r="BH249" s="9">
        <v>2.5732948775333324</v>
      </c>
      <c r="BI249" s="9">
        <v>0</v>
      </c>
      <c r="BJ249" s="10">
        <v>849.0450548524333</v>
      </c>
      <c r="BK249" s="16">
        <f t="shared" si="12"/>
        <v>10538.273604957667</v>
      </c>
      <c r="BL249" s="15"/>
      <c r="BM249" s="49"/>
    </row>
    <row r="250" spans="1:65" s="12" customFormat="1" ht="15">
      <c r="A250" s="5"/>
      <c r="B250" s="8" t="s">
        <v>206</v>
      </c>
      <c r="C250" s="11">
        <v>0</v>
      </c>
      <c r="D250" s="9">
        <v>0.5130468333333333</v>
      </c>
      <c r="E250" s="9">
        <v>0</v>
      </c>
      <c r="F250" s="9">
        <v>0</v>
      </c>
      <c r="G250" s="10">
        <v>0</v>
      </c>
      <c r="H250" s="11">
        <v>3.5009863756333335</v>
      </c>
      <c r="I250" s="9">
        <v>9.9444029818</v>
      </c>
      <c r="J250" s="9">
        <v>0</v>
      </c>
      <c r="K250" s="9">
        <v>0</v>
      </c>
      <c r="L250" s="10">
        <v>2.0681269662333333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5.716277723833334</v>
      </c>
      <c r="S250" s="9">
        <v>25.912945100533324</v>
      </c>
      <c r="T250" s="9">
        <v>0</v>
      </c>
      <c r="U250" s="9">
        <v>0</v>
      </c>
      <c r="V250" s="10">
        <v>2.5007473717333335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0.004283450933333333</v>
      </c>
      <c r="AC250" s="9">
        <v>0</v>
      </c>
      <c r="AD250" s="9">
        <v>0</v>
      </c>
      <c r="AE250" s="9">
        <v>0</v>
      </c>
      <c r="AF250" s="10">
        <v>0.012815131666666668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0.013722309566666663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407.6946325966999</v>
      </c>
      <c r="AW250" s="9">
        <v>130.599520578188</v>
      </c>
      <c r="AX250" s="9">
        <v>0.8248701643999997</v>
      </c>
      <c r="AY250" s="9">
        <v>0</v>
      </c>
      <c r="AZ250" s="10">
        <v>90.45248431046666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150.29540022303334</v>
      </c>
      <c r="BG250" s="9">
        <v>46.19305478206666</v>
      </c>
      <c r="BH250" s="9">
        <v>2.1107673781</v>
      </c>
      <c r="BI250" s="9">
        <v>0</v>
      </c>
      <c r="BJ250" s="10">
        <v>44.16580871956667</v>
      </c>
      <c r="BK250" s="16">
        <f t="shared" si="12"/>
        <v>922.5238929977877</v>
      </c>
      <c r="BL250" s="15"/>
      <c r="BM250" s="49"/>
    </row>
    <row r="251" spans="1:65" s="12" customFormat="1" ht="15">
      <c r="A251" s="5"/>
      <c r="B251" s="8" t="s">
        <v>170</v>
      </c>
      <c r="C251" s="11">
        <v>0</v>
      </c>
      <c r="D251" s="9">
        <v>40.491079733199996</v>
      </c>
      <c r="E251" s="9">
        <v>0</v>
      </c>
      <c r="F251" s="9">
        <v>0</v>
      </c>
      <c r="G251" s="10">
        <v>0</v>
      </c>
      <c r="H251" s="11">
        <v>52.698652183666674</v>
      </c>
      <c r="I251" s="9">
        <v>11.754886071633331</v>
      </c>
      <c r="J251" s="9">
        <v>0</v>
      </c>
      <c r="K251" s="9">
        <v>0</v>
      </c>
      <c r="L251" s="10">
        <v>191.28788769973332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39.996209733933334</v>
      </c>
      <c r="S251" s="9">
        <v>5.789055174966667</v>
      </c>
      <c r="T251" s="9">
        <v>0</v>
      </c>
      <c r="U251" s="9">
        <v>0</v>
      </c>
      <c r="V251" s="10">
        <v>63.46294847066669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3.7056365139666663</v>
      </c>
      <c r="AC251" s="9">
        <v>0.008627701566666668</v>
      </c>
      <c r="AD251" s="9">
        <v>0</v>
      </c>
      <c r="AE251" s="9">
        <v>0</v>
      </c>
      <c r="AF251" s="10">
        <v>4.872386973266668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3.9477540313999993</v>
      </c>
      <c r="AM251" s="9">
        <v>0.1981552830666667</v>
      </c>
      <c r="AN251" s="9">
        <v>0</v>
      </c>
      <c r="AO251" s="9">
        <v>0</v>
      </c>
      <c r="AP251" s="10">
        <v>2.287748316766667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815.5043228350994</v>
      </c>
      <c r="AW251" s="9">
        <v>187.6888378632604</v>
      </c>
      <c r="AX251" s="9">
        <v>0</v>
      </c>
      <c r="AY251" s="9">
        <v>0</v>
      </c>
      <c r="AZ251" s="10">
        <v>2031.3519766401673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693.7179550596663</v>
      </c>
      <c r="BG251" s="9">
        <v>52.1256400327</v>
      </c>
      <c r="BH251" s="9">
        <v>2.419145112633333</v>
      </c>
      <c r="BI251" s="9">
        <v>0.714940747433333</v>
      </c>
      <c r="BJ251" s="10">
        <v>782.3759776358663</v>
      </c>
      <c r="BK251" s="16">
        <f t="shared" si="12"/>
        <v>4986.3998238146605</v>
      </c>
      <c r="BL251" s="15"/>
      <c r="BM251" s="49"/>
    </row>
    <row r="252" spans="1:65" s="12" customFormat="1" ht="15">
      <c r="A252" s="5"/>
      <c r="B252" s="8" t="s">
        <v>171</v>
      </c>
      <c r="C252" s="11">
        <v>0</v>
      </c>
      <c r="D252" s="9">
        <v>17.746851270866667</v>
      </c>
      <c r="E252" s="9">
        <v>0</v>
      </c>
      <c r="F252" s="9">
        <v>0</v>
      </c>
      <c r="G252" s="10">
        <v>0</v>
      </c>
      <c r="H252" s="11">
        <v>36.3850303751</v>
      </c>
      <c r="I252" s="9">
        <v>13.653197415100001</v>
      </c>
      <c r="J252" s="9">
        <v>0.9548185264333332</v>
      </c>
      <c r="K252" s="9">
        <v>0</v>
      </c>
      <c r="L252" s="10">
        <v>80.63268099863333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19.93855896446667</v>
      </c>
      <c r="S252" s="9">
        <v>3.4821907167333346</v>
      </c>
      <c r="T252" s="9">
        <v>0</v>
      </c>
      <c r="U252" s="9">
        <v>0</v>
      </c>
      <c r="V252" s="10">
        <v>26.353592047200003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7.586542472266668</v>
      </c>
      <c r="AC252" s="9">
        <v>0.16425294896666662</v>
      </c>
      <c r="AD252" s="9">
        <v>0</v>
      </c>
      <c r="AE252" s="9">
        <v>0</v>
      </c>
      <c r="AF252" s="10">
        <v>2.4825176387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16.112690494966664</v>
      </c>
      <c r="AM252" s="9">
        <v>0.21333042200000002</v>
      </c>
      <c r="AN252" s="9">
        <v>0</v>
      </c>
      <c r="AO252" s="9">
        <v>0</v>
      </c>
      <c r="AP252" s="10">
        <v>3.1952574641333324</v>
      </c>
      <c r="AQ252" s="11">
        <v>0</v>
      </c>
      <c r="AR252" s="9">
        <v>9.4657025634</v>
      </c>
      <c r="AS252" s="9">
        <v>0</v>
      </c>
      <c r="AT252" s="9">
        <v>0</v>
      </c>
      <c r="AU252" s="10">
        <v>0</v>
      </c>
      <c r="AV252" s="11">
        <v>780.4885552647357</v>
      </c>
      <c r="AW252" s="9">
        <v>159.47888881867686</v>
      </c>
      <c r="AX252" s="9">
        <v>2.987599435466666</v>
      </c>
      <c r="AY252" s="9">
        <v>0</v>
      </c>
      <c r="AZ252" s="10">
        <v>926.6059477015677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614.5896130224988</v>
      </c>
      <c r="BG252" s="9">
        <v>64.8442929505</v>
      </c>
      <c r="BH252" s="9">
        <v>1.9760164727333327</v>
      </c>
      <c r="BI252" s="9">
        <v>0</v>
      </c>
      <c r="BJ252" s="10">
        <v>278.5263709438999</v>
      </c>
      <c r="BK252" s="16">
        <f t="shared" si="12"/>
        <v>3067.8644989290456</v>
      </c>
      <c r="BL252" s="15"/>
      <c r="BM252" s="49"/>
    </row>
    <row r="253" spans="1:65" s="12" customFormat="1" ht="15">
      <c r="A253" s="5"/>
      <c r="B253" s="8" t="s">
        <v>172</v>
      </c>
      <c r="C253" s="11">
        <v>0</v>
      </c>
      <c r="D253" s="9">
        <v>10.181016666666666</v>
      </c>
      <c r="E253" s="9">
        <v>0</v>
      </c>
      <c r="F253" s="9">
        <v>0</v>
      </c>
      <c r="G253" s="10">
        <v>0</v>
      </c>
      <c r="H253" s="11">
        <v>0.7796547440999999</v>
      </c>
      <c r="I253" s="9">
        <v>5.090652220833333</v>
      </c>
      <c r="J253" s="9">
        <v>0</v>
      </c>
      <c r="K253" s="9">
        <v>0</v>
      </c>
      <c r="L253" s="10">
        <v>0.41801690229999994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0.3441515435333334</v>
      </c>
      <c r="S253" s="9">
        <v>0.10457276296666666</v>
      </c>
      <c r="T253" s="9">
        <v>0</v>
      </c>
      <c r="U253" s="9">
        <v>0</v>
      </c>
      <c r="V253" s="10">
        <v>0.12684326643333332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0.00251616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0.0021450684999999997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5.03232</v>
      </c>
      <c r="AS253" s="9">
        <v>0</v>
      </c>
      <c r="AT253" s="9">
        <v>0</v>
      </c>
      <c r="AU253" s="10">
        <v>0</v>
      </c>
      <c r="AV253" s="11">
        <v>1.9545800378666673</v>
      </c>
      <c r="AW253" s="9">
        <v>0.482087830083314</v>
      </c>
      <c r="AX253" s="9">
        <v>0</v>
      </c>
      <c r="AY253" s="9">
        <v>0</v>
      </c>
      <c r="AZ253" s="10">
        <v>0.9191138095000001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0.5014296607333334</v>
      </c>
      <c r="BG253" s="9">
        <v>0.0594472189</v>
      </c>
      <c r="BH253" s="9">
        <v>0</v>
      </c>
      <c r="BI253" s="9">
        <v>0</v>
      </c>
      <c r="BJ253" s="10">
        <v>0.2515782988666667</v>
      </c>
      <c r="BK253" s="16">
        <f t="shared" si="12"/>
        <v>26.250126191283307</v>
      </c>
      <c r="BL253" s="15"/>
      <c r="BM253" s="49"/>
    </row>
    <row r="254" spans="1:65" s="12" customFormat="1" ht="15">
      <c r="A254" s="5"/>
      <c r="B254" s="8" t="s">
        <v>189</v>
      </c>
      <c r="C254" s="11">
        <v>0</v>
      </c>
      <c r="D254" s="9">
        <v>2.174834976533333</v>
      </c>
      <c r="E254" s="9">
        <v>0</v>
      </c>
      <c r="F254" s="9">
        <v>0</v>
      </c>
      <c r="G254" s="10">
        <v>0</v>
      </c>
      <c r="H254" s="11">
        <v>16.059687739900003</v>
      </c>
      <c r="I254" s="9">
        <v>15.7593720683</v>
      </c>
      <c r="J254" s="9">
        <v>0</v>
      </c>
      <c r="K254" s="9">
        <v>0</v>
      </c>
      <c r="L254" s="10">
        <v>24.527568273033335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14.004394132533331</v>
      </c>
      <c r="S254" s="9">
        <v>1.4832249329999998</v>
      </c>
      <c r="T254" s="9">
        <v>2.3038113032333327</v>
      </c>
      <c r="U254" s="9">
        <v>0</v>
      </c>
      <c r="V254" s="10">
        <v>11.711521335266665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5.106762868033333</v>
      </c>
      <c r="AC254" s="9">
        <v>0.17637548999999997</v>
      </c>
      <c r="AD254" s="9">
        <v>0</v>
      </c>
      <c r="AE254" s="9">
        <v>0</v>
      </c>
      <c r="AF254" s="10">
        <v>2.0508025551666664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10.982998768333335</v>
      </c>
      <c r="AM254" s="9">
        <v>0.16307249</v>
      </c>
      <c r="AN254" s="9">
        <v>0</v>
      </c>
      <c r="AO254" s="9">
        <v>0</v>
      </c>
      <c r="AP254" s="10">
        <v>2.302574988433333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523.2434680759661</v>
      </c>
      <c r="AW254" s="9">
        <v>153.394627111432</v>
      </c>
      <c r="AX254" s="9">
        <v>0.19016863226666667</v>
      </c>
      <c r="AY254" s="9">
        <v>1.1896394979333336</v>
      </c>
      <c r="AZ254" s="10">
        <v>583.2109790528659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438.1118460098667</v>
      </c>
      <c r="BG254" s="9">
        <v>42.14644399473333</v>
      </c>
      <c r="BH254" s="9">
        <v>0</v>
      </c>
      <c r="BI254" s="9">
        <v>0</v>
      </c>
      <c r="BJ254" s="10">
        <v>194.41889304776674</v>
      </c>
      <c r="BK254" s="16">
        <f t="shared" si="12"/>
        <v>2044.7130673445972</v>
      </c>
      <c r="BL254" s="15"/>
      <c r="BM254" s="49"/>
    </row>
    <row r="255" spans="1:65" s="12" customFormat="1" ht="15">
      <c r="A255" s="5"/>
      <c r="B255" s="8" t="s">
        <v>173</v>
      </c>
      <c r="C255" s="11">
        <v>0</v>
      </c>
      <c r="D255" s="9">
        <v>1.8613186298333333</v>
      </c>
      <c r="E255" s="9">
        <v>0</v>
      </c>
      <c r="F255" s="9">
        <v>0</v>
      </c>
      <c r="G255" s="10">
        <v>0</v>
      </c>
      <c r="H255" s="11">
        <v>1.5379266411999999</v>
      </c>
      <c r="I255" s="9">
        <v>0.061768294333333335</v>
      </c>
      <c r="J255" s="9">
        <v>0</v>
      </c>
      <c r="K255" s="9">
        <v>0</v>
      </c>
      <c r="L255" s="10">
        <v>2.978129262233333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0.5661191001333332</v>
      </c>
      <c r="S255" s="9">
        <v>0.0266286859</v>
      </c>
      <c r="T255" s="9">
        <v>0</v>
      </c>
      <c r="U255" s="9">
        <v>0</v>
      </c>
      <c r="V255" s="10">
        <v>0.6298751293666666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0.09044661863333334</v>
      </c>
      <c r="AC255" s="9">
        <v>0</v>
      </c>
      <c r="AD255" s="9">
        <v>0</v>
      </c>
      <c r="AE255" s="9">
        <v>0</v>
      </c>
      <c r="AF255" s="10">
        <v>0.07485886600000001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0.09576260773333334</v>
      </c>
      <c r="AM255" s="9">
        <v>0.0005904369666666667</v>
      </c>
      <c r="AN255" s="9">
        <v>0</v>
      </c>
      <c r="AO255" s="9">
        <v>0</v>
      </c>
      <c r="AP255" s="10">
        <v>0.059371598233333336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19.53165735996666</v>
      </c>
      <c r="AW255" s="9">
        <v>5.187007638422664</v>
      </c>
      <c r="AX255" s="9">
        <v>0</v>
      </c>
      <c r="AY255" s="9">
        <v>0</v>
      </c>
      <c r="AZ255" s="10">
        <v>34.81889892466667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7.954898550566668</v>
      </c>
      <c r="BG255" s="9">
        <v>0.3680168146333333</v>
      </c>
      <c r="BH255" s="9">
        <v>0</v>
      </c>
      <c r="BI255" s="9">
        <v>0</v>
      </c>
      <c r="BJ255" s="10">
        <v>7.8186217383</v>
      </c>
      <c r="BK255" s="16">
        <f t="shared" si="12"/>
        <v>83.66189689712266</v>
      </c>
      <c r="BL255" s="15"/>
      <c r="BM255" s="49"/>
    </row>
    <row r="256" spans="1:65" s="12" customFormat="1" ht="15">
      <c r="A256" s="5"/>
      <c r="B256" s="8" t="s">
        <v>174</v>
      </c>
      <c r="C256" s="11">
        <v>0</v>
      </c>
      <c r="D256" s="9">
        <v>0.5335927693000002</v>
      </c>
      <c r="E256" s="9">
        <v>0</v>
      </c>
      <c r="F256" s="9">
        <v>0</v>
      </c>
      <c r="G256" s="10">
        <v>0</v>
      </c>
      <c r="H256" s="11">
        <v>0.1445675384</v>
      </c>
      <c r="I256" s="9">
        <v>0</v>
      </c>
      <c r="J256" s="9">
        <v>0</v>
      </c>
      <c r="K256" s="9">
        <v>0</v>
      </c>
      <c r="L256" s="10">
        <v>4.753713419333333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0.00044256173333333336</v>
      </c>
      <c r="S256" s="9">
        <v>0</v>
      </c>
      <c r="T256" s="9">
        <v>0</v>
      </c>
      <c r="U256" s="9">
        <v>0</v>
      </c>
      <c r="V256" s="10">
        <v>0.147815401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0.011597349066666669</v>
      </c>
      <c r="AC256" s="9">
        <v>0</v>
      </c>
      <c r="AD256" s="9">
        <v>0</v>
      </c>
      <c r="AE256" s="9">
        <v>0</v>
      </c>
      <c r="AF256" s="10">
        <v>0.037344726066666674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0.023203128833333336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3.1238331591409256</v>
      </c>
      <c r="AW256" s="9">
        <v>0</v>
      </c>
      <c r="AX256" s="9">
        <v>0</v>
      </c>
      <c r="AY256" s="9">
        <v>0</v>
      </c>
      <c r="AZ256" s="10">
        <v>68.82199665839998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0.13923366236666665</v>
      </c>
      <c r="BG256" s="9">
        <v>0</v>
      </c>
      <c r="BH256" s="9">
        <v>0</v>
      </c>
      <c r="BI256" s="9">
        <v>0</v>
      </c>
      <c r="BJ256" s="10">
        <v>1.4674020990666665</v>
      </c>
      <c r="BK256" s="16">
        <f t="shared" si="12"/>
        <v>79.20474247270757</v>
      </c>
      <c r="BL256" s="15"/>
      <c r="BM256" s="49"/>
    </row>
    <row r="257" spans="1:65" s="12" customFormat="1" ht="15">
      <c r="A257" s="5"/>
      <c r="B257" s="8" t="s">
        <v>175</v>
      </c>
      <c r="C257" s="11">
        <v>0</v>
      </c>
      <c r="D257" s="9">
        <v>1.5006563340000003</v>
      </c>
      <c r="E257" s="9">
        <v>0</v>
      </c>
      <c r="F257" s="9">
        <v>0</v>
      </c>
      <c r="G257" s="10">
        <v>0</v>
      </c>
      <c r="H257" s="11">
        <v>0.9875524921666667</v>
      </c>
      <c r="I257" s="9">
        <v>33.499360774466666</v>
      </c>
      <c r="J257" s="9">
        <v>0</v>
      </c>
      <c r="K257" s="9">
        <v>0</v>
      </c>
      <c r="L257" s="10">
        <v>2.4201353582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0.7465144912666668</v>
      </c>
      <c r="S257" s="9">
        <v>4.570373276566666</v>
      </c>
      <c r="T257" s="9">
        <v>0</v>
      </c>
      <c r="U257" s="9">
        <v>0</v>
      </c>
      <c r="V257" s="10">
        <v>0.5778734642000001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0.003839556766666667</v>
      </c>
      <c r="AC257" s="9">
        <v>0</v>
      </c>
      <c r="AD257" s="9">
        <v>0</v>
      </c>
      <c r="AE257" s="9">
        <v>0</v>
      </c>
      <c r="AF257" s="10">
        <v>0.004022274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0.10579058993333332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6.2898139256666665</v>
      </c>
      <c r="AW257" s="9">
        <v>0.8755804490078436</v>
      </c>
      <c r="AX257" s="9">
        <v>0</v>
      </c>
      <c r="AY257" s="9">
        <v>0</v>
      </c>
      <c r="AZ257" s="10">
        <v>8.75157287693333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6.018433204533334</v>
      </c>
      <c r="BG257" s="9">
        <v>2.746589935333333</v>
      </c>
      <c r="BH257" s="9">
        <v>0</v>
      </c>
      <c r="BI257" s="9">
        <v>0</v>
      </c>
      <c r="BJ257" s="10">
        <v>4.3995281479</v>
      </c>
      <c r="BK257" s="16">
        <f t="shared" si="12"/>
        <v>73.49763715094117</v>
      </c>
      <c r="BL257" s="15"/>
      <c r="BM257" s="49"/>
    </row>
    <row r="258" spans="1:65" s="12" customFormat="1" ht="15">
      <c r="A258" s="5"/>
      <c r="B258" s="8" t="s">
        <v>176</v>
      </c>
      <c r="C258" s="11">
        <v>0</v>
      </c>
      <c r="D258" s="9">
        <v>2.0436276496999994</v>
      </c>
      <c r="E258" s="9">
        <v>0</v>
      </c>
      <c r="F258" s="9">
        <v>0</v>
      </c>
      <c r="G258" s="10">
        <v>0</v>
      </c>
      <c r="H258" s="11">
        <v>33.2066039</v>
      </c>
      <c r="I258" s="9">
        <v>6.405019870099999</v>
      </c>
      <c r="J258" s="9">
        <v>0.45216627070000004</v>
      </c>
      <c r="K258" s="9">
        <v>0.031313461933333314</v>
      </c>
      <c r="L258" s="10">
        <v>74.1733246009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18.910363345733337</v>
      </c>
      <c r="S258" s="9">
        <v>0.0677846081</v>
      </c>
      <c r="T258" s="9">
        <v>0</v>
      </c>
      <c r="U258" s="9">
        <v>0</v>
      </c>
      <c r="V258" s="10">
        <v>19.9629695099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0.4812525220999999</v>
      </c>
      <c r="AC258" s="9">
        <v>0.09850550636666669</v>
      </c>
      <c r="AD258" s="9">
        <v>0</v>
      </c>
      <c r="AE258" s="9">
        <v>0</v>
      </c>
      <c r="AF258" s="10">
        <v>0.4733845087000001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0.48164655836666675</v>
      </c>
      <c r="AM258" s="9">
        <v>0</v>
      </c>
      <c r="AN258" s="9">
        <v>0</v>
      </c>
      <c r="AO258" s="9">
        <v>0</v>
      </c>
      <c r="AP258" s="10">
        <v>0.2228656526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306.71849188176657</v>
      </c>
      <c r="AW258" s="9">
        <v>65.27447940986812</v>
      </c>
      <c r="AX258" s="9">
        <v>0.0026273382333333348</v>
      </c>
      <c r="AY258" s="9">
        <v>5.8889728817666676</v>
      </c>
      <c r="AZ258" s="10">
        <v>558.3106470547998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172.82359103720006</v>
      </c>
      <c r="BG258" s="9">
        <v>19.430268100066666</v>
      </c>
      <c r="BH258" s="9">
        <v>0.024803717333333333</v>
      </c>
      <c r="BI258" s="9">
        <v>0</v>
      </c>
      <c r="BJ258" s="10">
        <v>148.16726550596664</v>
      </c>
      <c r="BK258" s="16">
        <f t="shared" si="12"/>
        <v>1433.6519748922012</v>
      </c>
      <c r="BL258" s="15"/>
      <c r="BM258" s="49"/>
    </row>
    <row r="259" spans="1:65" s="12" customFormat="1" ht="15">
      <c r="A259" s="5"/>
      <c r="B259" s="8" t="s">
        <v>177</v>
      </c>
      <c r="C259" s="11">
        <v>0</v>
      </c>
      <c r="D259" s="9">
        <v>1.7512921280666662</v>
      </c>
      <c r="E259" s="9">
        <v>0</v>
      </c>
      <c r="F259" s="9">
        <v>0</v>
      </c>
      <c r="G259" s="10">
        <v>0</v>
      </c>
      <c r="H259" s="11">
        <v>15.6138435025</v>
      </c>
      <c r="I259" s="9">
        <v>13.738741825133332</v>
      </c>
      <c r="J259" s="9">
        <v>0</v>
      </c>
      <c r="K259" s="9">
        <v>0</v>
      </c>
      <c r="L259" s="10">
        <v>32.8791047989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12.304888621399998</v>
      </c>
      <c r="S259" s="9">
        <v>0.4153455644999999</v>
      </c>
      <c r="T259" s="9">
        <v>0</v>
      </c>
      <c r="U259" s="9">
        <v>0</v>
      </c>
      <c r="V259" s="10">
        <v>12.241113333200001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3.175658835933334</v>
      </c>
      <c r="AC259" s="9">
        <v>0.005570717700000001</v>
      </c>
      <c r="AD259" s="9">
        <v>0</v>
      </c>
      <c r="AE259" s="9">
        <v>0</v>
      </c>
      <c r="AF259" s="10">
        <v>1.5042505303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4.825067265133334</v>
      </c>
      <c r="AM259" s="9">
        <v>0.029250333566666672</v>
      </c>
      <c r="AN259" s="9">
        <v>0</v>
      </c>
      <c r="AO259" s="9">
        <v>0</v>
      </c>
      <c r="AP259" s="10">
        <v>1.8909199581333338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355.28765356803297</v>
      </c>
      <c r="AW259" s="9">
        <v>44.95715411963958</v>
      </c>
      <c r="AX259" s="9">
        <v>7.885815132433333</v>
      </c>
      <c r="AY259" s="9">
        <v>0</v>
      </c>
      <c r="AZ259" s="10">
        <v>514.7883497327321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299.7603039579667</v>
      </c>
      <c r="BG259" s="9">
        <v>12.749763790233333</v>
      </c>
      <c r="BH259" s="9">
        <v>0</v>
      </c>
      <c r="BI259" s="9">
        <v>0</v>
      </c>
      <c r="BJ259" s="10">
        <v>200.48636028859997</v>
      </c>
      <c r="BK259" s="16">
        <f t="shared" si="12"/>
        <v>1536.2904480041047</v>
      </c>
      <c r="BL259" s="15"/>
      <c r="BM259" s="49"/>
    </row>
    <row r="260" spans="1:65" s="12" customFormat="1" ht="15">
      <c r="A260" s="5"/>
      <c r="B260" s="8" t="s">
        <v>178</v>
      </c>
      <c r="C260" s="11">
        <v>0</v>
      </c>
      <c r="D260" s="9">
        <v>0.49336048139999994</v>
      </c>
      <c r="E260" s="9">
        <v>0</v>
      </c>
      <c r="F260" s="9">
        <v>0</v>
      </c>
      <c r="G260" s="10">
        <v>0</v>
      </c>
      <c r="H260" s="11">
        <v>0.34245169379999996</v>
      </c>
      <c r="I260" s="9">
        <v>0.6788006776333334</v>
      </c>
      <c r="J260" s="9">
        <v>0</v>
      </c>
      <c r="K260" s="9">
        <v>0</v>
      </c>
      <c r="L260" s="10">
        <v>3.4377313637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0.9302984817333332</v>
      </c>
      <c r="S260" s="9">
        <v>0.3686771404333334</v>
      </c>
      <c r="T260" s="9">
        <v>0</v>
      </c>
      <c r="U260" s="9">
        <v>0</v>
      </c>
      <c r="V260" s="10">
        <v>0.4086413408333333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0.01804333346666667</v>
      </c>
      <c r="AC260" s="9">
        <v>0</v>
      </c>
      <c r="AD260" s="9">
        <v>0</v>
      </c>
      <c r="AE260" s="9">
        <v>0</v>
      </c>
      <c r="AF260" s="10">
        <v>0.015931614733333332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0.034508628699999995</v>
      </c>
      <c r="AM260" s="9">
        <v>0</v>
      </c>
      <c r="AN260" s="9">
        <v>0</v>
      </c>
      <c r="AO260" s="9">
        <v>0</v>
      </c>
      <c r="AP260" s="10">
        <v>0.0264838181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9.722454480400001</v>
      </c>
      <c r="AW260" s="9">
        <v>30.25208118180172</v>
      </c>
      <c r="AX260" s="9">
        <v>0</v>
      </c>
      <c r="AY260" s="9">
        <v>0</v>
      </c>
      <c r="AZ260" s="10">
        <v>20.428092964933327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3.357317602933333</v>
      </c>
      <c r="BG260" s="9">
        <v>1.3458723776000003</v>
      </c>
      <c r="BH260" s="9">
        <v>0</v>
      </c>
      <c r="BI260" s="9">
        <v>0</v>
      </c>
      <c r="BJ260" s="10">
        <v>4.0559855955</v>
      </c>
      <c r="BK260" s="16">
        <f t="shared" si="12"/>
        <v>75.91673277770172</v>
      </c>
      <c r="BL260" s="15"/>
      <c r="BM260" s="49"/>
    </row>
    <row r="261" spans="1:65" s="12" customFormat="1" ht="15">
      <c r="A261" s="5"/>
      <c r="B261" s="8" t="s">
        <v>184</v>
      </c>
      <c r="C261" s="11">
        <v>0</v>
      </c>
      <c r="D261" s="9">
        <v>0.4858091666666667</v>
      </c>
      <c r="E261" s="9">
        <v>0</v>
      </c>
      <c r="F261" s="9">
        <v>0</v>
      </c>
      <c r="G261" s="10">
        <v>0</v>
      </c>
      <c r="H261" s="11">
        <v>5.213696971266668</v>
      </c>
      <c r="I261" s="9">
        <v>0</v>
      </c>
      <c r="J261" s="9">
        <v>0</v>
      </c>
      <c r="K261" s="9">
        <v>0</v>
      </c>
      <c r="L261" s="10">
        <v>1.112343381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3.3695535585000007</v>
      </c>
      <c r="S261" s="9">
        <v>0</v>
      </c>
      <c r="T261" s="9">
        <v>0</v>
      </c>
      <c r="U261" s="9">
        <v>0</v>
      </c>
      <c r="V261" s="10">
        <v>0.6407366619333333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0.18841915853333327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0.16098458113333336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179.61288715990247</v>
      </c>
      <c r="AW261" s="9">
        <v>0.0016944561666666668</v>
      </c>
      <c r="AX261" s="9">
        <v>0</v>
      </c>
      <c r="AY261" s="9">
        <v>0</v>
      </c>
      <c r="AZ261" s="10">
        <v>37.364561794299995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137.11713498100005</v>
      </c>
      <c r="BG261" s="9">
        <v>0.0005427365666666666</v>
      </c>
      <c r="BH261" s="9">
        <v>0</v>
      </c>
      <c r="BI261" s="9">
        <v>0</v>
      </c>
      <c r="BJ261" s="10">
        <v>8.008415245233335</v>
      </c>
      <c r="BK261" s="16">
        <f t="shared" si="12"/>
        <v>373.2767798522025</v>
      </c>
      <c r="BL261" s="15"/>
      <c r="BM261" s="49"/>
    </row>
    <row r="262" spans="1:65" s="12" customFormat="1" ht="15">
      <c r="A262" s="5"/>
      <c r="B262" s="8" t="s">
        <v>179</v>
      </c>
      <c r="C262" s="11">
        <v>0</v>
      </c>
      <c r="D262" s="9">
        <v>0.5318406896333333</v>
      </c>
      <c r="E262" s="9">
        <v>0</v>
      </c>
      <c r="F262" s="9">
        <v>0</v>
      </c>
      <c r="G262" s="10">
        <v>0</v>
      </c>
      <c r="H262" s="11">
        <v>65.09242937613334</v>
      </c>
      <c r="I262" s="9">
        <v>11.1239302857</v>
      </c>
      <c r="J262" s="9">
        <v>0.053255328133333335</v>
      </c>
      <c r="K262" s="9">
        <v>0</v>
      </c>
      <c r="L262" s="10">
        <v>60.68338044076667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43.92980218476667</v>
      </c>
      <c r="S262" s="9">
        <v>1.3269277317</v>
      </c>
      <c r="T262" s="9">
        <v>0</v>
      </c>
      <c r="U262" s="9">
        <v>0</v>
      </c>
      <c r="V262" s="10">
        <v>27.78591370916667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1.3688199811</v>
      </c>
      <c r="AC262" s="9">
        <v>0.09798761719999999</v>
      </c>
      <c r="AD262" s="9">
        <v>0</v>
      </c>
      <c r="AE262" s="9">
        <v>0</v>
      </c>
      <c r="AF262" s="10">
        <v>1.1312704985333333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0.8581919706333333</v>
      </c>
      <c r="AM262" s="9">
        <v>0</v>
      </c>
      <c r="AN262" s="9">
        <v>0</v>
      </c>
      <c r="AO262" s="9">
        <v>0</v>
      </c>
      <c r="AP262" s="10">
        <v>0.2469105837333333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607.7559153718335</v>
      </c>
      <c r="AW262" s="9">
        <v>71.49121930691597</v>
      </c>
      <c r="AX262" s="9">
        <v>0.05474199560000001</v>
      </c>
      <c r="AY262" s="9">
        <v>0</v>
      </c>
      <c r="AZ262" s="10">
        <v>404.41986813580036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403.48880063076666</v>
      </c>
      <c r="BG262" s="9">
        <v>60.709846597600006</v>
      </c>
      <c r="BH262" s="9">
        <v>0.024422231666666672</v>
      </c>
      <c r="BI262" s="9">
        <v>0</v>
      </c>
      <c r="BJ262" s="10">
        <v>191.1723250019333</v>
      </c>
      <c r="BK262" s="16">
        <f t="shared" si="12"/>
        <v>1953.3477996693166</v>
      </c>
      <c r="BL262" s="15"/>
      <c r="BM262" s="49"/>
    </row>
    <row r="263" spans="1:65" s="12" customFormat="1" ht="15">
      <c r="A263" s="5"/>
      <c r="B263" s="8" t="s">
        <v>207</v>
      </c>
      <c r="C263" s="11">
        <v>0</v>
      </c>
      <c r="D263" s="9">
        <v>12.935855492766663</v>
      </c>
      <c r="E263" s="9">
        <v>0</v>
      </c>
      <c r="F263" s="9">
        <v>0</v>
      </c>
      <c r="G263" s="10">
        <v>0</v>
      </c>
      <c r="H263" s="11">
        <v>24.432387439566668</v>
      </c>
      <c r="I263" s="9">
        <v>8.7353078201</v>
      </c>
      <c r="J263" s="9">
        <v>0</v>
      </c>
      <c r="K263" s="9">
        <v>0</v>
      </c>
      <c r="L263" s="10">
        <v>79.72106324699999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23.326497369366667</v>
      </c>
      <c r="S263" s="9">
        <v>8.049296083266666</v>
      </c>
      <c r="T263" s="9">
        <v>0</v>
      </c>
      <c r="U263" s="9">
        <v>0</v>
      </c>
      <c r="V263" s="10">
        <v>31.034543540599998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1.9520550427999999</v>
      </c>
      <c r="AC263" s="9">
        <v>0</v>
      </c>
      <c r="AD263" s="9">
        <v>0</v>
      </c>
      <c r="AE263" s="9">
        <v>0</v>
      </c>
      <c r="AF263" s="10">
        <v>1.6670397483333332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2.8379236922</v>
      </c>
      <c r="AM263" s="9">
        <v>0.00021232980000000006</v>
      </c>
      <c r="AN263" s="9">
        <v>0</v>
      </c>
      <c r="AO263" s="9">
        <v>0</v>
      </c>
      <c r="AP263" s="10">
        <v>1.2832989030666666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538.4745369688662</v>
      </c>
      <c r="AW263" s="9">
        <v>51.38931782119481</v>
      </c>
      <c r="AX263" s="9">
        <v>0.3212986050999999</v>
      </c>
      <c r="AY263" s="9">
        <v>0</v>
      </c>
      <c r="AZ263" s="10">
        <v>863.7570610909002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479.9235492821001</v>
      </c>
      <c r="BG263" s="9">
        <v>13.265466059966666</v>
      </c>
      <c r="BH263" s="9">
        <v>0</v>
      </c>
      <c r="BI263" s="9">
        <v>0</v>
      </c>
      <c r="BJ263" s="10">
        <v>481.78822271553327</v>
      </c>
      <c r="BK263" s="16">
        <f t="shared" si="12"/>
        <v>2624.894933252528</v>
      </c>
      <c r="BL263" s="15"/>
      <c r="BM263" s="56"/>
    </row>
    <row r="264" spans="1:65" s="12" customFormat="1" ht="15">
      <c r="A264" s="5"/>
      <c r="B264" s="8" t="s">
        <v>180</v>
      </c>
      <c r="C264" s="11">
        <v>0</v>
      </c>
      <c r="D264" s="9">
        <v>0.04972631676666665</v>
      </c>
      <c r="E264" s="9">
        <v>0</v>
      </c>
      <c r="F264" s="9">
        <v>0</v>
      </c>
      <c r="G264" s="10">
        <v>0</v>
      </c>
      <c r="H264" s="11">
        <v>0.5001251077000001</v>
      </c>
      <c r="I264" s="9">
        <v>0.0013642928333333338</v>
      </c>
      <c r="J264" s="9">
        <v>0</v>
      </c>
      <c r="K264" s="9">
        <v>0</v>
      </c>
      <c r="L264" s="10">
        <v>0.6503472842333333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0.24594498576666665</v>
      </c>
      <c r="S264" s="9">
        <v>0.19245266686666662</v>
      </c>
      <c r="T264" s="9">
        <v>0</v>
      </c>
      <c r="U264" s="9">
        <v>0</v>
      </c>
      <c r="V264" s="10">
        <v>0.4551091284666666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0.0001262160333333333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0.004089884066666666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0.9044926882999998</v>
      </c>
      <c r="AW264" s="9">
        <v>0.17971660266590211</v>
      </c>
      <c r="AX264" s="9">
        <v>0</v>
      </c>
      <c r="AY264" s="9">
        <v>0</v>
      </c>
      <c r="AZ264" s="10">
        <v>1.5439812926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0.3806508528666667</v>
      </c>
      <c r="BG264" s="9">
        <v>0</v>
      </c>
      <c r="BH264" s="9">
        <v>0</v>
      </c>
      <c r="BI264" s="9">
        <v>0</v>
      </c>
      <c r="BJ264" s="10">
        <v>0.35600752376666656</v>
      </c>
      <c r="BK264" s="16">
        <f t="shared" si="12"/>
        <v>5.464134842932568</v>
      </c>
      <c r="BL264" s="15"/>
      <c r="BM264" s="56"/>
    </row>
    <row r="265" spans="1:65" s="12" customFormat="1" ht="15">
      <c r="A265" s="5"/>
      <c r="B265" s="8" t="s">
        <v>218</v>
      </c>
      <c r="C265" s="11">
        <v>0</v>
      </c>
      <c r="D265" s="9">
        <v>1.4888489999999999</v>
      </c>
      <c r="E265" s="9">
        <v>0</v>
      </c>
      <c r="F265" s="9">
        <v>0</v>
      </c>
      <c r="G265" s="10">
        <v>0</v>
      </c>
      <c r="H265" s="11">
        <v>0.8691470182999999</v>
      </c>
      <c r="I265" s="9">
        <v>0.24872191336666666</v>
      </c>
      <c r="J265" s="9">
        <v>0</v>
      </c>
      <c r="K265" s="9">
        <v>0</v>
      </c>
      <c r="L265" s="10">
        <v>1.3503151676333334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0.5220557272999998</v>
      </c>
      <c r="S265" s="9">
        <v>0</v>
      </c>
      <c r="T265" s="9">
        <v>0</v>
      </c>
      <c r="U265" s="9">
        <v>0</v>
      </c>
      <c r="V265" s="10">
        <v>0.3930530544999999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0.0004925106666666668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4.925724730466668</v>
      </c>
      <c r="AW265" s="9">
        <v>0.24204100620846714</v>
      </c>
      <c r="AX265" s="9">
        <v>0</v>
      </c>
      <c r="AY265" s="9">
        <v>0</v>
      </c>
      <c r="AZ265" s="10">
        <v>1.4714912837666667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2.1283901213000003</v>
      </c>
      <c r="BG265" s="9">
        <v>3.3510666666666666E-06</v>
      </c>
      <c r="BH265" s="9">
        <v>0</v>
      </c>
      <c r="BI265" s="9">
        <v>0</v>
      </c>
      <c r="BJ265" s="10">
        <v>0.8118399815333334</v>
      </c>
      <c r="BK265" s="16">
        <f t="shared" si="12"/>
        <v>14.45212486610847</v>
      </c>
      <c r="BL265" s="15"/>
      <c r="BM265" s="49"/>
    </row>
    <row r="266" spans="1:65" s="20" customFormat="1" ht="15">
      <c r="A266" s="5"/>
      <c r="B266" s="14" t="s">
        <v>14</v>
      </c>
      <c r="C266" s="19">
        <f aca="true" t="shared" si="13" ref="C266:AH266">SUM(C235:C265)</f>
        <v>0</v>
      </c>
      <c r="D266" s="17">
        <f t="shared" si="13"/>
        <v>161.19570331113331</v>
      </c>
      <c r="E266" s="17">
        <f t="shared" si="13"/>
        <v>0</v>
      </c>
      <c r="F266" s="17">
        <f t="shared" si="13"/>
        <v>0</v>
      </c>
      <c r="G266" s="18">
        <f t="shared" si="13"/>
        <v>0</v>
      </c>
      <c r="H266" s="19">
        <f t="shared" si="13"/>
        <v>1112.377750537833</v>
      </c>
      <c r="I266" s="17">
        <f t="shared" si="13"/>
        <v>1446.9250334174</v>
      </c>
      <c r="J266" s="17">
        <f t="shared" si="13"/>
        <v>6.234465613866667</v>
      </c>
      <c r="K266" s="17">
        <f t="shared" si="13"/>
        <v>220.61218656713334</v>
      </c>
      <c r="L266" s="18">
        <f t="shared" si="13"/>
        <v>964.7732044490997</v>
      </c>
      <c r="M266" s="19">
        <f t="shared" si="13"/>
        <v>0</v>
      </c>
      <c r="N266" s="17">
        <f t="shared" si="13"/>
        <v>0</v>
      </c>
      <c r="O266" s="17">
        <f t="shared" si="13"/>
        <v>0</v>
      </c>
      <c r="P266" s="17">
        <f t="shared" si="13"/>
        <v>0</v>
      </c>
      <c r="Q266" s="18">
        <f t="shared" si="13"/>
        <v>0</v>
      </c>
      <c r="R266" s="19">
        <f t="shared" si="13"/>
        <v>329.2686305291001</v>
      </c>
      <c r="S266" s="17">
        <f t="shared" si="13"/>
        <v>229.51665993646665</v>
      </c>
      <c r="T266" s="17">
        <f t="shared" si="13"/>
        <v>2.9595828032333324</v>
      </c>
      <c r="U266" s="17">
        <f t="shared" si="13"/>
        <v>0</v>
      </c>
      <c r="V266" s="18">
        <f t="shared" si="13"/>
        <v>339.3250464301667</v>
      </c>
      <c r="W266" s="19">
        <f t="shared" si="13"/>
        <v>0</v>
      </c>
      <c r="X266" s="17">
        <f t="shared" si="13"/>
        <v>0</v>
      </c>
      <c r="Y266" s="17">
        <f t="shared" si="13"/>
        <v>0</v>
      </c>
      <c r="Z266" s="17">
        <f t="shared" si="13"/>
        <v>0</v>
      </c>
      <c r="AA266" s="18">
        <f t="shared" si="13"/>
        <v>0</v>
      </c>
      <c r="AB266" s="19">
        <f t="shared" si="13"/>
        <v>45.397390158033346</v>
      </c>
      <c r="AC266" s="17">
        <f t="shared" si="13"/>
        <v>1.6933366139</v>
      </c>
      <c r="AD266" s="17">
        <f t="shared" si="13"/>
        <v>0.005264398333333333</v>
      </c>
      <c r="AE266" s="17">
        <f t="shared" si="13"/>
        <v>0</v>
      </c>
      <c r="AF266" s="18">
        <f t="shared" si="13"/>
        <v>34.8989452872</v>
      </c>
      <c r="AG266" s="19">
        <f t="shared" si="13"/>
        <v>0</v>
      </c>
      <c r="AH266" s="17">
        <f t="shared" si="13"/>
        <v>0</v>
      </c>
      <c r="AI266" s="17">
        <f aca="true" t="shared" si="14" ref="AI266:BK266">SUM(AI235:AI265)</f>
        <v>0</v>
      </c>
      <c r="AJ266" s="17">
        <f t="shared" si="14"/>
        <v>0</v>
      </c>
      <c r="AK266" s="18">
        <f t="shared" si="14"/>
        <v>0</v>
      </c>
      <c r="AL266" s="19">
        <f t="shared" si="14"/>
        <v>54.32741124910001</v>
      </c>
      <c r="AM266" s="17">
        <f t="shared" si="14"/>
        <v>183.24670435883337</v>
      </c>
      <c r="AN266" s="17">
        <f t="shared" si="14"/>
        <v>0</v>
      </c>
      <c r="AO266" s="17">
        <f t="shared" si="14"/>
        <v>0</v>
      </c>
      <c r="AP266" s="18">
        <f t="shared" si="14"/>
        <v>15.335686100433335</v>
      </c>
      <c r="AQ266" s="19">
        <f t="shared" si="14"/>
        <v>0</v>
      </c>
      <c r="AR266" s="17">
        <f t="shared" si="14"/>
        <v>14.498022563400001</v>
      </c>
      <c r="AS266" s="17">
        <f t="shared" si="14"/>
        <v>0</v>
      </c>
      <c r="AT266" s="17">
        <f t="shared" si="14"/>
        <v>0</v>
      </c>
      <c r="AU266" s="18">
        <f t="shared" si="14"/>
        <v>0</v>
      </c>
      <c r="AV266" s="19">
        <f t="shared" si="14"/>
        <v>10421.788615621515</v>
      </c>
      <c r="AW266" s="17">
        <f t="shared" si="14"/>
        <v>2756.0246704037027</v>
      </c>
      <c r="AX266" s="17">
        <f t="shared" si="14"/>
        <v>14.383793311866665</v>
      </c>
      <c r="AY266" s="17">
        <f t="shared" si="14"/>
        <v>31.638127349133335</v>
      </c>
      <c r="AZ266" s="18">
        <f t="shared" si="14"/>
        <v>12138.996796191801</v>
      </c>
      <c r="BA266" s="19">
        <f t="shared" si="14"/>
        <v>0</v>
      </c>
      <c r="BB266" s="17">
        <f t="shared" si="14"/>
        <v>0</v>
      </c>
      <c r="BC266" s="17">
        <f t="shared" si="14"/>
        <v>0</v>
      </c>
      <c r="BD266" s="17">
        <f t="shared" si="14"/>
        <v>0</v>
      </c>
      <c r="BE266" s="18">
        <f t="shared" si="14"/>
        <v>0</v>
      </c>
      <c r="BF266" s="19">
        <f t="shared" si="14"/>
        <v>6006.1448551106</v>
      </c>
      <c r="BG266" s="17">
        <f t="shared" si="14"/>
        <v>713.9758489052333</v>
      </c>
      <c r="BH266" s="17">
        <f t="shared" si="14"/>
        <v>13.802478150066666</v>
      </c>
      <c r="BI266" s="17">
        <f t="shared" si="14"/>
        <v>28.52676674529999</v>
      </c>
      <c r="BJ266" s="18">
        <f t="shared" si="14"/>
        <v>3888.6634212357985</v>
      </c>
      <c r="BK266" s="31">
        <f t="shared" si="14"/>
        <v>41176.536397349686</v>
      </c>
      <c r="BL266" s="15"/>
      <c r="BM266" s="49"/>
    </row>
    <row r="267" spans="1:65" s="20" customFormat="1" ht="15">
      <c r="A267" s="5"/>
      <c r="B267" s="14" t="s">
        <v>25</v>
      </c>
      <c r="C267" s="19">
        <f aca="true" t="shared" si="15" ref="C267:AH267">C266+C232</f>
        <v>0</v>
      </c>
      <c r="D267" s="17">
        <f t="shared" si="15"/>
        <v>161.72732982813332</v>
      </c>
      <c r="E267" s="17">
        <f t="shared" si="15"/>
        <v>0</v>
      </c>
      <c r="F267" s="17">
        <f t="shared" si="15"/>
        <v>0</v>
      </c>
      <c r="G267" s="18">
        <f t="shared" si="15"/>
        <v>0</v>
      </c>
      <c r="H267" s="19">
        <f t="shared" si="15"/>
        <v>1230.710740878733</v>
      </c>
      <c r="I267" s="17">
        <f t="shared" si="15"/>
        <v>1447.2665086267334</v>
      </c>
      <c r="J267" s="17">
        <f t="shared" si="15"/>
        <v>6.2374629906</v>
      </c>
      <c r="K267" s="17">
        <f t="shared" si="15"/>
        <v>220.61218656713334</v>
      </c>
      <c r="L267" s="18">
        <f t="shared" si="15"/>
        <v>1030.4711635134663</v>
      </c>
      <c r="M267" s="19">
        <f t="shared" si="15"/>
        <v>0</v>
      </c>
      <c r="N267" s="17">
        <f t="shared" si="15"/>
        <v>0</v>
      </c>
      <c r="O267" s="17">
        <f t="shared" si="15"/>
        <v>0</v>
      </c>
      <c r="P267" s="17">
        <f t="shared" si="15"/>
        <v>0</v>
      </c>
      <c r="Q267" s="18">
        <f t="shared" si="15"/>
        <v>0</v>
      </c>
      <c r="R267" s="19">
        <f t="shared" si="15"/>
        <v>418.19104626906676</v>
      </c>
      <c r="S267" s="17">
        <f t="shared" si="15"/>
        <v>229.6791699259</v>
      </c>
      <c r="T267" s="17">
        <f t="shared" si="15"/>
        <v>2.9595828032333324</v>
      </c>
      <c r="U267" s="17">
        <f t="shared" si="15"/>
        <v>0</v>
      </c>
      <c r="V267" s="18">
        <f t="shared" si="15"/>
        <v>372.5005531184334</v>
      </c>
      <c r="W267" s="19">
        <f t="shared" si="15"/>
        <v>0</v>
      </c>
      <c r="X267" s="17">
        <f t="shared" si="15"/>
        <v>0</v>
      </c>
      <c r="Y267" s="17">
        <f t="shared" si="15"/>
        <v>0</v>
      </c>
      <c r="Z267" s="17">
        <f t="shared" si="15"/>
        <v>0</v>
      </c>
      <c r="AA267" s="18">
        <f t="shared" si="15"/>
        <v>0</v>
      </c>
      <c r="AB267" s="19">
        <f t="shared" si="15"/>
        <v>51.543805801533345</v>
      </c>
      <c r="AC267" s="17">
        <f t="shared" si="15"/>
        <v>1.7008582693333332</v>
      </c>
      <c r="AD267" s="17">
        <f t="shared" si="15"/>
        <v>0.005264398333333333</v>
      </c>
      <c r="AE267" s="17">
        <f t="shared" si="15"/>
        <v>0</v>
      </c>
      <c r="AF267" s="18">
        <f t="shared" si="15"/>
        <v>37.1185605332</v>
      </c>
      <c r="AG267" s="19">
        <f t="shared" si="15"/>
        <v>0</v>
      </c>
      <c r="AH267" s="17">
        <f t="shared" si="15"/>
        <v>0</v>
      </c>
      <c r="AI267" s="17">
        <f aca="true" t="shared" si="16" ref="AI267:BK267">AI266+AI232</f>
        <v>0</v>
      </c>
      <c r="AJ267" s="17">
        <f t="shared" si="16"/>
        <v>0</v>
      </c>
      <c r="AK267" s="18">
        <f t="shared" si="16"/>
        <v>0</v>
      </c>
      <c r="AL267" s="19">
        <f t="shared" si="16"/>
        <v>59.83680548986668</v>
      </c>
      <c r="AM267" s="17">
        <f t="shared" si="16"/>
        <v>217.31307945450004</v>
      </c>
      <c r="AN267" s="17">
        <f t="shared" si="16"/>
        <v>0</v>
      </c>
      <c r="AO267" s="17">
        <f t="shared" si="16"/>
        <v>0</v>
      </c>
      <c r="AP267" s="18">
        <f t="shared" si="16"/>
        <v>17.03356597806667</v>
      </c>
      <c r="AQ267" s="19">
        <f t="shared" si="16"/>
        <v>0</v>
      </c>
      <c r="AR267" s="17">
        <f t="shared" si="16"/>
        <v>14.498022563400001</v>
      </c>
      <c r="AS267" s="17">
        <f t="shared" si="16"/>
        <v>0</v>
      </c>
      <c r="AT267" s="17">
        <f t="shared" si="16"/>
        <v>0</v>
      </c>
      <c r="AU267" s="18">
        <f t="shared" si="16"/>
        <v>0</v>
      </c>
      <c r="AV267" s="19">
        <f t="shared" si="16"/>
        <v>12173.93241187286</v>
      </c>
      <c r="AW267" s="17">
        <f t="shared" si="16"/>
        <v>2774.446956570416</v>
      </c>
      <c r="AX267" s="17">
        <f t="shared" si="16"/>
        <v>14.54376878223333</v>
      </c>
      <c r="AY267" s="17">
        <f t="shared" si="16"/>
        <v>31.657539077233334</v>
      </c>
      <c r="AZ267" s="18">
        <f t="shared" si="16"/>
        <v>13036.688123283368</v>
      </c>
      <c r="BA267" s="19">
        <f t="shared" si="16"/>
        <v>0</v>
      </c>
      <c r="BB267" s="17">
        <f t="shared" si="16"/>
        <v>0</v>
      </c>
      <c r="BC267" s="17">
        <f t="shared" si="16"/>
        <v>0</v>
      </c>
      <c r="BD267" s="17">
        <f t="shared" si="16"/>
        <v>0</v>
      </c>
      <c r="BE267" s="18">
        <f t="shared" si="16"/>
        <v>0</v>
      </c>
      <c r="BF267" s="19">
        <f t="shared" si="16"/>
        <v>7394.099382087301</v>
      </c>
      <c r="BG267" s="17">
        <f t="shared" si="16"/>
        <v>734.2029036192</v>
      </c>
      <c r="BH267" s="17">
        <f t="shared" si="16"/>
        <v>13.802478150066666</v>
      </c>
      <c r="BI267" s="17">
        <f t="shared" si="16"/>
        <v>28.52676674529999</v>
      </c>
      <c r="BJ267" s="18">
        <f t="shared" si="16"/>
        <v>4344.345023254432</v>
      </c>
      <c r="BK267" s="18">
        <f t="shared" si="16"/>
        <v>46065.65106045207</v>
      </c>
      <c r="BL267" s="15"/>
      <c r="BM267" s="49"/>
    </row>
    <row r="268" spans="3:65" ht="1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5"/>
      <c r="BM268" s="49"/>
    </row>
    <row r="269" spans="1:65" s="12" customFormat="1" ht="15">
      <c r="A269" s="5" t="s">
        <v>26</v>
      </c>
      <c r="B269" s="26" t="s">
        <v>27</v>
      </c>
      <c r="C269" s="11"/>
      <c r="D269" s="9"/>
      <c r="E269" s="9"/>
      <c r="F269" s="9"/>
      <c r="G269" s="10"/>
      <c r="H269" s="11"/>
      <c r="I269" s="9"/>
      <c r="J269" s="9"/>
      <c r="K269" s="9"/>
      <c r="L269" s="10"/>
      <c r="M269" s="11"/>
      <c r="N269" s="9"/>
      <c r="O269" s="9"/>
      <c r="P269" s="9"/>
      <c r="Q269" s="10"/>
      <c r="R269" s="11"/>
      <c r="S269" s="9"/>
      <c r="T269" s="9"/>
      <c r="U269" s="9"/>
      <c r="V269" s="10"/>
      <c r="W269" s="11"/>
      <c r="X269" s="9"/>
      <c r="Y269" s="9"/>
      <c r="Z269" s="9"/>
      <c r="AA269" s="10"/>
      <c r="AB269" s="11"/>
      <c r="AC269" s="9"/>
      <c r="AD269" s="9"/>
      <c r="AE269" s="9"/>
      <c r="AF269" s="10"/>
      <c r="AG269" s="11"/>
      <c r="AH269" s="9"/>
      <c r="AI269" s="9"/>
      <c r="AJ269" s="9"/>
      <c r="AK269" s="10"/>
      <c r="AL269" s="11"/>
      <c r="AM269" s="9"/>
      <c r="AN269" s="9"/>
      <c r="AO269" s="9"/>
      <c r="AP269" s="10"/>
      <c r="AQ269" s="11"/>
      <c r="AR269" s="9"/>
      <c r="AS269" s="9"/>
      <c r="AT269" s="9"/>
      <c r="AU269" s="10"/>
      <c r="AV269" s="11"/>
      <c r="AW269" s="9"/>
      <c r="AX269" s="9"/>
      <c r="AY269" s="9"/>
      <c r="AZ269" s="10"/>
      <c r="BA269" s="11"/>
      <c r="BB269" s="9"/>
      <c r="BC269" s="9"/>
      <c r="BD269" s="9"/>
      <c r="BE269" s="10"/>
      <c r="BF269" s="11"/>
      <c r="BG269" s="9"/>
      <c r="BH269" s="9"/>
      <c r="BI269" s="9"/>
      <c r="BJ269" s="10"/>
      <c r="BK269" s="16"/>
      <c r="BL269" s="15"/>
      <c r="BM269" s="49"/>
    </row>
    <row r="270" spans="1:65" s="12" customFormat="1" ht="15">
      <c r="A270" s="5" t="s">
        <v>9</v>
      </c>
      <c r="B270" s="14" t="s">
        <v>28</v>
      </c>
      <c r="C270" s="11"/>
      <c r="D270" s="9"/>
      <c r="E270" s="9"/>
      <c r="F270" s="9"/>
      <c r="G270" s="10"/>
      <c r="H270" s="11"/>
      <c r="I270" s="9"/>
      <c r="J270" s="9"/>
      <c r="K270" s="9"/>
      <c r="L270" s="10"/>
      <c r="M270" s="11"/>
      <c r="N270" s="9"/>
      <c r="O270" s="9"/>
      <c r="P270" s="9"/>
      <c r="Q270" s="10"/>
      <c r="R270" s="11"/>
      <c r="S270" s="9"/>
      <c r="T270" s="9"/>
      <c r="U270" s="9"/>
      <c r="V270" s="10"/>
      <c r="W270" s="11"/>
      <c r="X270" s="9"/>
      <c r="Y270" s="9"/>
      <c r="Z270" s="9"/>
      <c r="AA270" s="10"/>
      <c r="AB270" s="11"/>
      <c r="AC270" s="9"/>
      <c r="AD270" s="9"/>
      <c r="AE270" s="9"/>
      <c r="AF270" s="10"/>
      <c r="AG270" s="11"/>
      <c r="AH270" s="9"/>
      <c r="AI270" s="9"/>
      <c r="AJ270" s="9"/>
      <c r="AK270" s="10"/>
      <c r="AL270" s="11"/>
      <c r="AM270" s="9"/>
      <c r="AN270" s="9"/>
      <c r="AO270" s="9"/>
      <c r="AP270" s="10"/>
      <c r="AQ270" s="11"/>
      <c r="AR270" s="9"/>
      <c r="AS270" s="9"/>
      <c r="AT270" s="9"/>
      <c r="AU270" s="10"/>
      <c r="AV270" s="11"/>
      <c r="AW270" s="9"/>
      <c r="AX270" s="9"/>
      <c r="AY270" s="9"/>
      <c r="AZ270" s="10"/>
      <c r="BA270" s="11"/>
      <c r="BB270" s="9"/>
      <c r="BC270" s="9"/>
      <c r="BD270" s="9"/>
      <c r="BE270" s="10"/>
      <c r="BF270" s="11"/>
      <c r="BG270" s="9"/>
      <c r="BH270" s="9"/>
      <c r="BI270" s="9"/>
      <c r="BJ270" s="10"/>
      <c r="BK270" s="16"/>
      <c r="BL270" s="15"/>
      <c r="BM270" s="49"/>
    </row>
    <row r="271" spans="1:65" s="12" customFormat="1" ht="15">
      <c r="A271" s="5"/>
      <c r="B271" s="8" t="s">
        <v>219</v>
      </c>
      <c r="C271" s="11">
        <v>0</v>
      </c>
      <c r="D271" s="9">
        <v>1.9369867864000003</v>
      </c>
      <c r="E271" s="9">
        <v>0</v>
      </c>
      <c r="F271" s="9">
        <v>0</v>
      </c>
      <c r="G271" s="10">
        <v>0</v>
      </c>
      <c r="H271" s="11">
        <v>21.76220583649999</v>
      </c>
      <c r="I271" s="9">
        <v>32.3098665614</v>
      </c>
      <c r="J271" s="9">
        <v>0.5020035895666666</v>
      </c>
      <c r="K271" s="9">
        <v>0</v>
      </c>
      <c r="L271" s="10">
        <v>25.543746042433337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7.3603071775</v>
      </c>
      <c r="S271" s="9">
        <v>7.416265108399999</v>
      </c>
      <c r="T271" s="9">
        <v>0</v>
      </c>
      <c r="U271" s="9">
        <v>0</v>
      </c>
      <c r="V271" s="10">
        <v>9.242741980000002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0.6759973636</v>
      </c>
      <c r="AC271" s="9">
        <v>0</v>
      </c>
      <c r="AD271" s="9">
        <v>0</v>
      </c>
      <c r="AE271" s="9">
        <v>0</v>
      </c>
      <c r="AF271" s="10">
        <v>0.20447797596666667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0.1368900296</v>
      </c>
      <c r="AM271" s="9">
        <v>0</v>
      </c>
      <c r="AN271" s="9">
        <v>0</v>
      </c>
      <c r="AO271" s="9">
        <v>0</v>
      </c>
      <c r="AP271" s="10">
        <v>0.3361813160666666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589.1114992325334</v>
      </c>
      <c r="AW271" s="9">
        <v>247.75757227839793</v>
      </c>
      <c r="AX271" s="9">
        <v>0.015934395600000005</v>
      </c>
      <c r="AY271" s="9">
        <v>0</v>
      </c>
      <c r="AZ271" s="10">
        <v>507.7348555483331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408.74909419866657</v>
      </c>
      <c r="BG271" s="9">
        <v>85.99037211313332</v>
      </c>
      <c r="BH271" s="9">
        <v>2.8790037588666677</v>
      </c>
      <c r="BI271" s="9">
        <v>0</v>
      </c>
      <c r="BJ271" s="10">
        <v>248.4602495008667</v>
      </c>
      <c r="BK271" s="16">
        <f>SUM(C271:BJ271)</f>
        <v>2198.1262507938313</v>
      </c>
      <c r="BL271" s="15"/>
      <c r="BM271" s="49"/>
    </row>
    <row r="272" spans="1:65" s="20" customFormat="1" ht="15">
      <c r="A272" s="5"/>
      <c r="B272" s="14" t="s">
        <v>29</v>
      </c>
      <c r="C272" s="19">
        <f>SUM(C271)</f>
        <v>0</v>
      </c>
      <c r="D272" s="17">
        <f>SUM(D271)</f>
        <v>1.9369867864000003</v>
      </c>
      <c r="E272" s="17">
        <f>SUM(E271)</f>
        <v>0</v>
      </c>
      <c r="F272" s="17">
        <f>SUM(F271)</f>
        <v>0</v>
      </c>
      <c r="G272" s="18">
        <f>SUM(G271)</f>
        <v>0</v>
      </c>
      <c r="H272" s="19">
        <f aca="true" t="shared" si="17" ref="H272:BJ272">SUM(H271)</f>
        <v>21.76220583649999</v>
      </c>
      <c r="I272" s="17">
        <f t="shared" si="17"/>
        <v>32.3098665614</v>
      </c>
      <c r="J272" s="17">
        <f t="shared" si="17"/>
        <v>0.5020035895666666</v>
      </c>
      <c r="K272" s="17">
        <f t="shared" si="17"/>
        <v>0</v>
      </c>
      <c r="L272" s="18">
        <f t="shared" si="17"/>
        <v>25.543746042433337</v>
      </c>
      <c r="M272" s="19">
        <f t="shared" si="17"/>
        <v>0</v>
      </c>
      <c r="N272" s="17">
        <f t="shared" si="17"/>
        <v>0</v>
      </c>
      <c r="O272" s="17">
        <f t="shared" si="17"/>
        <v>0</v>
      </c>
      <c r="P272" s="17">
        <f t="shared" si="17"/>
        <v>0</v>
      </c>
      <c r="Q272" s="18">
        <f t="shared" si="17"/>
        <v>0</v>
      </c>
      <c r="R272" s="19">
        <f t="shared" si="17"/>
        <v>7.3603071775</v>
      </c>
      <c r="S272" s="17">
        <f t="shared" si="17"/>
        <v>7.416265108399999</v>
      </c>
      <c r="T272" s="17">
        <f t="shared" si="17"/>
        <v>0</v>
      </c>
      <c r="U272" s="17">
        <f t="shared" si="17"/>
        <v>0</v>
      </c>
      <c r="V272" s="18">
        <f t="shared" si="17"/>
        <v>9.242741980000002</v>
      </c>
      <c r="W272" s="19">
        <f t="shared" si="17"/>
        <v>0</v>
      </c>
      <c r="X272" s="17">
        <f t="shared" si="17"/>
        <v>0</v>
      </c>
      <c r="Y272" s="17">
        <f t="shared" si="17"/>
        <v>0</v>
      </c>
      <c r="Z272" s="17">
        <f t="shared" si="17"/>
        <v>0</v>
      </c>
      <c r="AA272" s="18">
        <f t="shared" si="17"/>
        <v>0</v>
      </c>
      <c r="AB272" s="19">
        <f t="shared" si="17"/>
        <v>0.6759973636</v>
      </c>
      <c r="AC272" s="17">
        <f t="shared" si="17"/>
        <v>0</v>
      </c>
      <c r="AD272" s="17">
        <f t="shared" si="17"/>
        <v>0</v>
      </c>
      <c r="AE272" s="17">
        <f t="shared" si="17"/>
        <v>0</v>
      </c>
      <c r="AF272" s="18">
        <f t="shared" si="17"/>
        <v>0.20447797596666667</v>
      </c>
      <c r="AG272" s="19">
        <f t="shared" si="17"/>
        <v>0</v>
      </c>
      <c r="AH272" s="17">
        <f t="shared" si="17"/>
        <v>0</v>
      </c>
      <c r="AI272" s="17">
        <f t="shared" si="17"/>
        <v>0</v>
      </c>
      <c r="AJ272" s="17">
        <f t="shared" si="17"/>
        <v>0</v>
      </c>
      <c r="AK272" s="18">
        <f t="shared" si="17"/>
        <v>0</v>
      </c>
      <c r="AL272" s="19">
        <f t="shared" si="17"/>
        <v>0.1368900296</v>
      </c>
      <c r="AM272" s="17">
        <f t="shared" si="17"/>
        <v>0</v>
      </c>
      <c r="AN272" s="17">
        <f t="shared" si="17"/>
        <v>0</v>
      </c>
      <c r="AO272" s="17">
        <f t="shared" si="17"/>
        <v>0</v>
      </c>
      <c r="AP272" s="18">
        <f t="shared" si="17"/>
        <v>0.3361813160666666</v>
      </c>
      <c r="AQ272" s="19">
        <f t="shared" si="17"/>
        <v>0</v>
      </c>
      <c r="AR272" s="17">
        <f t="shared" si="17"/>
        <v>0</v>
      </c>
      <c r="AS272" s="17">
        <f t="shared" si="17"/>
        <v>0</v>
      </c>
      <c r="AT272" s="17">
        <f t="shared" si="17"/>
        <v>0</v>
      </c>
      <c r="AU272" s="18">
        <f t="shared" si="17"/>
        <v>0</v>
      </c>
      <c r="AV272" s="19">
        <f t="shared" si="17"/>
        <v>589.1114992325334</v>
      </c>
      <c r="AW272" s="17">
        <f t="shared" si="17"/>
        <v>247.75757227839793</v>
      </c>
      <c r="AX272" s="17">
        <f t="shared" si="17"/>
        <v>0.015934395600000005</v>
      </c>
      <c r="AY272" s="17">
        <f t="shared" si="17"/>
        <v>0</v>
      </c>
      <c r="AZ272" s="18">
        <f t="shared" si="17"/>
        <v>507.7348555483331</v>
      </c>
      <c r="BA272" s="19">
        <f t="shared" si="17"/>
        <v>0</v>
      </c>
      <c r="BB272" s="17">
        <f t="shared" si="17"/>
        <v>0</v>
      </c>
      <c r="BC272" s="17">
        <f t="shared" si="17"/>
        <v>0</v>
      </c>
      <c r="BD272" s="17">
        <f t="shared" si="17"/>
        <v>0</v>
      </c>
      <c r="BE272" s="18">
        <f t="shared" si="17"/>
        <v>0</v>
      </c>
      <c r="BF272" s="19">
        <f t="shared" si="17"/>
        <v>408.74909419866657</v>
      </c>
      <c r="BG272" s="17">
        <f t="shared" si="17"/>
        <v>85.99037211313332</v>
      </c>
      <c r="BH272" s="17">
        <f t="shared" si="17"/>
        <v>2.8790037588666677</v>
      </c>
      <c r="BI272" s="17">
        <f t="shared" si="17"/>
        <v>0</v>
      </c>
      <c r="BJ272" s="18">
        <f t="shared" si="17"/>
        <v>248.4602495008667</v>
      </c>
      <c r="BK272" s="31">
        <f>SUM(BK271)</f>
        <v>2198.1262507938313</v>
      </c>
      <c r="BL272" s="15"/>
      <c r="BM272" s="49"/>
    </row>
    <row r="273" spans="3:65" ht="1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5"/>
      <c r="BM273" s="49"/>
    </row>
    <row r="274" spans="1:65" s="12" customFormat="1" ht="15">
      <c r="A274" s="5" t="s">
        <v>43</v>
      </c>
      <c r="B274" s="23" t="s">
        <v>44</v>
      </c>
      <c r="C274" s="51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3"/>
      <c r="BL274" s="15"/>
      <c r="BM274" s="49"/>
    </row>
    <row r="275" spans="1:65" s="12" customFormat="1" ht="15">
      <c r="A275" s="5" t="s">
        <v>9</v>
      </c>
      <c r="B275" s="32" t="s">
        <v>45</v>
      </c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3"/>
      <c r="BL275" s="15"/>
      <c r="BM275" s="49"/>
    </row>
    <row r="276" spans="1:65" s="12" customFormat="1" ht="15">
      <c r="A276" s="5"/>
      <c r="B276" s="8" t="s">
        <v>333</v>
      </c>
      <c r="C276" s="11">
        <v>0</v>
      </c>
      <c r="D276" s="9">
        <v>0.5935</v>
      </c>
      <c r="E276" s="9">
        <v>0</v>
      </c>
      <c r="F276" s="9">
        <v>0</v>
      </c>
      <c r="G276" s="10">
        <v>0</v>
      </c>
      <c r="H276" s="11">
        <v>119.587</v>
      </c>
      <c r="I276" s="9">
        <v>1069.279</v>
      </c>
      <c r="J276" s="9">
        <v>0.0104</v>
      </c>
      <c r="K276" s="9">
        <v>0.7908</v>
      </c>
      <c r="L276" s="10">
        <v>109.0708</v>
      </c>
      <c r="M276" s="11">
        <v>0</v>
      </c>
      <c r="N276" s="9">
        <v>0</v>
      </c>
      <c r="O276" s="9">
        <v>0</v>
      </c>
      <c r="P276" s="9">
        <v>0</v>
      </c>
      <c r="Q276" s="10">
        <v>0</v>
      </c>
      <c r="R276" s="11">
        <v>63.773</v>
      </c>
      <c r="S276" s="9">
        <v>2.1699</v>
      </c>
      <c r="T276" s="9">
        <v>0.0014000000000000002</v>
      </c>
      <c r="U276" s="9">
        <v>0</v>
      </c>
      <c r="V276" s="10">
        <v>17.1051</v>
      </c>
      <c r="W276" s="11">
        <v>0</v>
      </c>
      <c r="X276" s="9">
        <v>0</v>
      </c>
      <c r="Y276" s="9">
        <v>0</v>
      </c>
      <c r="Z276" s="9">
        <v>0</v>
      </c>
      <c r="AA276" s="10">
        <v>0</v>
      </c>
      <c r="AB276" s="11">
        <v>0</v>
      </c>
      <c r="AC276" s="9">
        <v>0</v>
      </c>
      <c r="AD276" s="9">
        <v>0</v>
      </c>
      <c r="AE276" s="9">
        <v>0</v>
      </c>
      <c r="AF276" s="10">
        <v>0</v>
      </c>
      <c r="AG276" s="11">
        <v>0</v>
      </c>
      <c r="AH276" s="9">
        <v>0</v>
      </c>
      <c r="AI276" s="9">
        <v>0</v>
      </c>
      <c r="AJ276" s="9">
        <v>0</v>
      </c>
      <c r="AK276" s="10">
        <v>0</v>
      </c>
      <c r="AL276" s="11">
        <v>0</v>
      </c>
      <c r="AM276" s="9">
        <v>0</v>
      </c>
      <c r="AN276" s="9">
        <v>0</v>
      </c>
      <c r="AO276" s="9">
        <v>0</v>
      </c>
      <c r="AP276" s="10">
        <v>0</v>
      </c>
      <c r="AQ276" s="11">
        <v>0</v>
      </c>
      <c r="AR276" s="9">
        <v>0</v>
      </c>
      <c r="AS276" s="9">
        <v>0</v>
      </c>
      <c r="AT276" s="9">
        <v>0</v>
      </c>
      <c r="AU276" s="10">
        <v>0</v>
      </c>
      <c r="AV276" s="11">
        <v>0</v>
      </c>
      <c r="AW276" s="9">
        <v>0</v>
      </c>
      <c r="AX276" s="9">
        <v>0</v>
      </c>
      <c r="AY276" s="9">
        <v>0</v>
      </c>
      <c r="AZ276" s="10">
        <v>0</v>
      </c>
      <c r="BA276" s="11">
        <v>0</v>
      </c>
      <c r="BB276" s="9">
        <v>0</v>
      </c>
      <c r="BC276" s="9">
        <v>0</v>
      </c>
      <c r="BD276" s="9">
        <v>0</v>
      </c>
      <c r="BE276" s="10">
        <v>0</v>
      </c>
      <c r="BF276" s="11">
        <v>0</v>
      </c>
      <c r="BG276" s="9">
        <v>0</v>
      </c>
      <c r="BH276" s="9">
        <v>0</v>
      </c>
      <c r="BI276" s="9">
        <v>0</v>
      </c>
      <c r="BJ276" s="10">
        <v>0</v>
      </c>
      <c r="BK276" s="16">
        <f>SUM(C276:BJ276)</f>
        <v>1382.3808999999999</v>
      </c>
      <c r="BL276" s="24"/>
      <c r="BM276" s="49"/>
    </row>
    <row r="277" spans="1:65" s="20" customFormat="1" ht="15">
      <c r="A277" s="5"/>
      <c r="B277" s="14" t="s">
        <v>11</v>
      </c>
      <c r="C277" s="19">
        <f>C276</f>
        <v>0</v>
      </c>
      <c r="D277" s="17">
        <f>D276</f>
        <v>0.5935</v>
      </c>
      <c r="E277" s="17">
        <f>E276</f>
        <v>0</v>
      </c>
      <c r="F277" s="17">
        <f>F276</f>
        <v>0</v>
      </c>
      <c r="G277" s="18">
        <f>G276</f>
        <v>0</v>
      </c>
      <c r="H277" s="19">
        <f aca="true" t="shared" si="18" ref="H277:BK277">H276</f>
        <v>119.587</v>
      </c>
      <c r="I277" s="17">
        <f t="shared" si="18"/>
        <v>1069.279</v>
      </c>
      <c r="J277" s="17">
        <f t="shared" si="18"/>
        <v>0.0104</v>
      </c>
      <c r="K277" s="17">
        <f t="shared" si="18"/>
        <v>0.7908</v>
      </c>
      <c r="L277" s="18">
        <f t="shared" si="18"/>
        <v>109.0708</v>
      </c>
      <c r="M277" s="19">
        <f t="shared" si="18"/>
        <v>0</v>
      </c>
      <c r="N277" s="17">
        <f t="shared" si="18"/>
        <v>0</v>
      </c>
      <c r="O277" s="17">
        <f t="shared" si="18"/>
        <v>0</v>
      </c>
      <c r="P277" s="17">
        <f t="shared" si="18"/>
        <v>0</v>
      </c>
      <c r="Q277" s="18">
        <f t="shared" si="18"/>
        <v>0</v>
      </c>
      <c r="R277" s="19">
        <f t="shared" si="18"/>
        <v>63.773</v>
      </c>
      <c r="S277" s="17">
        <f t="shared" si="18"/>
        <v>2.1699</v>
      </c>
      <c r="T277" s="17">
        <f t="shared" si="18"/>
        <v>0.0014000000000000002</v>
      </c>
      <c r="U277" s="17">
        <f t="shared" si="18"/>
        <v>0</v>
      </c>
      <c r="V277" s="18">
        <f t="shared" si="18"/>
        <v>17.1051</v>
      </c>
      <c r="W277" s="19">
        <f t="shared" si="18"/>
        <v>0</v>
      </c>
      <c r="X277" s="17">
        <f t="shared" si="18"/>
        <v>0</v>
      </c>
      <c r="Y277" s="17">
        <f t="shared" si="18"/>
        <v>0</v>
      </c>
      <c r="Z277" s="17">
        <f t="shared" si="18"/>
        <v>0</v>
      </c>
      <c r="AA277" s="18">
        <f t="shared" si="18"/>
        <v>0</v>
      </c>
      <c r="AB277" s="19">
        <f t="shared" si="18"/>
        <v>0</v>
      </c>
      <c r="AC277" s="17">
        <f t="shared" si="18"/>
        <v>0</v>
      </c>
      <c r="AD277" s="17">
        <f t="shared" si="18"/>
        <v>0</v>
      </c>
      <c r="AE277" s="17">
        <f t="shared" si="18"/>
        <v>0</v>
      </c>
      <c r="AF277" s="18">
        <f t="shared" si="18"/>
        <v>0</v>
      </c>
      <c r="AG277" s="19">
        <f t="shared" si="18"/>
        <v>0</v>
      </c>
      <c r="AH277" s="17">
        <f t="shared" si="18"/>
        <v>0</v>
      </c>
      <c r="AI277" s="17">
        <f t="shared" si="18"/>
        <v>0</v>
      </c>
      <c r="AJ277" s="17">
        <f t="shared" si="18"/>
        <v>0</v>
      </c>
      <c r="AK277" s="18">
        <f t="shared" si="18"/>
        <v>0</v>
      </c>
      <c r="AL277" s="19">
        <f t="shared" si="18"/>
        <v>0</v>
      </c>
      <c r="AM277" s="17">
        <f t="shared" si="18"/>
        <v>0</v>
      </c>
      <c r="AN277" s="17">
        <f t="shared" si="18"/>
        <v>0</v>
      </c>
      <c r="AO277" s="17">
        <f t="shared" si="18"/>
        <v>0</v>
      </c>
      <c r="AP277" s="18">
        <f t="shared" si="18"/>
        <v>0</v>
      </c>
      <c r="AQ277" s="19">
        <f t="shared" si="18"/>
        <v>0</v>
      </c>
      <c r="AR277" s="17">
        <f t="shared" si="18"/>
        <v>0</v>
      </c>
      <c r="AS277" s="17">
        <f t="shared" si="18"/>
        <v>0</v>
      </c>
      <c r="AT277" s="17">
        <f t="shared" si="18"/>
        <v>0</v>
      </c>
      <c r="AU277" s="18">
        <f t="shared" si="18"/>
        <v>0</v>
      </c>
      <c r="AV277" s="19">
        <f t="shared" si="18"/>
        <v>0</v>
      </c>
      <c r="AW277" s="17">
        <f t="shared" si="18"/>
        <v>0</v>
      </c>
      <c r="AX277" s="17">
        <f t="shared" si="18"/>
        <v>0</v>
      </c>
      <c r="AY277" s="17">
        <f t="shared" si="18"/>
        <v>0</v>
      </c>
      <c r="AZ277" s="18">
        <f t="shared" si="18"/>
        <v>0</v>
      </c>
      <c r="BA277" s="19">
        <f t="shared" si="18"/>
        <v>0</v>
      </c>
      <c r="BB277" s="17">
        <f t="shared" si="18"/>
        <v>0</v>
      </c>
      <c r="BC277" s="17">
        <f t="shared" si="18"/>
        <v>0</v>
      </c>
      <c r="BD277" s="17">
        <f t="shared" si="18"/>
        <v>0</v>
      </c>
      <c r="BE277" s="18">
        <f t="shared" si="18"/>
        <v>0</v>
      </c>
      <c r="BF277" s="19">
        <f t="shared" si="18"/>
        <v>0</v>
      </c>
      <c r="BG277" s="17">
        <f t="shared" si="18"/>
        <v>0</v>
      </c>
      <c r="BH277" s="17">
        <f t="shared" si="18"/>
        <v>0</v>
      </c>
      <c r="BI277" s="17">
        <f t="shared" si="18"/>
        <v>0</v>
      </c>
      <c r="BJ277" s="18">
        <f t="shared" si="18"/>
        <v>0</v>
      </c>
      <c r="BK277" s="18">
        <f t="shared" si="18"/>
        <v>1382.3808999999999</v>
      </c>
      <c r="BL277" s="15"/>
      <c r="BM277" s="49"/>
    </row>
    <row r="278" spans="1:65" s="12" customFormat="1" ht="15">
      <c r="A278" s="5" t="s">
        <v>12</v>
      </c>
      <c r="B278" s="6" t="s">
        <v>46</v>
      </c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3"/>
      <c r="BL278" s="15"/>
      <c r="BM278" s="49"/>
    </row>
    <row r="279" spans="1:65" s="12" customFormat="1" ht="15">
      <c r="A279" s="5"/>
      <c r="B279" s="8" t="s">
        <v>334</v>
      </c>
      <c r="C279" s="11">
        <v>0</v>
      </c>
      <c r="D279" s="9">
        <v>1.7586</v>
      </c>
      <c r="E279" s="9">
        <v>0</v>
      </c>
      <c r="F279" s="9">
        <v>0</v>
      </c>
      <c r="G279" s="10">
        <v>0</v>
      </c>
      <c r="H279" s="11">
        <v>4.7884</v>
      </c>
      <c r="I279" s="9">
        <v>288.6382</v>
      </c>
      <c r="J279" s="9">
        <v>9.6372</v>
      </c>
      <c r="K279" s="9">
        <v>0</v>
      </c>
      <c r="L279" s="10">
        <v>1.1873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3.6839</v>
      </c>
      <c r="S279" s="9">
        <v>0.0001</v>
      </c>
      <c r="T279" s="9">
        <v>0</v>
      </c>
      <c r="U279" s="9">
        <v>0</v>
      </c>
      <c r="V279" s="10">
        <v>0.4901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6">
        <f aca="true" t="shared" si="19" ref="BK279:BK285">SUM(C279:BJ279)</f>
        <v>310.18379999999996</v>
      </c>
      <c r="BL279" s="24"/>
      <c r="BM279" s="49"/>
    </row>
    <row r="280" spans="1:65" s="12" customFormat="1" ht="15">
      <c r="A280" s="5"/>
      <c r="B280" s="8" t="s">
        <v>335</v>
      </c>
      <c r="C280" s="11">
        <v>0</v>
      </c>
      <c r="D280" s="9">
        <v>2.8934</v>
      </c>
      <c r="E280" s="9">
        <v>0</v>
      </c>
      <c r="F280" s="9">
        <v>0</v>
      </c>
      <c r="G280" s="10">
        <v>0</v>
      </c>
      <c r="H280" s="11">
        <v>1.3393</v>
      </c>
      <c r="I280" s="9">
        <v>0.6228</v>
      </c>
      <c r="J280" s="9">
        <v>0</v>
      </c>
      <c r="K280" s="9">
        <v>0</v>
      </c>
      <c r="L280" s="10">
        <v>0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1.4798</v>
      </c>
      <c r="S280" s="9">
        <v>0.001</v>
      </c>
      <c r="T280" s="9">
        <v>0</v>
      </c>
      <c r="U280" s="9">
        <v>0</v>
      </c>
      <c r="V280" s="10">
        <v>0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6">
        <f t="shared" si="19"/>
        <v>6.3363000000000005</v>
      </c>
      <c r="BL280" s="24"/>
      <c r="BM280" s="49"/>
    </row>
    <row r="281" spans="1:65" s="12" customFormat="1" ht="15">
      <c r="A281" s="5"/>
      <c r="B281" s="29" t="s">
        <v>336</v>
      </c>
      <c r="C281" s="11">
        <v>0</v>
      </c>
      <c r="D281" s="9">
        <v>21.4266</v>
      </c>
      <c r="E281" s="9">
        <v>0</v>
      </c>
      <c r="F281" s="9">
        <v>0</v>
      </c>
      <c r="G281" s="10">
        <v>0</v>
      </c>
      <c r="H281" s="11">
        <v>0.9457</v>
      </c>
      <c r="I281" s="9">
        <v>1.7661</v>
      </c>
      <c r="J281" s="9">
        <v>0.4373</v>
      </c>
      <c r="K281" s="9">
        <v>0</v>
      </c>
      <c r="L281" s="10">
        <v>1.2815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0.1578</v>
      </c>
      <c r="S281" s="9">
        <v>0.8323</v>
      </c>
      <c r="T281" s="9">
        <v>0</v>
      </c>
      <c r="U281" s="9">
        <v>0</v>
      </c>
      <c r="V281" s="10">
        <v>0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6">
        <f t="shared" si="19"/>
        <v>26.847300000000004</v>
      </c>
      <c r="BL281" s="24"/>
      <c r="BM281" s="49"/>
    </row>
    <row r="282" spans="1:65" s="12" customFormat="1" ht="15">
      <c r="A282" s="5"/>
      <c r="B282" s="29" t="s">
        <v>337</v>
      </c>
      <c r="C282" s="11">
        <v>0</v>
      </c>
      <c r="D282" s="9">
        <v>13.2986</v>
      </c>
      <c r="E282" s="9">
        <v>0</v>
      </c>
      <c r="F282" s="9">
        <v>0</v>
      </c>
      <c r="G282" s="10">
        <v>0</v>
      </c>
      <c r="H282" s="11">
        <v>0.4684</v>
      </c>
      <c r="I282" s="9">
        <v>0.2506</v>
      </c>
      <c r="J282" s="9">
        <v>0</v>
      </c>
      <c r="K282" s="9">
        <v>0</v>
      </c>
      <c r="L282" s="10">
        <v>0.1995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0.1764</v>
      </c>
      <c r="S282" s="9">
        <v>0</v>
      </c>
      <c r="T282" s="9">
        <v>0</v>
      </c>
      <c r="U282" s="9">
        <v>0</v>
      </c>
      <c r="V282" s="10">
        <v>0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6">
        <f t="shared" si="19"/>
        <v>14.393500000000001</v>
      </c>
      <c r="BL282" s="24"/>
      <c r="BM282" s="49"/>
    </row>
    <row r="283" spans="1:65" s="12" customFormat="1" ht="15">
      <c r="A283" s="5"/>
      <c r="B283" s="29" t="s">
        <v>338</v>
      </c>
      <c r="C283" s="11">
        <v>0</v>
      </c>
      <c r="D283" s="9">
        <v>11.2436</v>
      </c>
      <c r="E283" s="9">
        <v>0</v>
      </c>
      <c r="F283" s="9">
        <v>0</v>
      </c>
      <c r="G283" s="10">
        <v>0</v>
      </c>
      <c r="H283" s="11">
        <v>0.6144</v>
      </c>
      <c r="I283" s="9">
        <v>0.0415</v>
      </c>
      <c r="J283" s="9">
        <v>0</v>
      </c>
      <c r="K283" s="9">
        <v>0</v>
      </c>
      <c r="L283" s="10">
        <v>0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0.1454</v>
      </c>
      <c r="S283" s="9">
        <v>0.0009</v>
      </c>
      <c r="T283" s="9">
        <v>0</v>
      </c>
      <c r="U283" s="9">
        <v>0</v>
      </c>
      <c r="V283" s="10">
        <v>0.1124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6">
        <f t="shared" si="19"/>
        <v>12.158199999999999</v>
      </c>
      <c r="BL283" s="24"/>
      <c r="BM283" s="49"/>
    </row>
    <row r="284" spans="1:65" s="12" customFormat="1" ht="15">
      <c r="A284" s="5"/>
      <c r="B284" s="29" t="s">
        <v>339</v>
      </c>
      <c r="C284" s="11">
        <v>0</v>
      </c>
      <c r="D284" s="9">
        <v>36.679</v>
      </c>
      <c r="E284" s="9">
        <v>0</v>
      </c>
      <c r="F284" s="9">
        <v>0</v>
      </c>
      <c r="G284" s="10">
        <v>0</v>
      </c>
      <c r="H284" s="11">
        <v>0.2998</v>
      </c>
      <c r="I284" s="9">
        <v>0.2853</v>
      </c>
      <c r="J284" s="9">
        <v>0</v>
      </c>
      <c r="K284" s="9">
        <v>0</v>
      </c>
      <c r="L284" s="10">
        <v>0.0968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0.0603</v>
      </c>
      <c r="S284" s="9">
        <v>0.7814</v>
      </c>
      <c r="T284" s="9">
        <v>0</v>
      </c>
      <c r="U284" s="9">
        <v>0</v>
      </c>
      <c r="V284" s="10">
        <v>0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6">
        <f t="shared" si="19"/>
        <v>38.2026</v>
      </c>
      <c r="BL284" s="24"/>
      <c r="BM284" s="56"/>
    </row>
    <row r="285" spans="1:65" s="12" customFormat="1" ht="15">
      <c r="A285" s="5"/>
      <c r="B285" s="29" t="s">
        <v>340</v>
      </c>
      <c r="C285" s="11">
        <v>0</v>
      </c>
      <c r="D285" s="9">
        <v>15.3926</v>
      </c>
      <c r="E285" s="9">
        <v>0</v>
      </c>
      <c r="F285" s="9">
        <v>0</v>
      </c>
      <c r="G285" s="10">
        <v>0</v>
      </c>
      <c r="H285" s="11">
        <v>0.2153</v>
      </c>
      <c r="I285" s="9">
        <v>0.3013</v>
      </c>
      <c r="J285" s="9">
        <v>0</v>
      </c>
      <c r="K285" s="9">
        <v>0</v>
      </c>
      <c r="L285" s="10">
        <v>0.1168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0.0323</v>
      </c>
      <c r="S285" s="9">
        <v>0.2159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6">
        <f t="shared" si="19"/>
        <v>16.2742</v>
      </c>
      <c r="BL285" s="24"/>
      <c r="BM285" s="49"/>
    </row>
    <row r="286" spans="1:65" s="20" customFormat="1" ht="15">
      <c r="A286" s="5"/>
      <c r="B286" s="14" t="s">
        <v>14</v>
      </c>
      <c r="C286" s="19">
        <f>SUM(C279:C285)</f>
        <v>0</v>
      </c>
      <c r="D286" s="17">
        <f>SUM(D279:D285)</f>
        <v>102.6924</v>
      </c>
      <c r="E286" s="17">
        <f>SUM(E279:E285)</f>
        <v>0</v>
      </c>
      <c r="F286" s="17">
        <f>SUM(F279:F285)</f>
        <v>0</v>
      </c>
      <c r="G286" s="18">
        <f>SUM(G279:G285)</f>
        <v>0</v>
      </c>
      <c r="H286" s="19">
        <f aca="true" t="shared" si="20" ref="H286:BJ286">SUM(H279:H285)</f>
        <v>8.671299999999999</v>
      </c>
      <c r="I286" s="17">
        <f t="shared" si="20"/>
        <v>291.9058</v>
      </c>
      <c r="J286" s="17">
        <f t="shared" si="20"/>
        <v>10.0745</v>
      </c>
      <c r="K286" s="17">
        <f t="shared" si="20"/>
        <v>0</v>
      </c>
      <c r="L286" s="18">
        <f t="shared" si="20"/>
        <v>2.8819</v>
      </c>
      <c r="M286" s="19">
        <f t="shared" si="20"/>
        <v>0</v>
      </c>
      <c r="N286" s="17">
        <f t="shared" si="20"/>
        <v>0</v>
      </c>
      <c r="O286" s="17">
        <f t="shared" si="20"/>
        <v>0</v>
      </c>
      <c r="P286" s="17">
        <f t="shared" si="20"/>
        <v>0</v>
      </c>
      <c r="Q286" s="18">
        <f t="shared" si="20"/>
        <v>0</v>
      </c>
      <c r="R286" s="19">
        <f t="shared" si="20"/>
        <v>5.735900000000001</v>
      </c>
      <c r="S286" s="17">
        <f t="shared" si="20"/>
        <v>1.8316</v>
      </c>
      <c r="T286" s="17">
        <f t="shared" si="20"/>
        <v>0</v>
      </c>
      <c r="U286" s="17">
        <f t="shared" si="20"/>
        <v>0</v>
      </c>
      <c r="V286" s="18">
        <f t="shared" si="20"/>
        <v>0.6025</v>
      </c>
      <c r="W286" s="19">
        <f t="shared" si="20"/>
        <v>0</v>
      </c>
      <c r="X286" s="17">
        <f t="shared" si="20"/>
        <v>0</v>
      </c>
      <c r="Y286" s="17">
        <f t="shared" si="20"/>
        <v>0</v>
      </c>
      <c r="Z286" s="17">
        <f t="shared" si="20"/>
        <v>0</v>
      </c>
      <c r="AA286" s="18">
        <f t="shared" si="20"/>
        <v>0</v>
      </c>
      <c r="AB286" s="19">
        <f t="shared" si="20"/>
        <v>0</v>
      </c>
      <c r="AC286" s="17">
        <f t="shared" si="20"/>
        <v>0</v>
      </c>
      <c r="AD286" s="17">
        <f t="shared" si="20"/>
        <v>0</v>
      </c>
      <c r="AE286" s="17">
        <f t="shared" si="20"/>
        <v>0</v>
      </c>
      <c r="AF286" s="18">
        <f t="shared" si="20"/>
        <v>0</v>
      </c>
      <c r="AG286" s="19">
        <f t="shared" si="20"/>
        <v>0</v>
      </c>
      <c r="AH286" s="17">
        <f t="shared" si="20"/>
        <v>0</v>
      </c>
      <c r="AI286" s="17">
        <f t="shared" si="20"/>
        <v>0</v>
      </c>
      <c r="AJ286" s="17">
        <f t="shared" si="20"/>
        <v>0</v>
      </c>
      <c r="AK286" s="18">
        <f t="shared" si="20"/>
        <v>0</v>
      </c>
      <c r="AL286" s="19">
        <f t="shared" si="20"/>
        <v>0</v>
      </c>
      <c r="AM286" s="17">
        <f t="shared" si="20"/>
        <v>0</v>
      </c>
      <c r="AN286" s="17">
        <f t="shared" si="20"/>
        <v>0</v>
      </c>
      <c r="AO286" s="17">
        <f t="shared" si="20"/>
        <v>0</v>
      </c>
      <c r="AP286" s="18">
        <f t="shared" si="20"/>
        <v>0</v>
      </c>
      <c r="AQ286" s="19">
        <f t="shared" si="20"/>
        <v>0</v>
      </c>
      <c r="AR286" s="17">
        <f t="shared" si="20"/>
        <v>0</v>
      </c>
      <c r="AS286" s="17">
        <f t="shared" si="20"/>
        <v>0</v>
      </c>
      <c r="AT286" s="17">
        <f t="shared" si="20"/>
        <v>0</v>
      </c>
      <c r="AU286" s="18">
        <f t="shared" si="20"/>
        <v>0</v>
      </c>
      <c r="AV286" s="19">
        <f t="shared" si="20"/>
        <v>0</v>
      </c>
      <c r="AW286" s="17">
        <f t="shared" si="20"/>
        <v>0</v>
      </c>
      <c r="AX286" s="17">
        <f t="shared" si="20"/>
        <v>0</v>
      </c>
      <c r="AY286" s="17">
        <f t="shared" si="20"/>
        <v>0</v>
      </c>
      <c r="AZ286" s="18">
        <f t="shared" si="20"/>
        <v>0</v>
      </c>
      <c r="BA286" s="19">
        <f t="shared" si="20"/>
        <v>0</v>
      </c>
      <c r="BB286" s="17">
        <f t="shared" si="20"/>
        <v>0</v>
      </c>
      <c r="BC286" s="17">
        <f t="shared" si="20"/>
        <v>0</v>
      </c>
      <c r="BD286" s="17">
        <f t="shared" si="20"/>
        <v>0</v>
      </c>
      <c r="BE286" s="18">
        <f t="shared" si="20"/>
        <v>0</v>
      </c>
      <c r="BF286" s="19">
        <f t="shared" si="20"/>
        <v>0</v>
      </c>
      <c r="BG286" s="17">
        <f t="shared" si="20"/>
        <v>0</v>
      </c>
      <c r="BH286" s="17">
        <f t="shared" si="20"/>
        <v>0</v>
      </c>
      <c r="BI286" s="17">
        <f t="shared" si="20"/>
        <v>0</v>
      </c>
      <c r="BJ286" s="18">
        <f t="shared" si="20"/>
        <v>0</v>
      </c>
      <c r="BK286" s="18">
        <f>SUM(BK279:BK285)</f>
        <v>424.39590000000004</v>
      </c>
      <c r="BL286" s="15"/>
      <c r="BM286" s="49"/>
    </row>
    <row r="287" spans="1:65" s="20" customFormat="1" ht="15">
      <c r="A287" s="5"/>
      <c r="B287" s="21" t="s">
        <v>25</v>
      </c>
      <c r="C287" s="19">
        <f>C286+C277</f>
        <v>0</v>
      </c>
      <c r="D287" s="17">
        <f>D286+D277</f>
        <v>103.28590000000001</v>
      </c>
      <c r="E287" s="17">
        <f>E286+E277</f>
        <v>0</v>
      </c>
      <c r="F287" s="17">
        <f>F286+F277</f>
        <v>0</v>
      </c>
      <c r="G287" s="18">
        <f>G286+G277</f>
        <v>0</v>
      </c>
      <c r="H287" s="19">
        <f aca="true" t="shared" si="21" ref="H287:BJ287">H286+H277</f>
        <v>128.2583</v>
      </c>
      <c r="I287" s="17">
        <f t="shared" si="21"/>
        <v>1361.1848</v>
      </c>
      <c r="J287" s="17">
        <f t="shared" si="21"/>
        <v>10.084900000000001</v>
      </c>
      <c r="K287" s="17">
        <f t="shared" si="21"/>
        <v>0.7908</v>
      </c>
      <c r="L287" s="18">
        <f t="shared" si="21"/>
        <v>111.95270000000001</v>
      </c>
      <c r="M287" s="19">
        <f t="shared" si="21"/>
        <v>0</v>
      </c>
      <c r="N287" s="17">
        <f t="shared" si="21"/>
        <v>0</v>
      </c>
      <c r="O287" s="17">
        <f t="shared" si="21"/>
        <v>0</v>
      </c>
      <c r="P287" s="17">
        <f t="shared" si="21"/>
        <v>0</v>
      </c>
      <c r="Q287" s="18">
        <f t="shared" si="21"/>
        <v>0</v>
      </c>
      <c r="R287" s="19">
        <f t="shared" si="21"/>
        <v>69.50890000000001</v>
      </c>
      <c r="S287" s="17">
        <f t="shared" si="21"/>
        <v>4.0015</v>
      </c>
      <c r="T287" s="17">
        <f t="shared" si="21"/>
        <v>0.0014000000000000002</v>
      </c>
      <c r="U287" s="17">
        <f t="shared" si="21"/>
        <v>0</v>
      </c>
      <c r="V287" s="18">
        <f t="shared" si="21"/>
        <v>17.7076</v>
      </c>
      <c r="W287" s="19">
        <f t="shared" si="21"/>
        <v>0</v>
      </c>
      <c r="X287" s="17">
        <f t="shared" si="21"/>
        <v>0</v>
      </c>
      <c r="Y287" s="17">
        <f t="shared" si="21"/>
        <v>0</v>
      </c>
      <c r="Z287" s="17">
        <f t="shared" si="21"/>
        <v>0</v>
      </c>
      <c r="AA287" s="18">
        <f t="shared" si="21"/>
        <v>0</v>
      </c>
      <c r="AB287" s="19">
        <f t="shared" si="21"/>
        <v>0</v>
      </c>
      <c r="AC287" s="17">
        <f t="shared" si="21"/>
        <v>0</v>
      </c>
      <c r="AD287" s="17">
        <f t="shared" si="21"/>
        <v>0</v>
      </c>
      <c r="AE287" s="17">
        <f t="shared" si="21"/>
        <v>0</v>
      </c>
      <c r="AF287" s="18">
        <f t="shared" si="21"/>
        <v>0</v>
      </c>
      <c r="AG287" s="19">
        <f t="shared" si="21"/>
        <v>0</v>
      </c>
      <c r="AH287" s="17">
        <f t="shared" si="21"/>
        <v>0</v>
      </c>
      <c r="AI287" s="17">
        <f t="shared" si="21"/>
        <v>0</v>
      </c>
      <c r="AJ287" s="17">
        <f t="shared" si="21"/>
        <v>0</v>
      </c>
      <c r="AK287" s="18">
        <f t="shared" si="21"/>
        <v>0</v>
      </c>
      <c r="AL287" s="19">
        <f t="shared" si="21"/>
        <v>0</v>
      </c>
      <c r="AM287" s="17">
        <f t="shared" si="21"/>
        <v>0</v>
      </c>
      <c r="AN287" s="17">
        <f t="shared" si="21"/>
        <v>0</v>
      </c>
      <c r="AO287" s="17">
        <f t="shared" si="21"/>
        <v>0</v>
      </c>
      <c r="AP287" s="18">
        <f t="shared" si="21"/>
        <v>0</v>
      </c>
      <c r="AQ287" s="19">
        <f t="shared" si="21"/>
        <v>0</v>
      </c>
      <c r="AR287" s="17">
        <f t="shared" si="21"/>
        <v>0</v>
      </c>
      <c r="AS287" s="17">
        <f t="shared" si="21"/>
        <v>0</v>
      </c>
      <c r="AT287" s="17">
        <f t="shared" si="21"/>
        <v>0</v>
      </c>
      <c r="AU287" s="18">
        <f t="shared" si="21"/>
        <v>0</v>
      </c>
      <c r="AV287" s="19">
        <f t="shared" si="21"/>
        <v>0</v>
      </c>
      <c r="AW287" s="17">
        <f t="shared" si="21"/>
        <v>0</v>
      </c>
      <c r="AX287" s="17">
        <f t="shared" si="21"/>
        <v>0</v>
      </c>
      <c r="AY287" s="17">
        <f t="shared" si="21"/>
        <v>0</v>
      </c>
      <c r="AZ287" s="18">
        <f t="shared" si="21"/>
        <v>0</v>
      </c>
      <c r="BA287" s="19">
        <f t="shared" si="21"/>
        <v>0</v>
      </c>
      <c r="BB287" s="17">
        <f t="shared" si="21"/>
        <v>0</v>
      </c>
      <c r="BC287" s="17">
        <f t="shared" si="21"/>
        <v>0</v>
      </c>
      <c r="BD287" s="17">
        <f t="shared" si="21"/>
        <v>0</v>
      </c>
      <c r="BE287" s="18">
        <f t="shared" si="21"/>
        <v>0</v>
      </c>
      <c r="BF287" s="19">
        <f t="shared" si="21"/>
        <v>0</v>
      </c>
      <c r="BG287" s="17">
        <f t="shared" si="21"/>
        <v>0</v>
      </c>
      <c r="BH287" s="17">
        <f t="shared" si="21"/>
        <v>0</v>
      </c>
      <c r="BI287" s="17">
        <f t="shared" si="21"/>
        <v>0</v>
      </c>
      <c r="BJ287" s="18">
        <f t="shared" si="21"/>
        <v>0</v>
      </c>
      <c r="BK287" s="18">
        <f>BK286+BK277</f>
        <v>1806.7767999999999</v>
      </c>
      <c r="BL287" s="15"/>
      <c r="BM287" s="49"/>
    </row>
    <row r="288" spans="1:65" s="12" customFormat="1" ht="15">
      <c r="A288" s="5"/>
      <c r="B288" s="21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5"/>
      <c r="BL288" s="15"/>
      <c r="BM288" s="49"/>
    </row>
    <row r="289" spans="1:65" s="12" customFormat="1" ht="15">
      <c r="A289" s="5" t="s">
        <v>47</v>
      </c>
      <c r="B289" s="23" t="s">
        <v>48</v>
      </c>
      <c r="C289" s="51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3"/>
      <c r="BL289" s="15"/>
      <c r="BM289" s="49"/>
    </row>
    <row r="290" spans="1:65" s="12" customFormat="1" ht="15">
      <c r="A290" s="5" t="s">
        <v>9</v>
      </c>
      <c r="B290" s="32" t="s">
        <v>49</v>
      </c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3"/>
      <c r="BL290" s="15"/>
      <c r="BM290" s="49"/>
    </row>
    <row r="291" spans="1:65" s="30" customFormat="1" ht="15">
      <c r="A291" s="28"/>
      <c r="B291" s="29" t="s">
        <v>38</v>
      </c>
      <c r="C291" s="46">
        <v>0</v>
      </c>
      <c r="D291" s="47">
        <v>0</v>
      </c>
      <c r="E291" s="47">
        <v>0</v>
      </c>
      <c r="F291" s="47">
        <v>0</v>
      </c>
      <c r="G291" s="48">
        <v>0</v>
      </c>
      <c r="H291" s="46">
        <v>0</v>
      </c>
      <c r="I291" s="47">
        <v>0</v>
      </c>
      <c r="J291" s="47">
        <v>0</v>
      </c>
      <c r="K291" s="47">
        <v>0</v>
      </c>
      <c r="L291" s="48">
        <v>0</v>
      </c>
      <c r="M291" s="46">
        <v>0</v>
      </c>
      <c r="N291" s="47">
        <v>0</v>
      </c>
      <c r="O291" s="47">
        <v>0</v>
      </c>
      <c r="P291" s="47">
        <v>0</v>
      </c>
      <c r="Q291" s="48">
        <v>0</v>
      </c>
      <c r="R291" s="46">
        <v>0</v>
      </c>
      <c r="S291" s="47">
        <v>0</v>
      </c>
      <c r="T291" s="47">
        <v>0</v>
      </c>
      <c r="U291" s="47">
        <v>0</v>
      </c>
      <c r="V291" s="48">
        <v>0</v>
      </c>
      <c r="W291" s="46">
        <v>0</v>
      </c>
      <c r="X291" s="47">
        <v>0</v>
      </c>
      <c r="Y291" s="47">
        <v>0</v>
      </c>
      <c r="Z291" s="47">
        <v>0</v>
      </c>
      <c r="AA291" s="48">
        <v>0</v>
      </c>
      <c r="AB291" s="46">
        <v>0</v>
      </c>
      <c r="AC291" s="47">
        <v>0</v>
      </c>
      <c r="AD291" s="47">
        <v>0</v>
      </c>
      <c r="AE291" s="47">
        <v>0</v>
      </c>
      <c r="AF291" s="48">
        <v>0</v>
      </c>
      <c r="AG291" s="46">
        <v>0</v>
      </c>
      <c r="AH291" s="47">
        <v>0</v>
      </c>
      <c r="AI291" s="47">
        <v>0</v>
      </c>
      <c r="AJ291" s="47">
        <v>0</v>
      </c>
      <c r="AK291" s="48">
        <v>0</v>
      </c>
      <c r="AL291" s="46">
        <v>0</v>
      </c>
      <c r="AM291" s="47">
        <v>0</v>
      </c>
      <c r="AN291" s="47">
        <v>0</v>
      </c>
      <c r="AO291" s="47">
        <v>0</v>
      </c>
      <c r="AP291" s="48">
        <v>0</v>
      </c>
      <c r="AQ291" s="46">
        <v>0</v>
      </c>
      <c r="AR291" s="47">
        <v>0</v>
      </c>
      <c r="AS291" s="47">
        <v>0</v>
      </c>
      <c r="AT291" s="47">
        <v>0</v>
      </c>
      <c r="AU291" s="48">
        <v>0</v>
      </c>
      <c r="AV291" s="46">
        <v>0</v>
      </c>
      <c r="AW291" s="47">
        <v>0</v>
      </c>
      <c r="AX291" s="47">
        <v>0</v>
      </c>
      <c r="AY291" s="47">
        <v>0</v>
      </c>
      <c r="AZ291" s="48">
        <v>0</v>
      </c>
      <c r="BA291" s="46">
        <v>0</v>
      </c>
      <c r="BB291" s="47">
        <v>0</v>
      </c>
      <c r="BC291" s="47">
        <v>0</v>
      </c>
      <c r="BD291" s="47">
        <v>0</v>
      </c>
      <c r="BE291" s="48">
        <v>0</v>
      </c>
      <c r="BF291" s="46">
        <v>0</v>
      </c>
      <c r="BG291" s="47">
        <v>0</v>
      </c>
      <c r="BH291" s="47">
        <v>0</v>
      </c>
      <c r="BI291" s="47">
        <v>0</v>
      </c>
      <c r="BJ291" s="48">
        <v>0</v>
      </c>
      <c r="BK291" s="46">
        <v>0</v>
      </c>
      <c r="BL291" s="15"/>
      <c r="BM291" s="49"/>
    </row>
    <row r="292" spans="1:65" s="20" customFormat="1" ht="15">
      <c r="A292" s="5"/>
      <c r="B292" s="21" t="s">
        <v>29</v>
      </c>
      <c r="C292" s="19">
        <v>0</v>
      </c>
      <c r="D292" s="17">
        <v>0</v>
      </c>
      <c r="E292" s="17">
        <v>0</v>
      </c>
      <c r="F292" s="17">
        <v>0</v>
      </c>
      <c r="G292" s="18">
        <v>0</v>
      </c>
      <c r="H292" s="19">
        <v>0</v>
      </c>
      <c r="I292" s="17">
        <v>0</v>
      </c>
      <c r="J292" s="17">
        <v>0</v>
      </c>
      <c r="K292" s="17">
        <v>0</v>
      </c>
      <c r="L292" s="18">
        <v>0</v>
      </c>
      <c r="M292" s="19">
        <v>0</v>
      </c>
      <c r="N292" s="17">
        <v>0</v>
      </c>
      <c r="O292" s="17">
        <v>0</v>
      </c>
      <c r="P292" s="17">
        <v>0</v>
      </c>
      <c r="Q292" s="18">
        <v>0</v>
      </c>
      <c r="R292" s="19">
        <v>0</v>
      </c>
      <c r="S292" s="17">
        <v>0</v>
      </c>
      <c r="T292" s="17">
        <v>0</v>
      </c>
      <c r="U292" s="17">
        <v>0</v>
      </c>
      <c r="V292" s="18">
        <v>0</v>
      </c>
      <c r="W292" s="19">
        <v>0</v>
      </c>
      <c r="X292" s="17">
        <v>0</v>
      </c>
      <c r="Y292" s="17">
        <v>0</v>
      </c>
      <c r="Z292" s="17">
        <v>0</v>
      </c>
      <c r="AA292" s="18">
        <v>0</v>
      </c>
      <c r="AB292" s="19">
        <v>0</v>
      </c>
      <c r="AC292" s="17">
        <v>0</v>
      </c>
      <c r="AD292" s="17">
        <v>0</v>
      </c>
      <c r="AE292" s="17">
        <v>0</v>
      </c>
      <c r="AF292" s="18">
        <v>0</v>
      </c>
      <c r="AG292" s="19">
        <v>0</v>
      </c>
      <c r="AH292" s="17">
        <v>0</v>
      </c>
      <c r="AI292" s="17">
        <v>0</v>
      </c>
      <c r="AJ292" s="17">
        <v>0</v>
      </c>
      <c r="AK292" s="18">
        <v>0</v>
      </c>
      <c r="AL292" s="19">
        <v>0</v>
      </c>
      <c r="AM292" s="17">
        <v>0</v>
      </c>
      <c r="AN292" s="17">
        <v>0</v>
      </c>
      <c r="AO292" s="17">
        <v>0</v>
      </c>
      <c r="AP292" s="18">
        <v>0</v>
      </c>
      <c r="AQ292" s="19">
        <v>0</v>
      </c>
      <c r="AR292" s="17">
        <v>0</v>
      </c>
      <c r="AS292" s="17">
        <v>0</v>
      </c>
      <c r="AT292" s="17">
        <v>0</v>
      </c>
      <c r="AU292" s="18">
        <v>0</v>
      </c>
      <c r="AV292" s="19">
        <v>0</v>
      </c>
      <c r="AW292" s="17">
        <v>0</v>
      </c>
      <c r="AX292" s="17">
        <v>0</v>
      </c>
      <c r="AY292" s="17">
        <v>0</v>
      </c>
      <c r="AZ292" s="18">
        <v>0</v>
      </c>
      <c r="BA292" s="19">
        <v>0</v>
      </c>
      <c r="BB292" s="17">
        <v>0</v>
      </c>
      <c r="BC292" s="17">
        <v>0</v>
      </c>
      <c r="BD292" s="17">
        <v>0</v>
      </c>
      <c r="BE292" s="18">
        <v>0</v>
      </c>
      <c r="BF292" s="19">
        <v>0</v>
      </c>
      <c r="BG292" s="17">
        <v>0</v>
      </c>
      <c r="BH292" s="17">
        <v>0</v>
      </c>
      <c r="BI292" s="17">
        <v>0</v>
      </c>
      <c r="BJ292" s="18">
        <v>0</v>
      </c>
      <c r="BK292" s="31">
        <v>0</v>
      </c>
      <c r="BL292" s="15"/>
      <c r="BM292" s="49"/>
    </row>
    <row r="293" spans="1:65" s="12" customFormat="1" ht="12" customHeight="1">
      <c r="A293" s="5"/>
      <c r="B293" s="25"/>
      <c r="C293" s="51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3"/>
      <c r="BL293" s="15"/>
      <c r="BM293" s="49"/>
    </row>
    <row r="294" spans="1:65" s="20" customFormat="1" ht="15">
      <c r="A294" s="5"/>
      <c r="B294" s="33" t="s">
        <v>50</v>
      </c>
      <c r="C294" s="65">
        <f aca="true" t="shared" si="22" ref="C294:AH294">C292+C287+C272+C267+C226</f>
        <v>0</v>
      </c>
      <c r="D294" s="34">
        <f t="shared" si="22"/>
        <v>4125.272597087333</v>
      </c>
      <c r="E294" s="34">
        <f t="shared" si="22"/>
        <v>0</v>
      </c>
      <c r="F294" s="34">
        <f t="shared" si="22"/>
        <v>0</v>
      </c>
      <c r="G294" s="34">
        <f t="shared" si="22"/>
        <v>230.16571280986662</v>
      </c>
      <c r="H294" s="34">
        <f t="shared" si="22"/>
        <v>3364.4267084972</v>
      </c>
      <c r="I294" s="34">
        <f t="shared" si="22"/>
        <v>42177.710260023036</v>
      </c>
      <c r="J294" s="34">
        <f t="shared" si="22"/>
        <v>4103.504806920667</v>
      </c>
      <c r="K294" s="34">
        <f t="shared" si="22"/>
        <v>346.4882695619</v>
      </c>
      <c r="L294" s="34">
        <f t="shared" si="22"/>
        <v>2442.9052531218995</v>
      </c>
      <c r="M294" s="34">
        <f t="shared" si="22"/>
        <v>0</v>
      </c>
      <c r="N294" s="34">
        <f t="shared" si="22"/>
        <v>0</v>
      </c>
      <c r="O294" s="34">
        <f t="shared" si="22"/>
        <v>0</v>
      </c>
      <c r="P294" s="34">
        <f t="shared" si="22"/>
        <v>0</v>
      </c>
      <c r="Q294" s="34">
        <f t="shared" si="22"/>
        <v>0</v>
      </c>
      <c r="R294" s="34">
        <f t="shared" si="22"/>
        <v>1033.0654810926335</v>
      </c>
      <c r="S294" s="34">
        <f t="shared" si="22"/>
        <v>6548.783789728966</v>
      </c>
      <c r="T294" s="34">
        <f t="shared" si="22"/>
        <v>659.4326359451335</v>
      </c>
      <c r="U294" s="34">
        <f t="shared" si="22"/>
        <v>0</v>
      </c>
      <c r="V294" s="34">
        <f t="shared" si="22"/>
        <v>870.7344814391</v>
      </c>
      <c r="W294" s="34">
        <f t="shared" si="22"/>
        <v>0</v>
      </c>
      <c r="X294" s="34">
        <f t="shared" si="22"/>
        <v>29.787767371999994</v>
      </c>
      <c r="Y294" s="34">
        <f t="shared" si="22"/>
        <v>0</v>
      </c>
      <c r="Z294" s="34">
        <f t="shared" si="22"/>
        <v>0</v>
      </c>
      <c r="AA294" s="34">
        <f t="shared" si="22"/>
        <v>0</v>
      </c>
      <c r="AB294" s="34">
        <f t="shared" si="22"/>
        <v>59.76121746023334</v>
      </c>
      <c r="AC294" s="34">
        <f t="shared" si="22"/>
        <v>12.857992664700001</v>
      </c>
      <c r="AD294" s="34">
        <f t="shared" si="22"/>
        <v>1.560472531933333</v>
      </c>
      <c r="AE294" s="34">
        <f t="shared" si="22"/>
        <v>0</v>
      </c>
      <c r="AF294" s="34">
        <f t="shared" si="22"/>
        <v>42.49030679043333</v>
      </c>
      <c r="AG294" s="34">
        <f t="shared" si="22"/>
        <v>0</v>
      </c>
      <c r="AH294" s="34">
        <f t="shared" si="22"/>
        <v>0</v>
      </c>
      <c r="AI294" s="34">
        <f aca="true" t="shared" si="23" ref="AI294:BK294">AI292+AI287+AI272+AI267+AI226</f>
        <v>0</v>
      </c>
      <c r="AJ294" s="34">
        <f t="shared" si="23"/>
        <v>0</v>
      </c>
      <c r="AK294" s="34">
        <f t="shared" si="23"/>
        <v>0</v>
      </c>
      <c r="AL294" s="34">
        <f t="shared" si="23"/>
        <v>60.72107117266668</v>
      </c>
      <c r="AM294" s="34">
        <f t="shared" si="23"/>
        <v>217.5827069673667</v>
      </c>
      <c r="AN294" s="34">
        <f t="shared" si="23"/>
        <v>0</v>
      </c>
      <c r="AO294" s="34">
        <f t="shared" si="23"/>
        <v>0</v>
      </c>
      <c r="AP294" s="34">
        <f t="shared" si="23"/>
        <v>17.88091082636667</v>
      </c>
      <c r="AQ294" s="34">
        <f t="shared" si="23"/>
        <v>0</v>
      </c>
      <c r="AR294" s="34">
        <f t="shared" si="23"/>
        <v>910.5935883257999</v>
      </c>
      <c r="AS294" s="34">
        <f t="shared" si="23"/>
        <v>0</v>
      </c>
      <c r="AT294" s="34">
        <f t="shared" si="23"/>
        <v>0</v>
      </c>
      <c r="AU294" s="34">
        <f t="shared" si="23"/>
        <v>0</v>
      </c>
      <c r="AV294" s="34">
        <f t="shared" si="23"/>
        <v>21541.335477981753</v>
      </c>
      <c r="AW294" s="34">
        <f t="shared" si="23"/>
        <v>25470.597616311963</v>
      </c>
      <c r="AX294" s="34">
        <f t="shared" si="23"/>
        <v>1335.4711976024</v>
      </c>
      <c r="AY294" s="34">
        <f t="shared" si="23"/>
        <v>1052.0551760858332</v>
      </c>
      <c r="AZ294" s="34">
        <f t="shared" si="23"/>
        <v>22139.263227733332</v>
      </c>
      <c r="BA294" s="34">
        <f t="shared" si="23"/>
        <v>0</v>
      </c>
      <c r="BB294" s="34">
        <f t="shared" si="23"/>
        <v>0</v>
      </c>
      <c r="BC294" s="34">
        <f t="shared" si="23"/>
        <v>0</v>
      </c>
      <c r="BD294" s="34">
        <f t="shared" si="23"/>
        <v>0</v>
      </c>
      <c r="BE294" s="34">
        <f t="shared" si="23"/>
        <v>0</v>
      </c>
      <c r="BF294" s="34">
        <f t="shared" si="23"/>
        <v>10160.8980716141</v>
      </c>
      <c r="BG294" s="34">
        <f t="shared" si="23"/>
        <v>6043.8980068002675</v>
      </c>
      <c r="BH294" s="34">
        <f t="shared" si="23"/>
        <v>337.35602615066665</v>
      </c>
      <c r="BI294" s="34">
        <f t="shared" si="23"/>
        <v>28.52676674529999</v>
      </c>
      <c r="BJ294" s="34">
        <f t="shared" si="23"/>
        <v>6563.758709070665</v>
      </c>
      <c r="BK294" s="65">
        <f t="shared" si="23"/>
        <v>161928.8863064355</v>
      </c>
      <c r="BL294" s="15"/>
      <c r="BM294" s="49"/>
    </row>
    <row r="295" spans="1:65" s="12" customFormat="1" ht="15">
      <c r="A295" s="5"/>
      <c r="B295" s="21"/>
      <c r="C295" s="11"/>
      <c r="D295" s="9"/>
      <c r="E295" s="9"/>
      <c r="F295" s="9"/>
      <c r="G295" s="10"/>
      <c r="H295" s="11"/>
      <c r="I295" s="9"/>
      <c r="J295" s="9"/>
      <c r="K295" s="9"/>
      <c r="L295" s="10"/>
      <c r="M295" s="11"/>
      <c r="N295" s="9"/>
      <c r="O295" s="9"/>
      <c r="P295" s="9"/>
      <c r="Q295" s="10"/>
      <c r="R295" s="11"/>
      <c r="S295" s="9"/>
      <c r="T295" s="9"/>
      <c r="U295" s="9"/>
      <c r="V295" s="10"/>
      <c r="W295" s="11"/>
      <c r="X295" s="9"/>
      <c r="Y295" s="9"/>
      <c r="Z295" s="9"/>
      <c r="AA295" s="10"/>
      <c r="AB295" s="11"/>
      <c r="AC295" s="9"/>
      <c r="AD295" s="9"/>
      <c r="AE295" s="9"/>
      <c r="AF295" s="10"/>
      <c r="AG295" s="11"/>
      <c r="AH295" s="9"/>
      <c r="AI295" s="9"/>
      <c r="AJ295" s="9"/>
      <c r="AK295" s="10"/>
      <c r="AL295" s="11"/>
      <c r="AM295" s="9"/>
      <c r="AN295" s="9"/>
      <c r="AO295" s="9"/>
      <c r="AP295" s="10"/>
      <c r="AQ295" s="11"/>
      <c r="AR295" s="9"/>
      <c r="AS295" s="9"/>
      <c r="AT295" s="9"/>
      <c r="AU295" s="10"/>
      <c r="AV295" s="11"/>
      <c r="AW295" s="9"/>
      <c r="AX295" s="9"/>
      <c r="AY295" s="9"/>
      <c r="AZ295" s="10"/>
      <c r="BA295" s="11"/>
      <c r="BB295" s="9"/>
      <c r="BC295" s="9"/>
      <c r="BD295" s="9"/>
      <c r="BE295" s="10"/>
      <c r="BF295" s="11"/>
      <c r="BG295" s="9"/>
      <c r="BH295" s="9"/>
      <c r="BI295" s="9"/>
      <c r="BJ295" s="10"/>
      <c r="BK295" s="16"/>
      <c r="BL295" s="15"/>
      <c r="BM295" s="49"/>
    </row>
    <row r="296" spans="1:65" s="12" customFormat="1" ht="15">
      <c r="A296" s="5" t="s">
        <v>30</v>
      </c>
      <c r="B296" s="14" t="s">
        <v>31</v>
      </c>
      <c r="C296" s="11"/>
      <c r="D296" s="9"/>
      <c r="E296" s="9"/>
      <c r="F296" s="9"/>
      <c r="G296" s="10"/>
      <c r="H296" s="11"/>
      <c r="I296" s="9"/>
      <c r="J296" s="9"/>
      <c r="K296" s="9"/>
      <c r="L296" s="10"/>
      <c r="M296" s="11"/>
      <c r="N296" s="9"/>
      <c r="O296" s="9"/>
      <c r="P296" s="9"/>
      <c r="Q296" s="10"/>
      <c r="R296" s="11"/>
      <c r="S296" s="9"/>
      <c r="T296" s="9"/>
      <c r="U296" s="9"/>
      <c r="V296" s="10"/>
      <c r="W296" s="11"/>
      <c r="X296" s="9"/>
      <c r="Y296" s="9"/>
      <c r="Z296" s="9"/>
      <c r="AA296" s="10"/>
      <c r="AB296" s="11"/>
      <c r="AC296" s="9"/>
      <c r="AD296" s="9"/>
      <c r="AE296" s="9"/>
      <c r="AF296" s="10"/>
      <c r="AG296" s="11"/>
      <c r="AH296" s="9"/>
      <c r="AI296" s="9"/>
      <c r="AJ296" s="9"/>
      <c r="AK296" s="10"/>
      <c r="AL296" s="11"/>
      <c r="AM296" s="9"/>
      <c r="AN296" s="9"/>
      <c r="AO296" s="9"/>
      <c r="AP296" s="10"/>
      <c r="AQ296" s="11"/>
      <c r="AR296" s="9"/>
      <c r="AS296" s="9"/>
      <c r="AT296" s="9"/>
      <c r="AU296" s="10"/>
      <c r="AV296" s="11"/>
      <c r="AW296" s="9"/>
      <c r="AX296" s="9"/>
      <c r="AY296" s="9"/>
      <c r="AZ296" s="10"/>
      <c r="BA296" s="11"/>
      <c r="BB296" s="9"/>
      <c r="BC296" s="9"/>
      <c r="BD296" s="9"/>
      <c r="BE296" s="10"/>
      <c r="BF296" s="11"/>
      <c r="BG296" s="9"/>
      <c r="BH296" s="9"/>
      <c r="BI296" s="9"/>
      <c r="BJ296" s="10"/>
      <c r="BK296" s="16"/>
      <c r="BL296" s="15"/>
      <c r="BM296" s="49"/>
    </row>
    <row r="297" spans="1:65" s="12" customFormat="1" ht="15">
      <c r="A297" s="5"/>
      <c r="B297" s="8" t="s">
        <v>34</v>
      </c>
      <c r="C297" s="11">
        <v>0</v>
      </c>
      <c r="D297" s="9">
        <v>6.109591425266663</v>
      </c>
      <c r="E297" s="9">
        <v>0</v>
      </c>
      <c r="F297" s="9">
        <v>0</v>
      </c>
      <c r="G297" s="10">
        <v>0</v>
      </c>
      <c r="H297" s="11">
        <v>11.5645984411</v>
      </c>
      <c r="I297" s="9">
        <v>0.13732701456666666</v>
      </c>
      <c r="J297" s="9">
        <v>0</v>
      </c>
      <c r="K297" s="9">
        <v>0</v>
      </c>
      <c r="L297" s="10">
        <v>14.7228338408</v>
      </c>
      <c r="M297" s="11">
        <v>0</v>
      </c>
      <c r="N297" s="9">
        <v>0</v>
      </c>
      <c r="O297" s="9">
        <v>0</v>
      </c>
      <c r="P297" s="9">
        <v>0</v>
      </c>
      <c r="Q297" s="10">
        <v>0</v>
      </c>
      <c r="R297" s="11">
        <v>11.519928965500002</v>
      </c>
      <c r="S297" s="9">
        <v>0.0005295989666666667</v>
      </c>
      <c r="T297" s="9">
        <v>0</v>
      </c>
      <c r="U297" s="9">
        <v>0</v>
      </c>
      <c r="V297" s="10">
        <v>6.600879009666667</v>
      </c>
      <c r="W297" s="11">
        <v>0</v>
      </c>
      <c r="X297" s="9">
        <v>0</v>
      </c>
      <c r="Y297" s="9">
        <v>0</v>
      </c>
      <c r="Z297" s="9">
        <v>0</v>
      </c>
      <c r="AA297" s="10">
        <v>0</v>
      </c>
      <c r="AB297" s="11">
        <v>0.9273238325666666</v>
      </c>
      <c r="AC297" s="9">
        <v>0</v>
      </c>
      <c r="AD297" s="9">
        <v>0</v>
      </c>
      <c r="AE297" s="9">
        <v>0</v>
      </c>
      <c r="AF297" s="10">
        <v>0.8316214490999999</v>
      </c>
      <c r="AG297" s="11">
        <v>0</v>
      </c>
      <c r="AH297" s="9">
        <v>0</v>
      </c>
      <c r="AI297" s="9">
        <v>0</v>
      </c>
      <c r="AJ297" s="9">
        <v>0</v>
      </c>
      <c r="AK297" s="10">
        <v>0</v>
      </c>
      <c r="AL297" s="11">
        <v>1.5468053322000002</v>
      </c>
      <c r="AM297" s="9">
        <v>0</v>
      </c>
      <c r="AN297" s="9">
        <v>0</v>
      </c>
      <c r="AO297" s="9">
        <v>0</v>
      </c>
      <c r="AP297" s="10">
        <v>0.30741524306666673</v>
      </c>
      <c r="AQ297" s="11">
        <v>0</v>
      </c>
      <c r="AR297" s="9">
        <v>0</v>
      </c>
      <c r="AS297" s="9">
        <v>0</v>
      </c>
      <c r="AT297" s="9">
        <v>0</v>
      </c>
      <c r="AU297" s="10">
        <v>0</v>
      </c>
      <c r="AV297" s="11">
        <v>228.37616890736658</v>
      </c>
      <c r="AW297" s="9">
        <v>13.767318843226157</v>
      </c>
      <c r="AX297" s="9">
        <v>0</v>
      </c>
      <c r="AY297" s="9">
        <v>0</v>
      </c>
      <c r="AZ297" s="10">
        <v>303.06089336709994</v>
      </c>
      <c r="BA297" s="11">
        <v>0</v>
      </c>
      <c r="BB297" s="9">
        <v>0</v>
      </c>
      <c r="BC297" s="9">
        <v>0</v>
      </c>
      <c r="BD297" s="9">
        <v>0</v>
      </c>
      <c r="BE297" s="10">
        <v>0</v>
      </c>
      <c r="BF297" s="11">
        <v>244.25504418996664</v>
      </c>
      <c r="BG297" s="9">
        <v>14.836695543933336</v>
      </c>
      <c r="BH297" s="9">
        <v>0</v>
      </c>
      <c r="BI297" s="9">
        <v>0</v>
      </c>
      <c r="BJ297" s="10">
        <v>120.59440490389997</v>
      </c>
      <c r="BK297" s="16">
        <f>SUM(C297:BJ297)</f>
        <v>979.1593799082927</v>
      </c>
      <c r="BL297" s="15"/>
      <c r="BM297" s="49"/>
    </row>
    <row r="298" spans="1:65" s="20" customFormat="1" ht="15">
      <c r="A298" s="5"/>
      <c r="B298" s="14" t="s">
        <v>29</v>
      </c>
      <c r="C298" s="19">
        <f>SUM(C297)</f>
        <v>0</v>
      </c>
      <c r="D298" s="17">
        <f>SUM(D297)</f>
        <v>6.109591425266663</v>
      </c>
      <c r="E298" s="17">
        <f>SUM(E297)</f>
        <v>0</v>
      </c>
      <c r="F298" s="17">
        <f>SUM(F297)</f>
        <v>0</v>
      </c>
      <c r="G298" s="18">
        <f>SUM(G297)</f>
        <v>0</v>
      </c>
      <c r="H298" s="19">
        <f aca="true" t="shared" si="24" ref="H298:BK298">SUM(H297)</f>
        <v>11.5645984411</v>
      </c>
      <c r="I298" s="17">
        <f t="shared" si="24"/>
        <v>0.13732701456666666</v>
      </c>
      <c r="J298" s="17">
        <f t="shared" si="24"/>
        <v>0</v>
      </c>
      <c r="K298" s="17">
        <f t="shared" si="24"/>
        <v>0</v>
      </c>
      <c r="L298" s="18">
        <f t="shared" si="24"/>
        <v>14.7228338408</v>
      </c>
      <c r="M298" s="19">
        <f t="shared" si="24"/>
        <v>0</v>
      </c>
      <c r="N298" s="17">
        <f t="shared" si="24"/>
        <v>0</v>
      </c>
      <c r="O298" s="17">
        <f t="shared" si="24"/>
        <v>0</v>
      </c>
      <c r="P298" s="17">
        <f t="shared" si="24"/>
        <v>0</v>
      </c>
      <c r="Q298" s="18">
        <f t="shared" si="24"/>
        <v>0</v>
      </c>
      <c r="R298" s="19">
        <f t="shared" si="24"/>
        <v>11.519928965500002</v>
      </c>
      <c r="S298" s="17">
        <f t="shared" si="24"/>
        <v>0.0005295989666666667</v>
      </c>
      <c r="T298" s="17">
        <f t="shared" si="24"/>
        <v>0</v>
      </c>
      <c r="U298" s="17">
        <f t="shared" si="24"/>
        <v>0</v>
      </c>
      <c r="V298" s="18">
        <f t="shared" si="24"/>
        <v>6.600879009666667</v>
      </c>
      <c r="W298" s="19">
        <f t="shared" si="24"/>
        <v>0</v>
      </c>
      <c r="X298" s="17">
        <f t="shared" si="24"/>
        <v>0</v>
      </c>
      <c r="Y298" s="17">
        <f t="shared" si="24"/>
        <v>0</v>
      </c>
      <c r="Z298" s="17">
        <f t="shared" si="24"/>
        <v>0</v>
      </c>
      <c r="AA298" s="18">
        <f t="shared" si="24"/>
        <v>0</v>
      </c>
      <c r="AB298" s="19">
        <f t="shared" si="24"/>
        <v>0.9273238325666666</v>
      </c>
      <c r="AC298" s="17">
        <f t="shared" si="24"/>
        <v>0</v>
      </c>
      <c r="AD298" s="17">
        <f t="shared" si="24"/>
        <v>0</v>
      </c>
      <c r="AE298" s="17">
        <f t="shared" si="24"/>
        <v>0</v>
      </c>
      <c r="AF298" s="18">
        <f t="shared" si="24"/>
        <v>0.8316214490999999</v>
      </c>
      <c r="AG298" s="19">
        <f t="shared" si="24"/>
        <v>0</v>
      </c>
      <c r="AH298" s="17">
        <f t="shared" si="24"/>
        <v>0</v>
      </c>
      <c r="AI298" s="17">
        <f t="shared" si="24"/>
        <v>0</v>
      </c>
      <c r="AJ298" s="17">
        <f t="shared" si="24"/>
        <v>0</v>
      </c>
      <c r="AK298" s="18">
        <f t="shared" si="24"/>
        <v>0</v>
      </c>
      <c r="AL298" s="19">
        <f t="shared" si="24"/>
        <v>1.5468053322000002</v>
      </c>
      <c r="AM298" s="17">
        <f t="shared" si="24"/>
        <v>0</v>
      </c>
      <c r="AN298" s="17">
        <f t="shared" si="24"/>
        <v>0</v>
      </c>
      <c r="AO298" s="17">
        <f t="shared" si="24"/>
        <v>0</v>
      </c>
      <c r="AP298" s="18">
        <f t="shared" si="24"/>
        <v>0.30741524306666673</v>
      </c>
      <c r="AQ298" s="19">
        <f t="shared" si="24"/>
        <v>0</v>
      </c>
      <c r="AR298" s="17">
        <f t="shared" si="24"/>
        <v>0</v>
      </c>
      <c r="AS298" s="17">
        <f t="shared" si="24"/>
        <v>0</v>
      </c>
      <c r="AT298" s="17">
        <f t="shared" si="24"/>
        <v>0</v>
      </c>
      <c r="AU298" s="18">
        <f t="shared" si="24"/>
        <v>0</v>
      </c>
      <c r="AV298" s="19">
        <f t="shared" si="24"/>
        <v>228.37616890736658</v>
      </c>
      <c r="AW298" s="17">
        <f t="shared" si="24"/>
        <v>13.767318843226157</v>
      </c>
      <c r="AX298" s="17">
        <f t="shared" si="24"/>
        <v>0</v>
      </c>
      <c r="AY298" s="17">
        <f t="shared" si="24"/>
        <v>0</v>
      </c>
      <c r="AZ298" s="18">
        <f t="shared" si="24"/>
        <v>303.06089336709994</v>
      </c>
      <c r="BA298" s="19">
        <f t="shared" si="24"/>
        <v>0</v>
      </c>
      <c r="BB298" s="17">
        <f t="shared" si="24"/>
        <v>0</v>
      </c>
      <c r="BC298" s="17">
        <f t="shared" si="24"/>
        <v>0</v>
      </c>
      <c r="BD298" s="17">
        <f t="shared" si="24"/>
        <v>0</v>
      </c>
      <c r="BE298" s="18">
        <f t="shared" si="24"/>
        <v>0</v>
      </c>
      <c r="BF298" s="19">
        <f t="shared" si="24"/>
        <v>244.25504418996664</v>
      </c>
      <c r="BG298" s="17">
        <f t="shared" si="24"/>
        <v>14.836695543933336</v>
      </c>
      <c r="BH298" s="17">
        <f t="shared" si="24"/>
        <v>0</v>
      </c>
      <c r="BI298" s="17">
        <f t="shared" si="24"/>
        <v>0</v>
      </c>
      <c r="BJ298" s="18">
        <f t="shared" si="24"/>
        <v>120.59440490389997</v>
      </c>
      <c r="BK298" s="18">
        <f t="shared" si="24"/>
        <v>979.1593799082927</v>
      </c>
      <c r="BL298" s="15"/>
      <c r="BM298" s="49"/>
    </row>
    <row r="299" ht="15">
      <c r="BM299" s="61"/>
    </row>
    <row r="300" spans="3:65" ht="15">
      <c r="C300" s="13"/>
      <c r="D300" s="13"/>
      <c r="E300" s="13"/>
      <c r="F300" s="13"/>
      <c r="G300" s="13"/>
      <c r="H300" s="13"/>
      <c r="I300" s="13"/>
      <c r="J300" s="13"/>
      <c r="K300" s="13"/>
      <c r="BM300" s="61"/>
    </row>
    <row r="301" spans="1:65" ht="15">
      <c r="A301" s="66" t="s">
        <v>341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67" t="s">
        <v>342</v>
      </c>
      <c r="BM301" s="61"/>
    </row>
    <row r="302" spans="1:65" ht="15">
      <c r="A302" s="66" t="s">
        <v>343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66" t="s">
        <v>344</v>
      </c>
      <c r="BM302" s="61"/>
    </row>
    <row r="303" spans="1:65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66" t="s">
        <v>345</v>
      </c>
      <c r="BM303" s="61"/>
    </row>
    <row r="304" spans="1:65" ht="15">
      <c r="A304" s="66" t="s">
        <v>346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66" t="s">
        <v>347</v>
      </c>
      <c r="BM304" s="61"/>
    </row>
    <row r="305" spans="1:65" ht="15">
      <c r="A305" s="66" t="s">
        <v>348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66" t="s">
        <v>349</v>
      </c>
      <c r="BM305" s="61"/>
    </row>
    <row r="306" spans="1:65" ht="15">
      <c r="A306" s="66"/>
      <c r="B306" s="12"/>
      <c r="C306" s="12"/>
      <c r="D306" s="12"/>
      <c r="E306" s="12"/>
      <c r="F306" s="12"/>
      <c r="G306" s="12"/>
      <c r="H306" s="12"/>
      <c r="I306" s="12"/>
      <c r="J306" s="12"/>
      <c r="K306" s="66" t="s">
        <v>350</v>
      </c>
      <c r="BM306" s="61"/>
    </row>
    <row r="307" ht="15">
      <c r="BM307" s="61"/>
    </row>
    <row r="308" ht="15">
      <c r="BM308" s="61"/>
    </row>
    <row r="309" ht="15">
      <c r="BM309" s="61"/>
    </row>
    <row r="310" ht="15">
      <c r="BM310" s="61"/>
    </row>
    <row r="311" ht="15">
      <c r="BM311" s="61"/>
    </row>
    <row r="312" ht="15">
      <c r="BM312" s="61"/>
    </row>
    <row r="313" ht="15">
      <c r="BM313" s="61"/>
    </row>
    <row r="314" ht="15">
      <c r="BM314" s="61"/>
    </row>
    <row r="315" ht="15">
      <c r="BM315" s="61"/>
    </row>
  </sheetData>
  <sheetProtection password="D8A0" sheet="1"/>
  <mergeCells count="24">
    <mergeCell ref="A3:A7"/>
    <mergeCell ref="B3:B7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2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6" sqref="B26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8" t="s">
        <v>331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351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0.03815693753333333</v>
      </c>
      <c r="F5" s="39">
        <v>2.142475214266667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2.1806321518000007</v>
      </c>
      <c r="L5" s="39">
        <v>0.1037962107</v>
      </c>
    </row>
    <row r="6" spans="2:12" ht="15">
      <c r="B6" s="36">
        <v>2</v>
      </c>
      <c r="C6" s="38" t="s">
        <v>59</v>
      </c>
      <c r="D6" s="39">
        <v>121.92617168893331</v>
      </c>
      <c r="E6" s="39">
        <v>173.0407036382334</v>
      </c>
      <c r="F6" s="39">
        <v>374.73453535606654</v>
      </c>
      <c r="G6" s="39">
        <v>14.143392407999999</v>
      </c>
      <c r="H6" s="39">
        <v>0</v>
      </c>
      <c r="I6" s="40">
        <v>4.312</v>
      </c>
      <c r="J6" s="40">
        <v>0.1866</v>
      </c>
      <c r="K6" s="40">
        <f aca="true" t="shared" si="0" ref="K6:K41">D6+E6+F6+G6+H6+I6+J6</f>
        <v>688.3434030912332</v>
      </c>
      <c r="L6" s="39">
        <v>14.971232129166662</v>
      </c>
    </row>
    <row r="7" spans="2:12" ht="15">
      <c r="B7" s="36">
        <v>3</v>
      </c>
      <c r="C7" s="37" t="s">
        <v>60</v>
      </c>
      <c r="D7" s="39">
        <v>0.03365712716666667</v>
      </c>
      <c r="E7" s="39">
        <v>0.3167389828</v>
      </c>
      <c r="F7" s="39">
        <v>3.1153382537666667</v>
      </c>
      <c r="G7" s="39">
        <v>0.032261392533333336</v>
      </c>
      <c r="H7" s="39">
        <v>0</v>
      </c>
      <c r="I7" s="40">
        <v>0.0055</v>
      </c>
      <c r="J7" s="40">
        <v>0</v>
      </c>
      <c r="K7" s="40">
        <f t="shared" si="0"/>
        <v>3.503495756266667</v>
      </c>
      <c r="L7" s="39">
        <v>0.2205967903</v>
      </c>
    </row>
    <row r="8" spans="2:12" ht="15">
      <c r="B8" s="36">
        <v>4</v>
      </c>
      <c r="C8" s="38" t="s">
        <v>61</v>
      </c>
      <c r="D8" s="39">
        <v>19.953316213499992</v>
      </c>
      <c r="E8" s="39">
        <v>64.86484678296667</v>
      </c>
      <c r="F8" s="39">
        <v>179.10200467410013</v>
      </c>
      <c r="G8" s="39">
        <v>9.441456426066669</v>
      </c>
      <c r="H8" s="39">
        <v>0</v>
      </c>
      <c r="I8" s="40">
        <v>1.2815</v>
      </c>
      <c r="J8" s="40">
        <v>0.0572</v>
      </c>
      <c r="K8" s="40">
        <f t="shared" si="0"/>
        <v>274.7003240966335</v>
      </c>
      <c r="L8" s="39">
        <v>7.746452326466669</v>
      </c>
    </row>
    <row r="9" spans="2:12" ht="15">
      <c r="B9" s="36">
        <v>5</v>
      </c>
      <c r="C9" s="38" t="s">
        <v>62</v>
      </c>
      <c r="D9" s="39">
        <v>40.83405254176667</v>
      </c>
      <c r="E9" s="39">
        <v>221.56432480939998</v>
      </c>
      <c r="F9" s="39">
        <v>493.8422549003003</v>
      </c>
      <c r="G9" s="39">
        <v>18.931854797233328</v>
      </c>
      <c r="H9" s="39">
        <v>0</v>
      </c>
      <c r="I9" s="40">
        <v>6.554</v>
      </c>
      <c r="J9" s="40">
        <v>0.2489</v>
      </c>
      <c r="K9" s="40">
        <f t="shared" si="0"/>
        <v>781.9753870487002</v>
      </c>
      <c r="L9" s="39">
        <v>33.45808929103335</v>
      </c>
    </row>
    <row r="10" spans="2:12" ht="15">
      <c r="B10" s="36">
        <v>6</v>
      </c>
      <c r="C10" s="38" t="s">
        <v>63</v>
      </c>
      <c r="D10" s="39">
        <v>37.86409677806667</v>
      </c>
      <c r="E10" s="39">
        <v>209.0954140155333</v>
      </c>
      <c r="F10" s="39">
        <v>246.2152698617001</v>
      </c>
      <c r="G10" s="39">
        <v>35.48432583103333</v>
      </c>
      <c r="H10" s="39">
        <v>0</v>
      </c>
      <c r="I10" s="40">
        <v>1.7793999999999999</v>
      </c>
      <c r="J10" s="40">
        <v>0.07440000000000001</v>
      </c>
      <c r="K10" s="40">
        <f t="shared" si="0"/>
        <v>530.5129064863333</v>
      </c>
      <c r="L10" s="39">
        <v>7.753956721066666</v>
      </c>
    </row>
    <row r="11" spans="2:12" ht="15">
      <c r="B11" s="36">
        <v>7</v>
      </c>
      <c r="C11" s="38" t="s">
        <v>64</v>
      </c>
      <c r="D11" s="39">
        <v>53.22814047476667</v>
      </c>
      <c r="E11" s="39">
        <v>242.39555557130004</v>
      </c>
      <c r="F11" s="39">
        <v>329.6547485707666</v>
      </c>
      <c r="G11" s="39">
        <v>15.707192679733332</v>
      </c>
      <c r="H11" s="39">
        <v>0</v>
      </c>
      <c r="I11" s="40">
        <v>0</v>
      </c>
      <c r="J11" s="40">
        <v>0</v>
      </c>
      <c r="K11" s="40">
        <f t="shared" si="0"/>
        <v>640.9856372965667</v>
      </c>
      <c r="L11" s="39">
        <v>9.571019494033337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0.0022645193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0.0022645193</v>
      </c>
      <c r="L13" s="39">
        <v>0</v>
      </c>
    </row>
    <row r="14" spans="2:12" ht="15">
      <c r="B14" s="36">
        <v>10</v>
      </c>
      <c r="C14" s="38" t="s">
        <v>67</v>
      </c>
      <c r="D14" s="39">
        <v>546.6228149030667</v>
      </c>
      <c r="E14" s="39">
        <v>735.5806932856336</v>
      </c>
      <c r="F14" s="39">
        <v>863.3563543720661</v>
      </c>
      <c r="G14" s="39">
        <v>53.98123052366666</v>
      </c>
      <c r="H14" s="39">
        <v>0</v>
      </c>
      <c r="I14" s="40">
        <v>51.0205</v>
      </c>
      <c r="J14" s="40">
        <v>0.5022</v>
      </c>
      <c r="K14" s="40">
        <f t="shared" si="0"/>
        <v>2251.0637930844327</v>
      </c>
      <c r="L14" s="39">
        <v>7.580733665699999</v>
      </c>
    </row>
    <row r="15" spans="2:12" ht="15">
      <c r="B15" s="36">
        <v>11</v>
      </c>
      <c r="C15" s="38" t="s">
        <v>68</v>
      </c>
      <c r="D15" s="39">
        <v>832.5208379319665</v>
      </c>
      <c r="E15" s="39">
        <v>8427.210089940609</v>
      </c>
      <c r="F15" s="39">
        <v>4903.4457544239</v>
      </c>
      <c r="G15" s="39">
        <v>357.60409872683323</v>
      </c>
      <c r="H15" s="39">
        <v>0</v>
      </c>
      <c r="I15" s="40">
        <v>34.8089</v>
      </c>
      <c r="J15" s="40">
        <v>1.8500999999999999</v>
      </c>
      <c r="K15" s="40">
        <f t="shared" si="0"/>
        <v>14557.439781023308</v>
      </c>
      <c r="L15" s="39">
        <v>100.77335470516672</v>
      </c>
    </row>
    <row r="16" spans="2:12" ht="15">
      <c r="B16" s="36">
        <v>12</v>
      </c>
      <c r="C16" s="38" t="s">
        <v>69</v>
      </c>
      <c r="D16" s="39">
        <v>937.6311898186334</v>
      </c>
      <c r="E16" s="39">
        <v>7604.030833125763</v>
      </c>
      <c r="F16" s="39">
        <v>1241.7782251940675</v>
      </c>
      <c r="G16" s="39">
        <v>50.023411545033326</v>
      </c>
      <c r="H16" s="39">
        <v>0</v>
      </c>
      <c r="I16" s="40">
        <v>7.258</v>
      </c>
      <c r="J16" s="40">
        <v>0.19479999999999997</v>
      </c>
      <c r="K16" s="40">
        <f t="shared" si="0"/>
        <v>9840.916459683496</v>
      </c>
      <c r="L16" s="39">
        <v>26.06797179656666</v>
      </c>
    </row>
    <row r="17" spans="2:12" ht="15">
      <c r="B17" s="36">
        <v>13</v>
      </c>
      <c r="C17" s="38" t="s">
        <v>70</v>
      </c>
      <c r="D17" s="39">
        <v>70.26088583709998</v>
      </c>
      <c r="E17" s="39">
        <v>65.25481110876666</v>
      </c>
      <c r="F17" s="39">
        <v>105.77867245023332</v>
      </c>
      <c r="G17" s="39">
        <v>8.151922379066669</v>
      </c>
      <c r="H17" s="39">
        <v>0</v>
      </c>
      <c r="I17" s="40">
        <v>0.3721</v>
      </c>
      <c r="J17" s="40">
        <v>0.0281</v>
      </c>
      <c r="K17" s="40">
        <f t="shared" si="0"/>
        <v>249.8464917751666</v>
      </c>
      <c r="L17" s="39">
        <v>4.308077828933335</v>
      </c>
    </row>
    <row r="18" spans="2:12" ht="15">
      <c r="B18" s="36">
        <v>14</v>
      </c>
      <c r="C18" s="38" t="s">
        <v>71</v>
      </c>
      <c r="D18" s="39">
        <v>0.38828099336666666</v>
      </c>
      <c r="E18" s="39">
        <v>23.359902758666674</v>
      </c>
      <c r="F18" s="39">
        <v>97.26328826016669</v>
      </c>
      <c r="G18" s="39">
        <v>3.732173633466667</v>
      </c>
      <c r="H18" s="39">
        <v>0</v>
      </c>
      <c r="I18" s="40">
        <v>0.2808</v>
      </c>
      <c r="J18" s="40">
        <v>0.045700000000000005</v>
      </c>
      <c r="K18" s="40">
        <f t="shared" si="0"/>
        <v>125.0701456456667</v>
      </c>
      <c r="L18" s="39">
        <v>2.9621136760333333</v>
      </c>
    </row>
    <row r="19" spans="2:12" ht="15">
      <c r="B19" s="36">
        <v>15</v>
      </c>
      <c r="C19" s="38" t="s">
        <v>72</v>
      </c>
      <c r="D19" s="39">
        <v>32.52951768413333</v>
      </c>
      <c r="E19" s="39">
        <v>136.4401274223333</v>
      </c>
      <c r="F19" s="39">
        <v>410.4087287054997</v>
      </c>
      <c r="G19" s="39">
        <v>32.44755728333333</v>
      </c>
      <c r="H19" s="39">
        <v>0</v>
      </c>
      <c r="I19" s="40">
        <v>0.14900000000000002</v>
      </c>
      <c r="J19" s="40">
        <v>0.0238</v>
      </c>
      <c r="K19" s="40">
        <f t="shared" si="0"/>
        <v>611.9987310952997</v>
      </c>
      <c r="L19" s="39">
        <v>12.432262611933332</v>
      </c>
    </row>
    <row r="20" spans="2:12" ht="15">
      <c r="B20" s="36">
        <v>16</v>
      </c>
      <c r="C20" s="38" t="s">
        <v>73</v>
      </c>
      <c r="D20" s="39">
        <v>2437.2936083629</v>
      </c>
      <c r="E20" s="39">
        <v>4312.978813841799</v>
      </c>
      <c r="F20" s="39">
        <v>3159.0017870401666</v>
      </c>
      <c r="G20" s="39">
        <v>113.27075408646667</v>
      </c>
      <c r="H20" s="39">
        <v>0</v>
      </c>
      <c r="I20" s="40">
        <v>22.1791</v>
      </c>
      <c r="J20" s="40">
        <v>1.5518999999999998</v>
      </c>
      <c r="K20" s="40">
        <f t="shared" si="0"/>
        <v>10046.275963331333</v>
      </c>
      <c r="L20" s="39">
        <v>59.04902617273332</v>
      </c>
    </row>
    <row r="21" spans="2:12" ht="15">
      <c r="B21" s="36">
        <v>17</v>
      </c>
      <c r="C21" s="38" t="s">
        <v>74</v>
      </c>
      <c r="D21" s="39">
        <v>272.91138037413333</v>
      </c>
      <c r="E21" s="39">
        <v>253.42155080439994</v>
      </c>
      <c r="F21" s="39">
        <v>649.6573754113334</v>
      </c>
      <c r="G21" s="39">
        <v>22.89705037923333</v>
      </c>
      <c r="H21" s="39">
        <v>0</v>
      </c>
      <c r="I21" s="40">
        <v>5.345299999999999</v>
      </c>
      <c r="J21" s="40">
        <v>0.39960000000000007</v>
      </c>
      <c r="K21" s="40">
        <f t="shared" si="0"/>
        <v>1204.6322569691</v>
      </c>
      <c r="L21" s="39">
        <v>25.154696451433317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161.08035410163333</v>
      </c>
      <c r="E23" s="39">
        <v>320.5676798210005</v>
      </c>
      <c r="F23" s="39">
        <v>934.2959510938337</v>
      </c>
      <c r="G23" s="39">
        <v>66.13605304866664</v>
      </c>
      <c r="H23" s="39">
        <v>0</v>
      </c>
      <c r="I23" s="40">
        <v>7.960900000000001</v>
      </c>
      <c r="J23" s="40">
        <v>0.6723</v>
      </c>
      <c r="K23" s="40">
        <f t="shared" si="0"/>
        <v>1490.7132380651342</v>
      </c>
      <c r="L23" s="39">
        <v>25.072029602733355</v>
      </c>
    </row>
    <row r="24" spans="2:12" ht="15">
      <c r="B24" s="36">
        <v>20</v>
      </c>
      <c r="C24" s="38" t="s">
        <v>77</v>
      </c>
      <c r="D24" s="39">
        <v>18492.777279005993</v>
      </c>
      <c r="E24" s="39">
        <v>28935.036109786262</v>
      </c>
      <c r="F24" s="39">
        <v>16495.491951039883</v>
      </c>
      <c r="G24" s="39">
        <v>643.8242522595314</v>
      </c>
      <c r="H24" s="39">
        <v>0</v>
      </c>
      <c r="I24" s="40">
        <v>1119.7873999999997</v>
      </c>
      <c r="J24" s="40">
        <v>408.96959999999996</v>
      </c>
      <c r="K24" s="40">
        <f t="shared" si="0"/>
        <v>66095.88659209167</v>
      </c>
      <c r="L24" s="39">
        <v>273.63279239109266</v>
      </c>
    </row>
    <row r="25" spans="2:12" ht="15">
      <c r="B25" s="36">
        <v>21</v>
      </c>
      <c r="C25" s="37" t="s">
        <v>78</v>
      </c>
      <c r="D25" s="39">
        <v>0.005161016266666666</v>
      </c>
      <c r="E25" s="39">
        <v>7.5455483905000005</v>
      </c>
      <c r="F25" s="39">
        <v>9.34900893656667</v>
      </c>
      <c r="G25" s="39">
        <v>0.8178029651000001</v>
      </c>
      <c r="H25" s="39">
        <v>0</v>
      </c>
      <c r="I25" s="40">
        <v>0.024</v>
      </c>
      <c r="J25" s="40">
        <v>0.0037</v>
      </c>
      <c r="K25" s="40">
        <f t="shared" si="0"/>
        <v>17.745221308433337</v>
      </c>
      <c r="L25" s="39">
        <v>0.11047391513333335</v>
      </c>
    </row>
    <row r="26" spans="2:12" ht="15">
      <c r="B26" s="36">
        <v>22</v>
      </c>
      <c r="C26" s="38" t="s">
        <v>79</v>
      </c>
      <c r="D26" s="39">
        <v>1.529253877533333</v>
      </c>
      <c r="E26" s="39">
        <v>21.386685288166657</v>
      </c>
      <c r="F26" s="39">
        <v>36.82825000033334</v>
      </c>
      <c r="G26" s="39">
        <v>5.652429633033333</v>
      </c>
      <c r="H26" s="39">
        <v>0</v>
      </c>
      <c r="I26" s="40">
        <v>0.19399999999999998</v>
      </c>
      <c r="J26" s="40">
        <v>0.0086</v>
      </c>
      <c r="K26" s="40">
        <f t="shared" si="0"/>
        <v>65.59921879906666</v>
      </c>
      <c r="L26" s="39">
        <v>0.6723014558333333</v>
      </c>
    </row>
    <row r="27" spans="2:12" ht="15">
      <c r="B27" s="36">
        <v>23</v>
      </c>
      <c r="C27" s="37" t="s">
        <v>80</v>
      </c>
      <c r="D27" s="39">
        <v>0</v>
      </c>
      <c r="E27" s="39">
        <v>0.0004084901666666667</v>
      </c>
      <c r="F27" s="39">
        <v>0.09670265319999999</v>
      </c>
      <c r="G27" s="39">
        <v>0.0011512594666666666</v>
      </c>
      <c r="H27" s="39">
        <v>0</v>
      </c>
      <c r="I27" s="40">
        <v>0</v>
      </c>
      <c r="J27" s="40">
        <v>0</v>
      </c>
      <c r="K27" s="40">
        <f t="shared" si="0"/>
        <v>0.09826240283333332</v>
      </c>
      <c r="L27" s="39">
        <v>0.0001042661</v>
      </c>
    </row>
    <row r="28" spans="2:12" ht="15">
      <c r="B28" s="36">
        <v>24</v>
      </c>
      <c r="C28" s="37" t="s">
        <v>81</v>
      </c>
      <c r="D28" s="39">
        <v>4.3161287275</v>
      </c>
      <c r="E28" s="39">
        <v>10.564206752766665</v>
      </c>
      <c r="F28" s="39">
        <v>18.650817617966663</v>
      </c>
      <c r="G28" s="39">
        <v>2.602123253133333</v>
      </c>
      <c r="H28" s="39">
        <v>0</v>
      </c>
      <c r="I28" s="40">
        <v>0.028399999999999998</v>
      </c>
      <c r="J28" s="40">
        <v>0</v>
      </c>
      <c r="K28" s="40">
        <f t="shared" si="0"/>
        <v>36.161676351366665</v>
      </c>
      <c r="L28" s="39">
        <v>0.17598753776666665</v>
      </c>
    </row>
    <row r="29" spans="2:12" ht="15">
      <c r="B29" s="36">
        <v>25</v>
      </c>
      <c r="C29" s="38" t="s">
        <v>82</v>
      </c>
      <c r="D29" s="39">
        <v>2732.1132162988665</v>
      </c>
      <c r="E29" s="39">
        <v>8979.162514321315</v>
      </c>
      <c r="F29" s="39">
        <v>3841.0775109099995</v>
      </c>
      <c r="G29" s="39">
        <v>132.8423945319</v>
      </c>
      <c r="H29" s="39">
        <v>0</v>
      </c>
      <c r="I29" s="40">
        <v>24.6081</v>
      </c>
      <c r="J29" s="40">
        <v>0.8464000000000002</v>
      </c>
      <c r="K29" s="40">
        <f t="shared" si="0"/>
        <v>15710.65013606208</v>
      </c>
      <c r="L29" s="39">
        <v>63.38393573456667</v>
      </c>
    </row>
    <row r="30" spans="2:12" ht="15">
      <c r="B30" s="36">
        <v>26</v>
      </c>
      <c r="C30" s="38" t="s">
        <v>83</v>
      </c>
      <c r="D30" s="39">
        <v>220.12820666196666</v>
      </c>
      <c r="E30" s="39">
        <v>438.2303305968334</v>
      </c>
      <c r="F30" s="39">
        <v>471.64217532629976</v>
      </c>
      <c r="G30" s="39">
        <v>40.32083788493334</v>
      </c>
      <c r="H30" s="39">
        <v>0</v>
      </c>
      <c r="I30" s="40">
        <v>1.9275</v>
      </c>
      <c r="J30" s="40">
        <v>0.11669999999999998</v>
      </c>
      <c r="K30" s="40">
        <f t="shared" si="0"/>
        <v>1172.3657504700332</v>
      </c>
      <c r="L30" s="39">
        <v>11.807615273266672</v>
      </c>
    </row>
    <row r="31" spans="2:12" ht="15">
      <c r="B31" s="36">
        <v>27</v>
      </c>
      <c r="C31" s="38" t="s">
        <v>24</v>
      </c>
      <c r="D31" s="39">
        <v>2.6542083823000007</v>
      </c>
      <c r="E31" s="39">
        <v>178.76982798926664</v>
      </c>
      <c r="F31" s="39">
        <v>133.80277398496673</v>
      </c>
      <c r="G31" s="39">
        <v>5.456854563033334</v>
      </c>
      <c r="H31" s="39">
        <v>0</v>
      </c>
      <c r="I31" s="40">
        <v>11.7346</v>
      </c>
      <c r="J31" s="40">
        <v>1.1202</v>
      </c>
      <c r="K31" s="40">
        <f t="shared" si="0"/>
        <v>333.53846491956676</v>
      </c>
      <c r="L31" s="39">
        <v>2.3701633079999995</v>
      </c>
    </row>
    <row r="32" spans="2:12" ht="15">
      <c r="B32" s="36">
        <v>28</v>
      </c>
      <c r="C32" s="38" t="s">
        <v>84</v>
      </c>
      <c r="D32" s="39">
        <v>3.088624924766667</v>
      </c>
      <c r="E32" s="39">
        <v>13.882842420399998</v>
      </c>
      <c r="F32" s="39">
        <v>44.24272110589999</v>
      </c>
      <c r="G32" s="39">
        <v>1.9631729974333336</v>
      </c>
      <c r="H32" s="39">
        <v>0</v>
      </c>
      <c r="I32" s="40">
        <v>0</v>
      </c>
      <c r="J32" s="40">
        <v>0</v>
      </c>
      <c r="K32" s="40">
        <f t="shared" si="0"/>
        <v>63.17736144849999</v>
      </c>
      <c r="L32" s="39">
        <v>1.2043697827000002</v>
      </c>
    </row>
    <row r="33" spans="2:12" ht="15">
      <c r="B33" s="36">
        <v>29</v>
      </c>
      <c r="C33" s="38" t="s">
        <v>85</v>
      </c>
      <c r="D33" s="39">
        <v>324.1895931668</v>
      </c>
      <c r="E33" s="39">
        <v>788.6124207851672</v>
      </c>
      <c r="F33" s="39">
        <v>749.6905209200331</v>
      </c>
      <c r="G33" s="39">
        <v>35.03462341286666</v>
      </c>
      <c r="H33" s="39">
        <v>0</v>
      </c>
      <c r="I33" s="40">
        <v>2.0849</v>
      </c>
      <c r="J33" s="40">
        <v>0.3267</v>
      </c>
      <c r="K33" s="40">
        <f t="shared" si="0"/>
        <v>1899.9387582848672</v>
      </c>
      <c r="L33" s="39">
        <v>17.601515596533332</v>
      </c>
    </row>
    <row r="34" spans="2:12" ht="15">
      <c r="B34" s="36">
        <v>30</v>
      </c>
      <c r="C34" s="38" t="s">
        <v>86</v>
      </c>
      <c r="D34" s="39">
        <v>413.07163739513334</v>
      </c>
      <c r="E34" s="39">
        <v>7054.597896862234</v>
      </c>
      <c r="F34" s="39">
        <v>980.5652505066001</v>
      </c>
      <c r="G34" s="39">
        <v>45.53715223486667</v>
      </c>
      <c r="H34" s="39">
        <v>0</v>
      </c>
      <c r="I34" s="40">
        <v>4.6563</v>
      </c>
      <c r="J34" s="40">
        <v>0.6630999999999999</v>
      </c>
      <c r="K34" s="40">
        <f t="shared" si="0"/>
        <v>8499.091336998836</v>
      </c>
      <c r="L34" s="39">
        <v>22.896145648766673</v>
      </c>
    </row>
    <row r="35" spans="2:12" ht="15">
      <c r="B35" s="36">
        <v>31</v>
      </c>
      <c r="C35" s="37" t="s">
        <v>87</v>
      </c>
      <c r="D35" s="39">
        <v>37.53717440456666</v>
      </c>
      <c r="E35" s="39">
        <v>3.5022961381</v>
      </c>
      <c r="F35" s="39">
        <v>15.94513792426666</v>
      </c>
      <c r="G35" s="39">
        <v>1.8244049054333331</v>
      </c>
      <c r="H35" s="39">
        <v>0</v>
      </c>
      <c r="I35" s="40">
        <v>0</v>
      </c>
      <c r="J35" s="40">
        <v>0</v>
      </c>
      <c r="K35" s="40">
        <f t="shared" si="0"/>
        <v>58.80901337236666</v>
      </c>
      <c r="L35" s="39">
        <v>0.9458194142666667</v>
      </c>
    </row>
    <row r="36" spans="2:12" ht="15">
      <c r="B36" s="36">
        <v>32</v>
      </c>
      <c r="C36" s="38" t="s">
        <v>88</v>
      </c>
      <c r="D36" s="39">
        <v>2159.0615087901</v>
      </c>
      <c r="E36" s="39">
        <v>2188.306212396364</v>
      </c>
      <c r="F36" s="39">
        <v>2118.6399369762016</v>
      </c>
      <c r="G36" s="39">
        <v>89.36563775886668</v>
      </c>
      <c r="H36" s="39">
        <v>0</v>
      </c>
      <c r="I36" s="40">
        <v>28.973200000000002</v>
      </c>
      <c r="J36" s="40">
        <v>1.3943</v>
      </c>
      <c r="K36" s="40">
        <f t="shared" si="0"/>
        <v>6585.7407959215325</v>
      </c>
      <c r="L36" s="39">
        <v>59.45693103829997</v>
      </c>
    </row>
    <row r="37" spans="2:12" ht="15">
      <c r="B37" s="36">
        <v>33</v>
      </c>
      <c r="C37" s="38" t="s">
        <v>95</v>
      </c>
      <c r="D37" s="39">
        <v>480.44391050969995</v>
      </c>
      <c r="E37" s="39">
        <v>999.8118229536672</v>
      </c>
      <c r="F37" s="39">
        <v>1165.6789191466003</v>
      </c>
      <c r="G37" s="39">
        <v>90.46000267139998</v>
      </c>
      <c r="H37" s="39">
        <v>0</v>
      </c>
      <c r="I37" s="40">
        <v>8.765500000000001</v>
      </c>
      <c r="J37" s="40">
        <v>0.5008</v>
      </c>
      <c r="K37" s="40">
        <f t="shared" si="0"/>
        <v>2745.660955281367</v>
      </c>
      <c r="L37" s="39">
        <v>24.823929955000004</v>
      </c>
    </row>
    <row r="38" spans="2:12" ht="15">
      <c r="B38" s="36">
        <v>34</v>
      </c>
      <c r="C38" s="38" t="s">
        <v>89</v>
      </c>
      <c r="D38" s="39">
        <v>39.45198997893333</v>
      </c>
      <c r="E38" s="39">
        <v>10.587936881933338</v>
      </c>
      <c r="F38" s="39">
        <v>12.1731042241</v>
      </c>
      <c r="G38" s="39">
        <v>0.2429006326</v>
      </c>
      <c r="H38" s="39">
        <v>0</v>
      </c>
      <c r="I38" s="40">
        <v>0.021</v>
      </c>
      <c r="J38" s="40">
        <v>0.010700000000000001</v>
      </c>
      <c r="K38" s="40">
        <f t="shared" si="0"/>
        <v>62.487631717566664</v>
      </c>
      <c r="L38" s="39">
        <v>0.8175810734666665</v>
      </c>
    </row>
    <row r="39" spans="2:12" ht="15">
      <c r="B39" s="36">
        <v>35</v>
      </c>
      <c r="C39" s="38" t="s">
        <v>90</v>
      </c>
      <c r="D39" s="39">
        <v>450.3217895647666</v>
      </c>
      <c r="E39" s="39">
        <v>2459.0068288150983</v>
      </c>
      <c r="F39" s="39">
        <v>2782.4194915020344</v>
      </c>
      <c r="G39" s="39">
        <v>132.7264920746</v>
      </c>
      <c r="H39" s="39">
        <v>0</v>
      </c>
      <c r="I39" s="40">
        <v>22.800699999999996</v>
      </c>
      <c r="J39" s="40">
        <v>1.4831999999999999</v>
      </c>
      <c r="K39" s="40">
        <f t="shared" si="0"/>
        <v>5848.758501956499</v>
      </c>
      <c r="L39" s="39">
        <v>71.53291511413326</v>
      </c>
    </row>
    <row r="40" spans="2:12" ht="15">
      <c r="B40" s="36">
        <v>36</v>
      </c>
      <c r="C40" s="38" t="s">
        <v>91</v>
      </c>
      <c r="D40" s="39">
        <v>20.291022121533334</v>
      </c>
      <c r="E40" s="39">
        <v>97.62108457540003</v>
      </c>
      <c r="F40" s="39">
        <v>176.52601436096663</v>
      </c>
      <c r="G40" s="39">
        <v>10.41179866443333</v>
      </c>
      <c r="H40" s="39">
        <v>0</v>
      </c>
      <c r="I40" s="40">
        <v>0</v>
      </c>
      <c r="J40" s="40">
        <v>0</v>
      </c>
      <c r="K40" s="40">
        <f t="shared" si="0"/>
        <v>304.8499197223333</v>
      </c>
      <c r="L40" s="39">
        <v>4.7641259003666665</v>
      </c>
    </row>
    <row r="41" spans="2:12" ht="15">
      <c r="B41" s="36">
        <v>37</v>
      </c>
      <c r="C41" s="38" t="s">
        <v>92</v>
      </c>
      <c r="D41" s="39">
        <v>1479.6027535614999</v>
      </c>
      <c r="E41" s="39">
        <v>4455.885215679895</v>
      </c>
      <c r="F41" s="39">
        <v>3019.0357450146334</v>
      </c>
      <c r="G41" s="39">
        <v>157.05748395083336</v>
      </c>
      <c r="H41" s="39">
        <v>0</v>
      </c>
      <c r="I41" s="40">
        <v>13.4683</v>
      </c>
      <c r="J41" s="40">
        <v>3.1163</v>
      </c>
      <c r="K41" s="40">
        <f t="shared" si="0"/>
        <v>9128.165798206861</v>
      </c>
      <c r="L41" s="39">
        <v>85.7372630289999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32425.661763219352</v>
      </c>
      <c r="E42" s="41">
        <f t="shared" si="1"/>
        <v>79432.67043197027</v>
      </c>
      <c r="F42" s="41">
        <f t="shared" si="1"/>
        <v>46065.65106045208</v>
      </c>
      <c r="G42" s="41">
        <f>SUM(G5:G41)</f>
        <v>2198.1262507938313</v>
      </c>
      <c r="H42" s="41">
        <f t="shared" si="1"/>
        <v>0</v>
      </c>
      <c r="I42" s="41">
        <f t="shared" si="1"/>
        <v>1382.3808999999994</v>
      </c>
      <c r="J42" s="41">
        <f t="shared" si="1"/>
        <v>424.3959</v>
      </c>
      <c r="K42" s="41">
        <f t="shared" si="1"/>
        <v>161928.8863064356</v>
      </c>
      <c r="L42" s="41">
        <f t="shared" si="1"/>
        <v>979.1593799082927</v>
      </c>
    </row>
    <row r="43" ht="15">
      <c r="B43" t="s">
        <v>94</v>
      </c>
    </row>
    <row r="44" s="61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2016-05-05T06:48:04Z</dcterms:modified>
  <cp:category/>
  <cp:version/>
  <cp:contentType/>
  <cp:contentStatus/>
</cp:coreProperties>
</file>