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<sst xmlns="http://schemas.openxmlformats.org/spreadsheetml/2006/main" count="359" uniqueCount="325">
  <si>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</si>
  <si>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</si>
  <si>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</si>
  <si>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</si>
  <si>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</si>
  <si>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</si>
  <si>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</si>
  <si>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</si>
  <si>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</si>
  <si>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</si>
  <si>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</si>
  <si>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</si>
  <si>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</si>
  <si>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</si>
  <si>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</si>
  <si>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</si>
  <si>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</si>
  <si>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</si>
  <si>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</si>
  <si>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</si>
  <si>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</si>
  <si>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</si>
  <si>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</si>
  <si>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</si>
  <si>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</si>
  <si>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</si>
  <si>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</si>
  <si>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</si>
  <si>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</si>
  <si>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</si>
  <si>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</si>
  <si>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</si>
  <si>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</si>
  <si>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</si>
  <si>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</si>
  <si>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</si>
  <si>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</si>
  <si>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</si>
  <si>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</si>
  <si>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</si>
  <si>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</si>
  <si>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</si>
  <si>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</si>
  <si>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</si>
  <si>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</si>
  <si>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</si>
  <si>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</si>
  <si>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</si>
  <si>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</si>
  <si>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</si>
  <si>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</si>
  <si>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</si>
  <si>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</si>
  <si>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</si>
  <si>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</si>
  <si>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</si>
  <si>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</si>
  <si>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</si>
  <si>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</si>
  <si>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</si>
  <si>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</si>
  <si>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</si>
  <si>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</si>
  <si>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</si>
  <si>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</si>
  <si>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</si>
  <si>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</si>
  <si>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</si>
  <si>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</si>
  <si>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</si>
  <si>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</si>
  <si>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</si>
  <si>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</si>
  <si>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</si>
  <si>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</si>
  <si>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</si>
  <si>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</si>
  <si>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</si>
  <si>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</si>
  <si>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</si>
  <si>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</si>
  <si>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</si>
  <si>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</si>
  <si>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</si>
  <si>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</si>
  <si>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</si>
  <si>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</si>
  <si>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</si>
  <si>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</si>
  <si>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</si>
  <si>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</si>
  <si>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</si>
  <si>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</si>
  <si>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</si>
  <si>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</si>
  <si>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</si>
  <si>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</si>
  <si>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QUARTERLY INTERVAL FUND - SERIES III</t>
  </si>
  <si>
    <t>RELIANCE DUAL ADVANTAGE FIXED TENURE FUND - IV - PLAN A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</si>
  <si>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</si>
  <si>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</si>
  <si>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</si>
  <si>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</si>
  <si>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YEARLY INTERVAL FUND - SERIES 1</t>
  </si>
  <si>
    <t>RELIANCE FIXED HORIZON FUND - XXVII - SERIES 15</t>
  </si>
  <si>
    <t>RELIANCE FIXED HORIZON FUND - XXVIII - SERIES 2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</si>
  <si>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</si>
  <si>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</si>
  <si>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</si>
  <si>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</si>
  <si>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</si>
  <si>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</si>
  <si>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</si>
  <si>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</si>
  <si>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BANKING FUND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</si>
  <si>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</si>
  <si>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</si>
  <si>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</si>
  <si>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</si>
  <si>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</si>
  <si>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GROWTH FUND</t>
  </si>
  <si>
    <t>RELIANCE VISION FUND</t>
  </si>
  <si>
    <t>RELIANCE JAPAN EQUITY FUND</t>
  </si>
  <si>
    <t>RELIANCE INDEX FUND - NIFTY PLAN</t>
  </si>
  <si>
    <t>RELIANCE PHARMA FUND</t>
  </si>
  <si>
    <t>RELIANCE SMALL CAP FUND</t>
  </si>
  <si>
    <t>RELIANCE INDEX FUND - SENSEX PLAN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</si>
  <si>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</si>
  <si>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</si>
  <si>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</si>
  <si>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</si>
  <si>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</si>
  <si>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</si>
  <si>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</si>
  <si>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</si>
  <si>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</si>
  <si>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SAVINGS FUND</t>
  </si>
  <si>
    <t>RELIANCE INTERVAL FUND - IV - SERIES 2</t>
  </si>
  <si>
    <t>RELIANCE INTERVAL FUND - IV - SERIES 3</t>
  </si>
  <si>
    <t>RELIANCE US EQUITY OPPORTUNITES FUND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</si>
  <si>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</si>
  <si>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</si>
  <si>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</si>
  <si>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</si>
  <si>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DUAL ADVANTAGE FIXED TENURE FUND -III - PLAN C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</si>
  <si>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</si>
  <si>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</si>
  <si>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</si>
  <si>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</si>
  <si>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35</t>
  </si>
  <si>
    <t>RELIANCE FIXED HORIZON FUND - XXV - SERIES 15</t>
  </si>
  <si>
    <t>RELIANCE FIXED HORIZON FUND - XXV - SERIES 20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</si>
  <si>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</si>
  <si>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</si>
  <si>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</si>
  <si>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</si>
  <si>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XXVI - SERIES 30</t>
  </si>
  <si>
    <t>RELIANCE FIXED HORIZON FUND - XXVI - SERIES 1</t>
  </si>
  <si>
    <t>RELIANCE FIXED HORIZON FUND - XXVI - SERIES 2</t>
  </si>
  <si>
    <t>RELIANCE FIXED HORIZON FUND - XXVI - SERIES 6</t>
  </si>
  <si>
    <t>RELIANCE FIXED HORIZON FUND - XXVI - SERIES 9</t>
  </si>
  <si>
    <t>RELIANCE FIXED HORIZON FUND - XXVI - SERIES 14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</si>
  <si>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</si>
  <si>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</si>
  <si>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</si>
  <si>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</si>
  <si>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</si>
  <si>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</si>
  <si>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</si>
  <si>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</si>
  <si>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</si>
  <si>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</si>
  <si>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</si>
  <si>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</si>
  <si>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</si>
  <si>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</si>
  <si>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</si>
  <si>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</si>
  <si>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</si>
  <si>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</si>
  <si>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</si>
  <si>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</si>
  <si>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</si>
  <si>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</si>
  <si>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</si>
  <si>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</si>
  <si>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</si>
  <si>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</si>
  <si>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</si>
  <si>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</si>
  <si>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</si>
  <si>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</si>
  <si>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</si>
  <si>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</si>
  <si>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</si>
  <si>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</si>
  <si>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</si>
  <si>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</si>
  <si>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</si>
  <si>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</si>
  <si>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</si>
  <si>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</si>
  <si>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</si>
  <si>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</si>
  <si>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</si>
  <si>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</si>
  <si>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</si>
  <si>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</si>
  <si>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</si>
  <si>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</si>
  <si>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</si>
  <si>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</si>
  <si>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</si>
  <si>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</si>
  <si>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</si>
  <si>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</si>
  <si>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</si>
  <si>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</si>
  <si>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</si>
  <si>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</si>
  <si>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</si>
  <si>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</si>
  <si>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</si>
  <si>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</si>
  <si>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</si>
  <si>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</si>
  <si>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</si>
  <si>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</si>
  <si>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</si>
  <si>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</si>
  <si>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</si>
  <si>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</si>
  <si>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</si>
  <si>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</si>
  <si>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</si>
  <si>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</si>
  <si>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</si>
  <si>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</si>
  <si>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</si>
  <si>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</si>
  <si>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</si>
  <si>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</si>
  <si>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</si>
  <si>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</si>
  <si>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DUAL ADVANTAGE FIXED TENURE FUND XI - PLAN C</t>
  </si>
  <si>
    <t>RELIANCE FIXED HORIZON FUND - XXXIV - SERIES 8</t>
  </si>
  <si>
    <t>RELIANCE FIXED HORIZON FUND - XXXIV - SERIES 9</t>
  </si>
  <si>
    <t>RELIANCE DUAL ADVANTAGE FIXED TENURE FUND XI - PLAN D</t>
  </si>
  <si>
    <t>RELIANCE FIXED HORIZON FUND - XXXIV - SERIES 10</t>
  </si>
  <si>
    <t>RELIANCE DUAL ADVANTAGE FIXED TENURE FUND XI - PLAN E</t>
  </si>
  <si>
    <t>RELIANCE FIXED HORIZON FUND - XXXV - SERIES 5</t>
  </si>
  <si>
    <t>RELIANCE CAPITAL BUILDER FUND IV - SERIES A</t>
  </si>
  <si>
    <t>RELIANCE FIXED HORIZON FUND - XXXV - SERIES 6</t>
  </si>
  <si>
    <t>RELIANCE FIXED HORIZON FUND - XXXV - SERIES 7</t>
  </si>
  <si>
    <t>RELIANCE CAPITAL BUILDER FUND IV - SERIES B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</si>
  <si>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</si>
  <si>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</si>
  <si>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</si>
  <si>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</si>
  <si>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</si>
  <si>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</si>
  <si>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</si>
  <si>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</si>
  <si>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</si>
  <si>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</si>
  <si>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</si>
  <si>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</si>
  <si>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</si>
  <si>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</si>
  <si>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</si>
  <si>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</si>
  <si>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FIXED HORIZON FUND - XXXV - SERIES 9</t>
  </si>
  <si>
    <t>RELIANCE FIXED HORIZON FUND - XXXV - SERIES 11</t>
  </si>
  <si>
    <t>RELIANCE FIXED HORIZON FUND - XXXV - SERIES 12</t>
  </si>
  <si>
    <t>RELIANCE CAPITAL BUILDER FUND IV - SERIES C</t>
  </si>
  <si>
    <t>RELIANCE DUAL ADVANTAGE FIXED TENURE FUND XII - PLAN A</t>
  </si>
  <si>
    <t>RELIANCE FIXED HORIZON FUND - XXXV - SERIES 13</t>
  </si>
  <si>
    <t>RELIANCE FIXED HORIZON FUND - XXXV - SERIES 14</t>
  </si>
  <si>
    <t>RELIANCE FIXED HORIZON FUND - XXXV - SERIES 15</t>
  </si>
  <si>
    <t>RELIANCE FIXED HORIZON FUND - XXXV - SERIES 16</t>
  </si>
  <si>
    <t>RELIANCE CAPITAL BUILDER FUND IV - SERIES D</t>
  </si>
  <si>
    <t>RELIANCE FIXED HORIZON FUND - XXXVI - SERIES 2</t>
  </si>
  <si>
    <t>RELIANCE FIXED HORIZON FUND - XXXVI - SERIES 3</t>
  </si>
  <si>
    <t>RELIANCE FIXED HORIZON FUND - XXXVI - SERIES 4</t>
  </si>
  <si>
    <t>RELIANCE FIXED HORIZON FUND - XXXVI - SERIES 1</t>
  </si>
  <si>
    <t>RELIANCE FIXED HORIZON FUND - XXXVI - SERIES 5</t>
  </si>
  <si>
    <t>RELIANCE FIXED HORIZON FUND - XXXVI - SERIES 6</t>
  </si>
  <si>
    <t>RELIANCE FIXED HORIZON FUND - XXXVI - SERIES 7</t>
  </si>
  <si>
    <t>RELIANCE FIXED HORIZON FUND - XXXVI - SERIES 8</t>
  </si>
  <si>
    <t>RELIANCE FIXED HORIZON FUND - XXXVI - SERIES 9</t>
  </si>
  <si>
    <t>RELIANCE FIXED HORIZON FUND - XXIV - SERIES 3</t>
  </si>
  <si>
    <t>RELIANCE FIXED HORIZON FUND - XXIV - SERIES 4</t>
  </si>
  <si>
    <t>RELIANCE FIXED HORIZON FUND - XXIV - SERIES 11</t>
  </si>
  <si>
    <t>RELIANCE INTERVAL FUND - QUARTERLY PLAN - SERIES I</t>
  </si>
  <si>
    <t>RELIANCE FIXED HORIZON FUND - XXXVII - SERIES 01</t>
  </si>
  <si>
    <t>RELIANCE FIXED HORIZON FUND - XXXVII - SERIES 04</t>
  </si>
  <si>
    <t>RELIANCE FIXED HORIZON FUND - XXVI - SERIES 23</t>
  </si>
  <si>
    <t>RELIANCE EQUITY LINKED SAVINGS FUND - SERIES I</t>
  </si>
  <si>
    <t>RELIANCE TAX SAVER (ELSS) FUND</t>
  </si>
  <si>
    <t>RELIANCE ARBITRAGE FUND</t>
  </si>
  <si>
    <t>RELIANCE CAPITAL BUILDER FUND III - SERIES A</t>
  </si>
  <si>
    <t>RELIANCE LARGE CAP FUND</t>
  </si>
  <si>
    <t>RELIANCE MULTI CAP FUND</t>
  </si>
  <si>
    <t>RELIANCE FOCUSED EQUITY FUND</t>
  </si>
  <si>
    <t>RELIANCE CONSUMPTION FUND</t>
  </si>
  <si>
    <t>RELIANCE BALANCED ADVANTAGE FUND</t>
  </si>
  <si>
    <t>RELIANCE POWER &amp; INFRA FUND</t>
  </si>
  <si>
    <t>RELIANCE QUANT FUND</t>
  </si>
  <si>
    <t>RELIANCE VALUE FUND</t>
  </si>
  <si>
    <t>RELIANCE EQUITY HYBRID FUND</t>
  </si>
  <si>
    <t>Table showing State wise /Union Territory wise contribution to AUM of category of schemes as on Apr 2018</t>
  </si>
  <si>
    <t>Reliance Mutual Fund: Net Assets Under Management (AAUM) as on Apr 2018 (All figures in Rs. Crore)</t>
  </si>
  <si>
    <t>T30</t>
  </si>
  <si>
    <t>B30</t>
  </si>
  <si>
    <t>RELIANCE Mutual Fund (All figures in Rs. Crore)</t>
  </si>
  <si>
    <t>Category of Investor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</si>
  <si>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</si>
  <si>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</si>
  <si>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</si>
  <si>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</si>
  <si>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</si>
  <si>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</si>
  <si>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</si>
  <si>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T30 : Top 30 cities as identified by AMFI </t>
  </si>
  <si>
    <t xml:space="preserve">B30 : Other than T30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</si>
</sst>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0000000000"/>
    <numFmt numFmtId="173" formatCode="0.00000"/>
    <numFmt numFmtId="174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171" fontId="0" fillId="0" borderId="0" xfId="42" applyFont="1" applyAlignment="1">
      <alignment/>
    </xf>
    <xf numFmtId="171" fontId="40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171" fontId="0" fillId="0" borderId="0" xfId="42" applyFont="1" applyAlignment="1">
      <alignment/>
    </xf>
    <xf numFmtId="171" fontId="0" fillId="0" borderId="0" xfId="42" applyFont="1" applyAlignment="1">
      <alignment/>
    </xf>
    <xf numFmtId="171" fontId="0" fillId="0" borderId="0" xfId="42" applyFont="1" applyAlignment="1">
      <alignment/>
    </xf>
    <xf numFmtId="43" fontId="0" fillId="0" borderId="0" xfId="0" applyNumberFormat="1" applyAlignment="1">
      <alignment/>
    </xf>
    <xf numFmtId="171" fontId="0" fillId="0" borderId="0" xfId="42" applyFont="1" applyAlignment="1">
      <alignment/>
    </xf>
    <xf numFmtId="173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horizontal="left" vertical="top" wrapText="1"/>
      <protection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customWidth="1"/>
    <col min="2" max="2" width="57.28125" style="0" bestFit="1" customWidth="1"/>
    <col min="3" max="3" width="7.28125" style="0" bestFit="1" customWidth="1"/>
    <col min="4" max="4" width="8.140625" style="0" customWidth="1"/>
    <col min="5" max="5" width="4.57421875" style="0" bestFit="1" customWidth="1"/>
    <col min="6" max="6" width="4.57421875" style="0" customWidth="1"/>
    <col min="7" max="7" width="17.421875" style="0" bestFit="1" customWidth="1"/>
    <col min="8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4.57421875" style="0" bestFit="1" customWidth="1"/>
    <col min="18" max="19" width="8.140625" style="0" bestFit="1" customWidth="1"/>
    <col min="20" max="20" width="8.140625" style="0" customWidth="1"/>
    <col min="21" max="21" width="4.57421875" style="0" customWidth="1"/>
    <col min="22" max="22" width="8.14062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9" width="6.57421875" style="0" bestFit="1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5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bestFit="1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60" width="8.140625" style="0" bestFit="1" customWidth="1"/>
    <col min="61" max="61" width="4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1" ht="15">
      <c r="BM1" s="66"/>
    </row>
    <row r="2" ht="15" customHeight="1" thickBot="1">
      <c r="B2" s="1"/>
    </row>
    <row r="3" spans="1:63" ht="15.75" customHeight="1" thickBot="1">
      <c r="A3" s="85" t="s">
        <v>0</v>
      </c>
      <c r="B3" s="87" t="s">
        <v>1</v>
      </c>
      <c r="C3" s="90" t="s">
        <v>311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2"/>
    </row>
    <row r="4" spans="1:63" ht="18.75" thickBot="1">
      <c r="A4" s="86"/>
      <c r="B4" s="88"/>
      <c r="C4" s="79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  <c r="W4" s="79" t="s">
        <v>3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1"/>
      <c r="AQ4" s="79" t="s">
        <v>4</v>
      </c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1"/>
      <c r="BK4" s="82" t="s">
        <v>32</v>
      </c>
    </row>
    <row r="5" spans="1:63" ht="18.75" thickBot="1">
      <c r="A5" s="86"/>
      <c r="B5" s="88"/>
      <c r="C5" s="76" t="s">
        <v>312</v>
      </c>
      <c r="D5" s="77"/>
      <c r="E5" s="77"/>
      <c r="F5" s="77"/>
      <c r="G5" s="77"/>
      <c r="H5" s="77"/>
      <c r="I5" s="77"/>
      <c r="J5" s="77"/>
      <c r="K5" s="77"/>
      <c r="L5" s="78"/>
      <c r="M5" s="76" t="s">
        <v>313</v>
      </c>
      <c r="N5" s="77"/>
      <c r="O5" s="77"/>
      <c r="P5" s="77"/>
      <c r="Q5" s="77"/>
      <c r="R5" s="77"/>
      <c r="S5" s="77"/>
      <c r="T5" s="77"/>
      <c r="U5" s="77"/>
      <c r="V5" s="78"/>
      <c r="W5" s="76" t="s">
        <v>312</v>
      </c>
      <c r="X5" s="77"/>
      <c r="Y5" s="77"/>
      <c r="Z5" s="77"/>
      <c r="AA5" s="77"/>
      <c r="AB5" s="77"/>
      <c r="AC5" s="77"/>
      <c r="AD5" s="77"/>
      <c r="AE5" s="77"/>
      <c r="AF5" s="78"/>
      <c r="AG5" s="76" t="s">
        <v>313</v>
      </c>
      <c r="AH5" s="77"/>
      <c r="AI5" s="77"/>
      <c r="AJ5" s="77"/>
      <c r="AK5" s="77"/>
      <c r="AL5" s="77"/>
      <c r="AM5" s="77"/>
      <c r="AN5" s="77"/>
      <c r="AO5" s="77"/>
      <c r="AP5" s="78"/>
      <c r="AQ5" s="76" t="s">
        <v>312</v>
      </c>
      <c r="AR5" s="77"/>
      <c r="AS5" s="77"/>
      <c r="AT5" s="77"/>
      <c r="AU5" s="77"/>
      <c r="AV5" s="77"/>
      <c r="AW5" s="77"/>
      <c r="AX5" s="77"/>
      <c r="AY5" s="77"/>
      <c r="AZ5" s="78"/>
      <c r="BA5" s="76" t="s">
        <v>313</v>
      </c>
      <c r="BB5" s="77"/>
      <c r="BC5" s="77"/>
      <c r="BD5" s="77"/>
      <c r="BE5" s="77"/>
      <c r="BF5" s="77"/>
      <c r="BG5" s="77"/>
      <c r="BH5" s="77"/>
      <c r="BI5" s="77"/>
      <c r="BJ5" s="78"/>
      <c r="BK5" s="83"/>
    </row>
    <row r="6" spans="1:63" ht="18" customHeight="1">
      <c r="A6" s="86"/>
      <c r="B6" s="88"/>
      <c r="C6" s="70" t="s">
        <v>5</v>
      </c>
      <c r="D6" s="71"/>
      <c r="E6" s="71"/>
      <c r="F6" s="71"/>
      <c r="G6" s="72"/>
      <c r="H6" s="73" t="s">
        <v>6</v>
      </c>
      <c r="I6" s="74"/>
      <c r="J6" s="74"/>
      <c r="K6" s="74"/>
      <c r="L6" s="75"/>
      <c r="M6" s="70" t="s">
        <v>5</v>
      </c>
      <c r="N6" s="71"/>
      <c r="O6" s="71"/>
      <c r="P6" s="71"/>
      <c r="Q6" s="72"/>
      <c r="R6" s="73" t="s">
        <v>6</v>
      </c>
      <c r="S6" s="74"/>
      <c r="T6" s="74"/>
      <c r="U6" s="74"/>
      <c r="V6" s="75"/>
      <c r="W6" s="70" t="s">
        <v>5</v>
      </c>
      <c r="X6" s="71"/>
      <c r="Y6" s="71"/>
      <c r="Z6" s="71"/>
      <c r="AA6" s="72"/>
      <c r="AB6" s="73" t="s">
        <v>6</v>
      </c>
      <c r="AC6" s="74"/>
      <c r="AD6" s="74"/>
      <c r="AE6" s="74"/>
      <c r="AF6" s="75"/>
      <c r="AG6" s="70" t="s">
        <v>5</v>
      </c>
      <c r="AH6" s="71"/>
      <c r="AI6" s="71"/>
      <c r="AJ6" s="71"/>
      <c r="AK6" s="72"/>
      <c r="AL6" s="73" t="s">
        <v>6</v>
      </c>
      <c r="AM6" s="74"/>
      <c r="AN6" s="74"/>
      <c r="AO6" s="74"/>
      <c r="AP6" s="75"/>
      <c r="AQ6" s="70" t="s">
        <v>5</v>
      </c>
      <c r="AR6" s="71"/>
      <c r="AS6" s="71"/>
      <c r="AT6" s="71"/>
      <c r="AU6" s="72"/>
      <c r="AV6" s="73" t="s">
        <v>6</v>
      </c>
      <c r="AW6" s="74"/>
      <c r="AX6" s="74"/>
      <c r="AY6" s="74"/>
      <c r="AZ6" s="75"/>
      <c r="BA6" s="70" t="s">
        <v>5</v>
      </c>
      <c r="BB6" s="71"/>
      <c r="BC6" s="71"/>
      <c r="BD6" s="71"/>
      <c r="BE6" s="72"/>
      <c r="BF6" s="73" t="s">
        <v>6</v>
      </c>
      <c r="BG6" s="74"/>
      <c r="BH6" s="74"/>
      <c r="BI6" s="74"/>
      <c r="BJ6" s="75"/>
      <c r="BK6" s="83"/>
    </row>
    <row r="7" spans="1:63" ht="15.75">
      <c r="A7" s="86"/>
      <c r="B7" s="89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4"/>
    </row>
    <row r="8" spans="1:63" ht="18">
      <c r="A8" s="60" t="s">
        <v>93</v>
      </c>
      <c r="B8" s="58" t="s">
        <v>94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7</v>
      </c>
      <c r="B9" s="27" t="s">
        <v>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170</v>
      </c>
      <c r="C10" s="11">
        <v>0</v>
      </c>
      <c r="D10" s="9">
        <v>115.53904850583334</v>
      </c>
      <c r="E10" s="9">
        <v>0</v>
      </c>
      <c r="F10" s="9">
        <v>0</v>
      </c>
      <c r="G10" s="10">
        <v>0</v>
      </c>
      <c r="H10" s="11">
        <v>96.61681268080002</v>
      </c>
      <c r="I10" s="9">
        <v>2672.0380494414994</v>
      </c>
      <c r="J10" s="9">
        <v>938.1936632866001</v>
      </c>
      <c r="K10" s="9">
        <v>0</v>
      </c>
      <c r="L10" s="10">
        <v>83.61011533546667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25.13604909756667</v>
      </c>
      <c r="S10" s="9">
        <v>116.29422314899998</v>
      </c>
      <c r="T10" s="9">
        <v>527.0442903104332</v>
      </c>
      <c r="U10" s="9">
        <v>0</v>
      </c>
      <c r="V10" s="10">
        <v>16.88993470526667</v>
      </c>
      <c r="W10" s="11">
        <v>0</v>
      </c>
      <c r="X10" s="9">
        <v>0</v>
      </c>
      <c r="Y10" s="9">
        <v>0</v>
      </c>
      <c r="Z10" s="9">
        <v>0</v>
      </c>
      <c r="AA10" s="10">
        <v>0</v>
      </c>
      <c r="AB10" s="11">
        <v>2.7421453850666673</v>
      </c>
      <c r="AC10" s="9">
        <v>4.511919630033333</v>
      </c>
      <c r="AD10" s="9">
        <v>0</v>
      </c>
      <c r="AE10" s="9">
        <v>0</v>
      </c>
      <c r="AF10" s="10">
        <v>35.99797780386667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0.0033539587</v>
      </c>
      <c r="AM10" s="9">
        <v>0</v>
      </c>
      <c r="AN10" s="9">
        <v>0</v>
      </c>
      <c r="AO10" s="9">
        <v>0</v>
      </c>
      <c r="AP10" s="10">
        <v>0</v>
      </c>
      <c r="AQ10" s="11">
        <v>0</v>
      </c>
      <c r="AR10" s="9">
        <v>0</v>
      </c>
      <c r="AS10" s="9">
        <v>0</v>
      </c>
      <c r="AT10" s="9">
        <v>0</v>
      </c>
      <c r="AU10" s="10">
        <v>0</v>
      </c>
      <c r="AV10" s="11">
        <v>498.1224931414001</v>
      </c>
      <c r="AW10" s="9">
        <v>1472.3704113063018</v>
      </c>
      <c r="AX10" s="9">
        <v>6.228757325566666</v>
      </c>
      <c r="AY10" s="9">
        <v>0</v>
      </c>
      <c r="AZ10" s="10">
        <v>292.4129858864667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238.4168270364</v>
      </c>
      <c r="BG10" s="9">
        <v>186.2634491557</v>
      </c>
      <c r="BH10" s="9">
        <v>323.42472287759995</v>
      </c>
      <c r="BI10" s="9">
        <v>0</v>
      </c>
      <c r="BJ10" s="10">
        <v>99.58535655753332</v>
      </c>
      <c r="BK10" s="17">
        <f>SUM(C10:BJ10)</f>
        <v>7751.442586577101</v>
      </c>
      <c r="BL10" s="16"/>
      <c r="BM10" s="50"/>
    </row>
    <row r="11" spans="1:65" s="12" customFormat="1" ht="15">
      <c r="A11" s="5"/>
      <c r="B11" s="8" t="s">
        <v>169</v>
      </c>
      <c r="C11" s="11">
        <v>33.07526815573334</v>
      </c>
      <c r="D11" s="9">
        <v>795.1443767602666</v>
      </c>
      <c r="E11" s="9">
        <v>0</v>
      </c>
      <c r="F11" s="9">
        <v>0</v>
      </c>
      <c r="G11" s="10">
        <v>0</v>
      </c>
      <c r="H11" s="11">
        <v>333.18814679970006</v>
      </c>
      <c r="I11" s="9">
        <v>13492.817674481134</v>
      </c>
      <c r="J11" s="9">
        <v>3116.1467516546663</v>
      </c>
      <c r="K11" s="9">
        <v>0</v>
      </c>
      <c r="L11" s="10">
        <v>266.2388852711666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90.8206132256</v>
      </c>
      <c r="S11" s="9">
        <v>549.6578534389332</v>
      </c>
      <c r="T11" s="9">
        <v>946.8622978694335</v>
      </c>
      <c r="U11" s="9">
        <v>0</v>
      </c>
      <c r="V11" s="10">
        <v>61.2147367093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2.7949420498</v>
      </c>
      <c r="AC11" s="9">
        <v>33.55154417983333</v>
      </c>
      <c r="AD11" s="9">
        <v>0</v>
      </c>
      <c r="AE11" s="9">
        <v>0</v>
      </c>
      <c r="AF11" s="10">
        <v>2.8812748976999996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0.5036049675333333</v>
      </c>
      <c r="AM11" s="9">
        <v>0</v>
      </c>
      <c r="AN11" s="9">
        <v>0</v>
      </c>
      <c r="AO11" s="9">
        <v>0</v>
      </c>
      <c r="AP11" s="10">
        <v>0.19749132353333335</v>
      </c>
      <c r="AQ11" s="11">
        <v>0</v>
      </c>
      <c r="AR11" s="9">
        <v>18.13906040313333</v>
      </c>
      <c r="AS11" s="9">
        <v>0</v>
      </c>
      <c r="AT11" s="9">
        <v>0</v>
      </c>
      <c r="AU11" s="10">
        <v>0</v>
      </c>
      <c r="AV11" s="11">
        <v>979.9215690870333</v>
      </c>
      <c r="AW11" s="9">
        <v>8507.793048858335</v>
      </c>
      <c r="AX11" s="9">
        <v>1141.580344065</v>
      </c>
      <c r="AY11" s="9">
        <v>0</v>
      </c>
      <c r="AZ11" s="10">
        <v>632.1393757637663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226.1696272104</v>
      </c>
      <c r="BG11" s="9">
        <v>380.46983545596663</v>
      </c>
      <c r="BH11" s="9">
        <v>256.18708150513334</v>
      </c>
      <c r="BI11" s="9">
        <v>0</v>
      </c>
      <c r="BJ11" s="10">
        <v>75.26731360603335</v>
      </c>
      <c r="BK11" s="17">
        <f>SUM(C11:BJ11)</f>
        <v>31942.76271773913</v>
      </c>
      <c r="BL11" s="16"/>
      <c r="BM11" s="50"/>
    </row>
    <row r="12" spans="1:65" s="12" customFormat="1" ht="15">
      <c r="A12" s="5"/>
      <c r="B12" s="8" t="s">
        <v>96</v>
      </c>
      <c r="C12" s="11">
        <v>0</v>
      </c>
      <c r="D12" s="9">
        <v>210.21626932723336</v>
      </c>
      <c r="E12" s="9">
        <v>0</v>
      </c>
      <c r="F12" s="9">
        <v>0</v>
      </c>
      <c r="G12" s="10">
        <v>0</v>
      </c>
      <c r="H12" s="11">
        <v>71.57266507813334</v>
      </c>
      <c r="I12" s="9">
        <v>3049.774544258833</v>
      </c>
      <c r="J12" s="9">
        <v>138.08719623563331</v>
      </c>
      <c r="K12" s="9">
        <v>0</v>
      </c>
      <c r="L12" s="10">
        <v>50.329904247833326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11.229815438633333</v>
      </c>
      <c r="S12" s="9">
        <v>141.29723588973334</v>
      </c>
      <c r="T12" s="9">
        <v>38.44909222123333</v>
      </c>
      <c r="U12" s="9">
        <v>0</v>
      </c>
      <c r="V12" s="10">
        <v>2.394530429333334</v>
      </c>
      <c r="W12" s="11">
        <v>0</v>
      </c>
      <c r="X12" s="9">
        <v>139.388004038</v>
      </c>
      <c r="Y12" s="9">
        <v>0</v>
      </c>
      <c r="Z12" s="9">
        <v>0</v>
      </c>
      <c r="AA12" s="10">
        <v>0</v>
      </c>
      <c r="AB12" s="11">
        <v>7.3179550431000004</v>
      </c>
      <c r="AC12" s="9">
        <v>5.393885897</v>
      </c>
      <c r="AD12" s="9">
        <v>0</v>
      </c>
      <c r="AE12" s="9">
        <v>0</v>
      </c>
      <c r="AF12" s="10">
        <v>7.544648930566667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0.03632686876666667</v>
      </c>
      <c r="AM12" s="9">
        <v>0</v>
      </c>
      <c r="AN12" s="9">
        <v>0</v>
      </c>
      <c r="AO12" s="9">
        <v>0</v>
      </c>
      <c r="AP12" s="10">
        <v>0.03320323573333332</v>
      </c>
      <c r="AQ12" s="11">
        <v>0</v>
      </c>
      <c r="AR12" s="9">
        <v>0</v>
      </c>
      <c r="AS12" s="9">
        <v>0</v>
      </c>
      <c r="AT12" s="9">
        <v>0</v>
      </c>
      <c r="AU12" s="10">
        <v>0</v>
      </c>
      <c r="AV12" s="11">
        <v>164.8518405498</v>
      </c>
      <c r="AW12" s="9">
        <v>1073.5459943115156</v>
      </c>
      <c r="AX12" s="9">
        <v>0.8736544544</v>
      </c>
      <c r="AY12" s="9">
        <v>0</v>
      </c>
      <c r="AZ12" s="10">
        <v>64.196605001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33.05620818039999</v>
      </c>
      <c r="BG12" s="9">
        <v>101.16061082873333</v>
      </c>
      <c r="BH12" s="9">
        <v>6.973417770133333</v>
      </c>
      <c r="BI12" s="9">
        <v>0</v>
      </c>
      <c r="BJ12" s="10">
        <v>19.08801583463333</v>
      </c>
      <c r="BK12" s="17">
        <f>SUM(C12:BJ12)</f>
        <v>5336.811624070381</v>
      </c>
      <c r="BL12" s="16"/>
      <c r="BM12" s="50"/>
    </row>
    <row r="13" spans="1:65" s="21" customFormat="1" ht="15">
      <c r="A13" s="5"/>
      <c r="B13" s="15" t="s">
        <v>9</v>
      </c>
      <c r="C13" s="20">
        <f>SUM(C10:C12)</f>
        <v>33.07526815573334</v>
      </c>
      <c r="D13" s="18">
        <f aca="true" t="shared" si="0" ref="D13:BK13">SUM(D10:D12)</f>
        <v>1120.8996945933332</v>
      </c>
      <c r="E13" s="18">
        <f t="shared" si="0"/>
        <v>0</v>
      </c>
      <c r="F13" s="18">
        <f t="shared" si="0"/>
        <v>0</v>
      </c>
      <c r="G13" s="19">
        <f t="shared" si="0"/>
        <v>0</v>
      </c>
      <c r="H13" s="20">
        <f t="shared" si="0"/>
        <v>501.37762455863344</v>
      </c>
      <c r="I13" s="18">
        <f t="shared" si="0"/>
        <v>19214.630268181463</v>
      </c>
      <c r="J13" s="18">
        <f t="shared" si="0"/>
        <v>4192.4276111768995</v>
      </c>
      <c r="K13" s="18">
        <f t="shared" si="0"/>
        <v>0</v>
      </c>
      <c r="L13" s="19">
        <f t="shared" si="0"/>
        <v>400.1789048544666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127.1864777618</v>
      </c>
      <c r="S13" s="18">
        <f t="shared" si="0"/>
        <v>807.2493124776665</v>
      </c>
      <c r="T13" s="18">
        <f t="shared" si="0"/>
        <v>1512.3556804011</v>
      </c>
      <c r="U13" s="18">
        <f t="shared" si="0"/>
        <v>0</v>
      </c>
      <c r="V13" s="19">
        <f t="shared" si="0"/>
        <v>80.4992018439</v>
      </c>
      <c r="W13" s="20">
        <f t="shared" si="0"/>
        <v>0</v>
      </c>
      <c r="X13" s="18">
        <f t="shared" si="0"/>
        <v>139.388004038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12.855042477966666</v>
      </c>
      <c r="AC13" s="18">
        <f t="shared" si="0"/>
        <v>43.45734970686666</v>
      </c>
      <c r="AD13" s="18">
        <f t="shared" si="0"/>
        <v>0</v>
      </c>
      <c r="AE13" s="18">
        <f t="shared" si="0"/>
        <v>0</v>
      </c>
      <c r="AF13" s="19">
        <f t="shared" si="0"/>
        <v>46.42390163213334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0.543285795</v>
      </c>
      <c r="AM13" s="18">
        <f t="shared" si="0"/>
        <v>0</v>
      </c>
      <c r="AN13" s="18">
        <f t="shared" si="0"/>
        <v>0</v>
      </c>
      <c r="AO13" s="18">
        <f t="shared" si="0"/>
        <v>0</v>
      </c>
      <c r="AP13" s="19">
        <f t="shared" si="0"/>
        <v>0.23069455926666665</v>
      </c>
      <c r="AQ13" s="20">
        <f t="shared" si="0"/>
        <v>0</v>
      </c>
      <c r="AR13" s="18">
        <f t="shared" si="0"/>
        <v>18.13906040313333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1642.8959027782334</v>
      </c>
      <c r="AW13" s="18">
        <f t="shared" si="0"/>
        <v>11053.709454476153</v>
      </c>
      <c r="AX13" s="18">
        <f t="shared" si="0"/>
        <v>1148.6827558449666</v>
      </c>
      <c r="AY13" s="18">
        <f t="shared" si="0"/>
        <v>0</v>
      </c>
      <c r="AZ13" s="19">
        <f t="shared" si="0"/>
        <v>988.748966651233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497.64266242720004</v>
      </c>
      <c r="BG13" s="18">
        <f t="shared" si="0"/>
        <v>667.8938954403999</v>
      </c>
      <c r="BH13" s="18">
        <f t="shared" si="0"/>
        <v>586.5852221528665</v>
      </c>
      <c r="BI13" s="18">
        <f t="shared" si="0"/>
        <v>0</v>
      </c>
      <c r="BJ13" s="19">
        <f t="shared" si="0"/>
        <v>193.9406859982</v>
      </c>
      <c r="BK13" s="32">
        <f t="shared" si="0"/>
        <v>45031.01692838661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10</v>
      </c>
      <c r="B15" s="27" t="s">
        <v>11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30</v>
      </c>
      <c r="C16" s="11">
        <v>0</v>
      </c>
      <c r="D16" s="9">
        <v>32.90406983496667</v>
      </c>
      <c r="E16" s="9">
        <v>0</v>
      </c>
      <c r="F16" s="9">
        <v>0</v>
      </c>
      <c r="G16" s="10">
        <v>0</v>
      </c>
      <c r="H16" s="11">
        <v>289.84008070330015</v>
      </c>
      <c r="I16" s="9">
        <v>133.45795630343338</v>
      </c>
      <c r="J16" s="9">
        <v>0</v>
      </c>
      <c r="K16" s="9">
        <v>0</v>
      </c>
      <c r="L16" s="10">
        <v>16.031768619999998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5.732881862633333</v>
      </c>
      <c r="S16" s="9">
        <v>70.61638875553334</v>
      </c>
      <c r="T16" s="9">
        <v>0</v>
      </c>
      <c r="U16" s="9">
        <v>0</v>
      </c>
      <c r="V16" s="10">
        <v>1.4186534671333333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0.02364525306666667</v>
      </c>
      <c r="AC16" s="9">
        <v>0</v>
      </c>
      <c r="AD16" s="9">
        <v>0</v>
      </c>
      <c r="AE16" s="9">
        <v>0</v>
      </c>
      <c r="AF16" s="10">
        <v>0.019277979599999998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0.021248031166666674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32.4292597279</v>
      </c>
      <c r="AW16" s="9">
        <v>357.97112853870516</v>
      </c>
      <c r="AX16" s="9">
        <v>0</v>
      </c>
      <c r="AY16" s="9">
        <v>0</v>
      </c>
      <c r="AZ16" s="10">
        <v>33.412534193900015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7.748691912966666</v>
      </c>
      <c r="BG16" s="9">
        <v>16.705774161133334</v>
      </c>
      <c r="BH16" s="9">
        <v>2.2333595674000004</v>
      </c>
      <c r="BI16" s="9">
        <v>0</v>
      </c>
      <c r="BJ16" s="10">
        <v>7.488959028533332</v>
      </c>
      <c r="BK16" s="17">
        <f>SUM(C16:BJ16)</f>
        <v>1008.0556779413722</v>
      </c>
      <c r="BL16" s="16"/>
      <c r="BM16" s="50"/>
    </row>
    <row r="17" spans="1:65" s="21" customFormat="1" ht="15">
      <c r="A17" s="5"/>
      <c r="B17" s="15" t="s">
        <v>12</v>
      </c>
      <c r="C17" s="20">
        <f>SUM(C16)</f>
        <v>0</v>
      </c>
      <c r="D17" s="18">
        <f>SUM(D16)</f>
        <v>32.90406983496667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289.84008070330015</v>
      </c>
      <c r="I17" s="18">
        <f t="shared" si="1"/>
        <v>133.45795630343338</v>
      </c>
      <c r="J17" s="18">
        <f t="shared" si="1"/>
        <v>0</v>
      </c>
      <c r="K17" s="18">
        <f t="shared" si="1"/>
        <v>0</v>
      </c>
      <c r="L17" s="19">
        <f t="shared" si="1"/>
        <v>16.031768619999998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5.732881862633333</v>
      </c>
      <c r="S17" s="18">
        <f t="shared" si="1"/>
        <v>70.61638875553334</v>
      </c>
      <c r="T17" s="18">
        <f t="shared" si="1"/>
        <v>0</v>
      </c>
      <c r="U17" s="18">
        <f t="shared" si="1"/>
        <v>0</v>
      </c>
      <c r="V17" s="19">
        <f t="shared" si="1"/>
        <v>1.4186534671333333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0.02364525306666667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0.019277979599999998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0.021248031166666674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32.4292597279</v>
      </c>
      <c r="AW17" s="18">
        <f t="shared" si="1"/>
        <v>357.97112853870516</v>
      </c>
      <c r="AX17" s="18">
        <f t="shared" si="1"/>
        <v>0</v>
      </c>
      <c r="AY17" s="18">
        <f t="shared" si="1"/>
        <v>0</v>
      </c>
      <c r="AZ17" s="19">
        <f t="shared" si="1"/>
        <v>33.412534193900015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7.748691912966666</v>
      </c>
      <c r="BG17" s="18">
        <f t="shared" si="1"/>
        <v>16.705774161133334</v>
      </c>
      <c r="BH17" s="18">
        <f t="shared" si="1"/>
        <v>2.2333595674000004</v>
      </c>
      <c r="BI17" s="18">
        <f t="shared" si="1"/>
        <v>0</v>
      </c>
      <c r="BJ17" s="19">
        <f t="shared" si="1"/>
        <v>7.488959028533332</v>
      </c>
      <c r="BK17" s="19">
        <f t="shared" si="1"/>
        <v>1008.0556779413722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13</v>
      </c>
      <c r="B19" s="27" t="s">
        <v>14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140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0.10349016333333333</v>
      </c>
      <c r="I20" s="9">
        <v>0</v>
      </c>
      <c r="J20" s="9">
        <v>0</v>
      </c>
      <c r="K20" s="9">
        <v>0</v>
      </c>
      <c r="L20" s="10">
        <v>0.5723811679333333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0.3556714033333333</v>
      </c>
      <c r="S20" s="9">
        <v>0</v>
      </c>
      <c r="T20" s="9">
        <v>0</v>
      </c>
      <c r="U20" s="9">
        <v>0</v>
      </c>
      <c r="V20" s="10">
        <v>0.18540890386666664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3.0844891434</v>
      </c>
      <c r="AW20" s="9">
        <v>1.1383087641157723</v>
      </c>
      <c r="AX20" s="9">
        <v>0</v>
      </c>
      <c r="AY20" s="9">
        <v>0</v>
      </c>
      <c r="AZ20" s="10">
        <v>6.983997027266665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0.6339917329000001</v>
      </c>
      <c r="BG20" s="9">
        <v>2.1224543991666676</v>
      </c>
      <c r="BH20" s="9">
        <v>0</v>
      </c>
      <c r="BI20" s="9">
        <v>0</v>
      </c>
      <c r="BJ20" s="10">
        <v>1.4329964603333336</v>
      </c>
      <c r="BK20" s="17">
        <f>SUM(C20:BJ20)</f>
        <v>16.613189165649107</v>
      </c>
      <c r="BL20" s="16"/>
      <c r="BM20" s="50"/>
    </row>
    <row r="21" spans="1:65" s="12" customFormat="1" ht="15">
      <c r="A21" s="5"/>
      <c r="B21" s="8" t="s">
        <v>290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</v>
      </c>
      <c r="I21" s="9">
        <v>0</v>
      </c>
      <c r="J21" s="9">
        <v>0</v>
      </c>
      <c r="K21" s="9">
        <v>0</v>
      </c>
      <c r="L21" s="10">
        <v>8.308032182466667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</v>
      </c>
      <c r="S21" s="9">
        <v>0</v>
      </c>
      <c r="T21" s="9">
        <v>0</v>
      </c>
      <c r="U21" s="9">
        <v>0</v>
      </c>
      <c r="V21" s="10">
        <v>0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1.1947815037</v>
      </c>
      <c r="AW21" s="9">
        <v>1.0114575843545026E-10</v>
      </c>
      <c r="AX21" s="9">
        <v>0</v>
      </c>
      <c r="AY21" s="9">
        <v>0</v>
      </c>
      <c r="AZ21" s="10">
        <v>3.9577318766333334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0.023861892999999995</v>
      </c>
      <c r="BG21" s="9">
        <v>0</v>
      </c>
      <c r="BH21" s="9">
        <v>0</v>
      </c>
      <c r="BI21" s="9">
        <v>0</v>
      </c>
      <c r="BJ21" s="10">
        <v>0.0014461753333333334</v>
      </c>
      <c r="BK21" s="17">
        <f>SUM(C21:BJ21)</f>
        <v>13.485853631234479</v>
      </c>
      <c r="BL21" s="16"/>
      <c r="BM21" s="50"/>
    </row>
    <row r="22" spans="1:65" s="12" customFormat="1" ht="15">
      <c r="A22" s="5"/>
      <c r="B22" s="8" t="s">
        <v>291</v>
      </c>
      <c r="C22" s="11">
        <v>0</v>
      </c>
      <c r="D22" s="9">
        <v>0</v>
      </c>
      <c r="E22" s="9">
        <v>0</v>
      </c>
      <c r="F22" s="9">
        <v>0</v>
      </c>
      <c r="G22" s="10">
        <v>0</v>
      </c>
      <c r="H22" s="11">
        <v>0.32008492800000005</v>
      </c>
      <c r="I22" s="9">
        <v>0</v>
      </c>
      <c r="J22" s="9">
        <v>0</v>
      </c>
      <c r="K22" s="9">
        <v>0</v>
      </c>
      <c r="L22" s="10">
        <v>0.11958728560000001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0.0074093733333333335</v>
      </c>
      <c r="S22" s="9">
        <v>0</v>
      </c>
      <c r="T22" s="9">
        <v>0</v>
      </c>
      <c r="U22" s="9">
        <v>0</v>
      </c>
      <c r="V22" s="10">
        <v>0.02667374399999999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0.594915705</v>
      </c>
      <c r="AW22" s="9">
        <v>14.983076889005709</v>
      </c>
      <c r="AX22" s="9">
        <v>0</v>
      </c>
      <c r="AY22" s="9">
        <v>0</v>
      </c>
      <c r="AZ22" s="10">
        <v>0.47283241429999995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</v>
      </c>
      <c r="BG22" s="9">
        <v>0</v>
      </c>
      <c r="BH22" s="9">
        <v>0</v>
      </c>
      <c r="BI22" s="9">
        <v>0</v>
      </c>
      <c r="BJ22" s="10">
        <v>0.13914179813333336</v>
      </c>
      <c r="BK22" s="17">
        <f>SUM(C22:BJ22)</f>
        <v>16.66372213737238</v>
      </c>
      <c r="BL22" s="16"/>
      <c r="BM22" s="57"/>
    </row>
    <row r="23" spans="1:65" s="12" customFormat="1" ht="15">
      <c r="A23" s="5"/>
      <c r="B23" s="8" t="s">
        <v>97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0.4721637131666667</v>
      </c>
      <c r="I23" s="9">
        <v>43.07335246586668</v>
      </c>
      <c r="J23" s="9">
        <v>0</v>
      </c>
      <c r="K23" s="9">
        <v>0</v>
      </c>
      <c r="L23" s="10">
        <v>0.08035287659999998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0.4049657571666666</v>
      </c>
      <c r="S23" s="9">
        <v>0.39344851389999985</v>
      </c>
      <c r="T23" s="9">
        <v>10.088423415733335</v>
      </c>
      <c r="U23" s="9">
        <v>0</v>
      </c>
      <c r="V23" s="10">
        <v>0.06844566776666665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9.601650157199996</v>
      </c>
      <c r="AW23" s="9">
        <v>31.719212373825847</v>
      </c>
      <c r="AX23" s="9">
        <v>0</v>
      </c>
      <c r="AY23" s="9">
        <v>0</v>
      </c>
      <c r="AZ23" s="10">
        <v>1.9352202988666667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0.4946783335666666</v>
      </c>
      <c r="BG23" s="9">
        <v>0.020924917566666673</v>
      </c>
      <c r="BH23" s="9">
        <v>0</v>
      </c>
      <c r="BI23" s="9">
        <v>0</v>
      </c>
      <c r="BJ23" s="10">
        <v>0.2901540221333334</v>
      </c>
      <c r="BK23" s="17">
        <f aca="true" t="shared" si="2" ref="BK23:BK31">SUM(C23:BJ23)</f>
        <v>98.64299251335918</v>
      </c>
      <c r="BL23" s="16"/>
      <c r="BM23" s="57"/>
    </row>
    <row r="24" spans="1:65" s="12" customFormat="1" ht="15">
      <c r="A24" s="5"/>
      <c r="B24" s="8" t="s">
        <v>292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0.7821213101000001</v>
      </c>
      <c r="I24" s="9">
        <v>13.4506406132</v>
      </c>
      <c r="J24" s="9">
        <v>0</v>
      </c>
      <c r="K24" s="9">
        <v>0</v>
      </c>
      <c r="L24" s="10">
        <v>0.4288229696333334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0.0077416208000000005</v>
      </c>
      <c r="S24" s="9">
        <v>0</v>
      </c>
      <c r="T24" s="9">
        <v>0</v>
      </c>
      <c r="U24" s="9">
        <v>0</v>
      </c>
      <c r="V24" s="10">
        <v>0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1.0302684691666666</v>
      </c>
      <c r="AW24" s="9">
        <v>15.784172109755405</v>
      </c>
      <c r="AX24" s="9">
        <v>0</v>
      </c>
      <c r="AY24" s="9">
        <v>0</v>
      </c>
      <c r="AZ24" s="10">
        <v>8.439253260066666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0.018332179166666667</v>
      </c>
      <c r="BG24" s="9">
        <v>13.052511566666666</v>
      </c>
      <c r="BH24" s="9">
        <v>0</v>
      </c>
      <c r="BI24" s="9">
        <v>0</v>
      </c>
      <c r="BJ24" s="10">
        <v>4.451565675333334</v>
      </c>
      <c r="BK24" s="17">
        <f t="shared" si="2"/>
        <v>57.44542977388874</v>
      </c>
      <c r="BL24" s="16"/>
      <c r="BM24" s="57"/>
    </row>
    <row r="25" spans="1:65" s="12" customFormat="1" ht="15">
      <c r="A25" s="5"/>
      <c r="B25" s="8" t="s">
        <v>141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0.4188216538666666</v>
      </c>
      <c r="I25" s="9">
        <v>4.518505866666667</v>
      </c>
      <c r="J25" s="9">
        <v>0</v>
      </c>
      <c r="K25" s="9">
        <v>0</v>
      </c>
      <c r="L25" s="10">
        <v>1.5703659733333333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0.01111108</v>
      </c>
      <c r="S25" s="9">
        <v>0</v>
      </c>
      <c r="T25" s="9">
        <v>0</v>
      </c>
      <c r="U25" s="9">
        <v>0</v>
      </c>
      <c r="V25" s="10">
        <v>0.0074106118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0.5424694566666667</v>
      </c>
      <c r="AW25" s="9">
        <v>8.518236603471143</v>
      </c>
      <c r="AX25" s="9">
        <v>0</v>
      </c>
      <c r="AY25" s="9">
        <v>0</v>
      </c>
      <c r="AZ25" s="10">
        <v>0.25211851226666665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0.0014661336666666666</v>
      </c>
      <c r="BG25" s="9">
        <v>0</v>
      </c>
      <c r="BH25" s="9">
        <v>0</v>
      </c>
      <c r="BI25" s="9">
        <v>0</v>
      </c>
      <c r="BJ25" s="10">
        <v>0.008796801999999996</v>
      </c>
      <c r="BK25" s="17">
        <f t="shared" si="2"/>
        <v>15.849302693737808</v>
      </c>
      <c r="BL25" s="16"/>
      <c r="BM25" s="57"/>
    </row>
    <row r="26" spans="1:65" s="12" customFormat="1" ht="15">
      <c r="A26" s="5"/>
      <c r="B26" s="8" t="s">
        <v>142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5.615941083966668</v>
      </c>
      <c r="I26" s="9">
        <v>0</v>
      </c>
      <c r="J26" s="9">
        <v>0</v>
      </c>
      <c r="K26" s="9">
        <v>0</v>
      </c>
      <c r="L26" s="10">
        <v>0.09899621713333334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0.1088605312</v>
      </c>
      <c r="S26" s="9">
        <v>0</v>
      </c>
      <c r="T26" s="9">
        <v>0</v>
      </c>
      <c r="U26" s="9">
        <v>0</v>
      </c>
      <c r="V26" s="10">
        <v>0.16815456503333334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16.815545860066667</v>
      </c>
      <c r="AW26" s="9">
        <v>0.07077113642713573</v>
      </c>
      <c r="AX26" s="9">
        <v>0</v>
      </c>
      <c r="AY26" s="9">
        <v>0</v>
      </c>
      <c r="AZ26" s="10">
        <v>6.317930451433333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0.2458880318</v>
      </c>
      <c r="BG26" s="9">
        <v>0</v>
      </c>
      <c r="BH26" s="9">
        <v>0</v>
      </c>
      <c r="BI26" s="9">
        <v>0</v>
      </c>
      <c r="BJ26" s="10">
        <v>0.6362106186666667</v>
      </c>
      <c r="BK26" s="17">
        <f t="shared" si="2"/>
        <v>30.07829849572714</v>
      </c>
      <c r="BL26" s="16"/>
      <c r="BM26" s="57"/>
    </row>
    <row r="27" spans="1:65" s="12" customFormat="1" ht="15">
      <c r="A27" s="5"/>
      <c r="B27" s="8" t="s">
        <v>143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0.004394318666666667</v>
      </c>
      <c r="I27" s="9">
        <v>28.23295333333333</v>
      </c>
      <c r="J27" s="9">
        <v>0</v>
      </c>
      <c r="K27" s="9">
        <v>0</v>
      </c>
      <c r="L27" s="10">
        <v>0.007058238333333333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</v>
      </c>
      <c r="S27" s="9">
        <v>0</v>
      </c>
      <c r="T27" s="9">
        <v>0</v>
      </c>
      <c r="U27" s="9">
        <v>0</v>
      </c>
      <c r="V27" s="10">
        <v>0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0.0009848738999999997</v>
      </c>
      <c r="AW27" s="9">
        <v>0.3634629987312105</v>
      </c>
      <c r="AX27" s="9">
        <v>0</v>
      </c>
      <c r="AY27" s="9">
        <v>0</v>
      </c>
      <c r="AZ27" s="10">
        <v>0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</v>
      </c>
      <c r="BG27" s="9">
        <v>0</v>
      </c>
      <c r="BH27" s="9">
        <v>0</v>
      </c>
      <c r="BI27" s="9">
        <v>0</v>
      </c>
      <c r="BJ27" s="10">
        <v>0</v>
      </c>
      <c r="BK27" s="17">
        <f t="shared" si="2"/>
        <v>28.60885376296454</v>
      </c>
      <c r="BL27" s="16"/>
      <c r="BM27" s="57"/>
    </row>
    <row r="28" spans="1:65" s="12" customFormat="1" ht="15">
      <c r="A28" s="5"/>
      <c r="B28" s="8" t="s">
        <v>293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0.39490011960000004</v>
      </c>
      <c r="I28" s="9">
        <v>0.13745759193333335</v>
      </c>
      <c r="J28" s="9">
        <v>0</v>
      </c>
      <c r="K28" s="9">
        <v>0</v>
      </c>
      <c r="L28" s="10">
        <v>0.10701076516666666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0.007058081233333331</v>
      </c>
      <c r="S28" s="9">
        <v>0</v>
      </c>
      <c r="T28" s="9">
        <v>0</v>
      </c>
      <c r="U28" s="9">
        <v>0</v>
      </c>
      <c r="V28" s="10">
        <v>0.06587332553333332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0.13368467473333334</v>
      </c>
      <c r="AW28" s="9">
        <v>1.1019215037740167</v>
      </c>
      <c r="AX28" s="9">
        <v>0</v>
      </c>
      <c r="AY28" s="9">
        <v>0</v>
      </c>
      <c r="AZ28" s="10">
        <v>1.3624188556333332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0.07991540073333332</v>
      </c>
      <c r="BG28" s="9">
        <v>0</v>
      </c>
      <c r="BH28" s="9">
        <v>0</v>
      </c>
      <c r="BI28" s="9">
        <v>0</v>
      </c>
      <c r="BJ28" s="10">
        <v>0.5349684641666669</v>
      </c>
      <c r="BK28" s="17">
        <f t="shared" si="2"/>
        <v>3.92520878250735</v>
      </c>
      <c r="BL28" s="16"/>
      <c r="BM28" s="57"/>
    </row>
    <row r="29" spans="1:65" s="12" customFormat="1" ht="15">
      <c r="A29" s="5"/>
      <c r="B29" s="8" t="s">
        <v>144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0.19860445703333335</v>
      </c>
      <c r="I29" s="9">
        <v>0</v>
      </c>
      <c r="J29" s="9">
        <v>0</v>
      </c>
      <c r="K29" s="9">
        <v>0</v>
      </c>
      <c r="L29" s="10">
        <v>0.048325468533333346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0.0231794</v>
      </c>
      <c r="S29" s="9">
        <v>0</v>
      </c>
      <c r="T29" s="9">
        <v>0</v>
      </c>
      <c r="U29" s="9">
        <v>0</v>
      </c>
      <c r="V29" s="10">
        <v>0.003113916666666666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1.7385680571666668</v>
      </c>
      <c r="AW29" s="9">
        <v>1.4551144901834443</v>
      </c>
      <c r="AX29" s="9">
        <v>0</v>
      </c>
      <c r="AY29" s="9">
        <v>0</v>
      </c>
      <c r="AZ29" s="10">
        <v>2.506142770133333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0.07272573033333335</v>
      </c>
      <c r="BG29" s="9">
        <v>0.9811339446666665</v>
      </c>
      <c r="BH29" s="9">
        <v>0</v>
      </c>
      <c r="BI29" s="9">
        <v>0</v>
      </c>
      <c r="BJ29" s="10">
        <v>0.9927066624666667</v>
      </c>
      <c r="BK29" s="17">
        <f t="shared" si="2"/>
        <v>8.019614897183445</v>
      </c>
      <c r="BL29" s="16"/>
      <c r="BM29" s="57"/>
    </row>
    <row r="30" spans="1:65" s="12" customFormat="1" ht="15">
      <c r="A30" s="5"/>
      <c r="B30" s="8" t="s">
        <v>98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0.007863160000000001</v>
      </c>
      <c r="I30" s="9">
        <v>0</v>
      </c>
      <c r="J30" s="9">
        <v>0</v>
      </c>
      <c r="K30" s="9">
        <v>0</v>
      </c>
      <c r="L30" s="10">
        <v>0.0007863159999999998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</v>
      </c>
      <c r="S30" s="9">
        <v>0</v>
      </c>
      <c r="T30" s="9">
        <v>0</v>
      </c>
      <c r="U30" s="9">
        <v>0</v>
      </c>
      <c r="V30" s="10">
        <v>0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0.7208305536333333</v>
      </c>
      <c r="AW30" s="9">
        <v>-1.3582823754632045E-10</v>
      </c>
      <c r="AX30" s="9">
        <v>0</v>
      </c>
      <c r="AY30" s="9">
        <v>0</v>
      </c>
      <c r="AZ30" s="10">
        <v>1.3873468487666665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0.0166998052</v>
      </c>
      <c r="BG30" s="9">
        <v>0.04097880036666666</v>
      </c>
      <c r="BH30" s="9">
        <v>0</v>
      </c>
      <c r="BI30" s="9">
        <v>0</v>
      </c>
      <c r="BJ30" s="10">
        <v>0.15692140763333332</v>
      </c>
      <c r="BK30" s="17">
        <f t="shared" si="2"/>
        <v>2.3314268914641714</v>
      </c>
      <c r="BL30" s="16"/>
      <c r="BM30" s="57"/>
    </row>
    <row r="31" spans="1:65" s="12" customFormat="1" ht="15">
      <c r="A31" s="5"/>
      <c r="B31" s="8" t="s">
        <v>275</v>
      </c>
      <c r="C31" s="11">
        <v>0</v>
      </c>
      <c r="D31" s="9">
        <v>5.004568333333333</v>
      </c>
      <c r="E31" s="9">
        <v>0</v>
      </c>
      <c r="F31" s="9">
        <v>0</v>
      </c>
      <c r="G31" s="10">
        <v>0</v>
      </c>
      <c r="H31" s="11">
        <v>0.2213020117</v>
      </c>
      <c r="I31" s="9">
        <v>0</v>
      </c>
      <c r="J31" s="9">
        <v>0</v>
      </c>
      <c r="K31" s="9">
        <v>0</v>
      </c>
      <c r="L31" s="10">
        <v>0.054313901466666675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0.1012434184</v>
      </c>
      <c r="S31" s="9">
        <v>0</v>
      </c>
      <c r="T31" s="9">
        <v>0</v>
      </c>
      <c r="U31" s="9">
        <v>0</v>
      </c>
      <c r="V31" s="10">
        <v>0.005004568333333333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0.0004989080000000001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23.670478216400003</v>
      </c>
      <c r="AW31" s="9">
        <v>2.705171619251132</v>
      </c>
      <c r="AX31" s="9">
        <v>0</v>
      </c>
      <c r="AY31" s="9">
        <v>0</v>
      </c>
      <c r="AZ31" s="10">
        <v>0.17350568616666667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0.3291874915333333</v>
      </c>
      <c r="BG31" s="9">
        <v>1.496724</v>
      </c>
      <c r="BH31" s="9">
        <v>0</v>
      </c>
      <c r="BI31" s="9">
        <v>0</v>
      </c>
      <c r="BJ31" s="10">
        <v>0.002993448</v>
      </c>
      <c r="BK31" s="17">
        <f t="shared" si="2"/>
        <v>33.764991602584466</v>
      </c>
      <c r="BL31" s="16"/>
      <c r="BM31" s="57"/>
    </row>
    <row r="32" spans="1:65" s="12" customFormat="1" ht="15">
      <c r="A32" s="5"/>
      <c r="B32" s="8" t="s">
        <v>137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1.5984920150999997</v>
      </c>
      <c r="I32" s="9">
        <v>32.8668562</v>
      </c>
      <c r="J32" s="9">
        <v>0</v>
      </c>
      <c r="K32" s="9">
        <v>0</v>
      </c>
      <c r="L32" s="10">
        <v>1.7781181917666669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0.8499339036999999</v>
      </c>
      <c r="S32" s="9">
        <v>3.841510158866667</v>
      </c>
      <c r="T32" s="9">
        <v>6.39433</v>
      </c>
      <c r="U32" s="9">
        <v>0</v>
      </c>
      <c r="V32" s="10">
        <v>0.007033762999999999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0.002504597333333334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12.62621366346667</v>
      </c>
      <c r="AW32" s="9">
        <v>43.417194772076584</v>
      </c>
      <c r="AX32" s="9">
        <v>0</v>
      </c>
      <c r="AY32" s="9">
        <v>0</v>
      </c>
      <c r="AZ32" s="10">
        <v>7.872589339566667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15.466306169966668</v>
      </c>
      <c r="BG32" s="9">
        <v>3.368683413333333</v>
      </c>
      <c r="BH32" s="9">
        <v>0</v>
      </c>
      <c r="BI32" s="9">
        <v>0</v>
      </c>
      <c r="BJ32" s="10">
        <v>0.19036288586666666</v>
      </c>
      <c r="BK32" s="17">
        <f>SUM(C32:BJ32)</f>
        <v>130.2801290740433</v>
      </c>
      <c r="BL32" s="16"/>
      <c r="BM32" s="57"/>
    </row>
    <row r="33" spans="1:65" s="12" customFormat="1" ht="15">
      <c r="A33" s="5"/>
      <c r="B33" s="8" t="s">
        <v>138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0.330009773</v>
      </c>
      <c r="I33" s="9">
        <v>66.43864049999999</v>
      </c>
      <c r="J33" s="9">
        <v>0</v>
      </c>
      <c r="K33" s="9">
        <v>0</v>
      </c>
      <c r="L33" s="10">
        <v>0.0058640678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1.254536207</v>
      </c>
      <c r="S33" s="9">
        <v>0</v>
      </c>
      <c r="T33" s="9">
        <v>0</v>
      </c>
      <c r="U33" s="9">
        <v>0</v>
      </c>
      <c r="V33" s="10">
        <v>0.06487904866666666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0.13899111733333333</v>
      </c>
      <c r="AW33" s="9">
        <v>6.612793200060012</v>
      </c>
      <c r="AX33" s="9">
        <v>0</v>
      </c>
      <c r="AY33" s="9">
        <v>0</v>
      </c>
      <c r="AZ33" s="10">
        <v>0.09181985813333329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0.012245913333333334</v>
      </c>
      <c r="BG33" s="9">
        <v>0</v>
      </c>
      <c r="BH33" s="9">
        <v>0</v>
      </c>
      <c r="BI33" s="9">
        <v>0</v>
      </c>
      <c r="BJ33" s="10">
        <v>0.03672549406666665</v>
      </c>
      <c r="BK33" s="17">
        <f>SUM(C33:BJ33)</f>
        <v>74.98650517939335</v>
      </c>
      <c r="BL33" s="16"/>
      <c r="BM33" s="57"/>
    </row>
    <row r="34" spans="1:65" s="12" customFormat="1" ht="15">
      <c r="A34" s="5"/>
      <c r="B34" s="8" t="s">
        <v>99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0.5757665788</v>
      </c>
      <c r="I34" s="9">
        <v>29.064069729366683</v>
      </c>
      <c r="J34" s="9">
        <v>0</v>
      </c>
      <c r="K34" s="9">
        <v>0</v>
      </c>
      <c r="L34" s="10">
        <v>0.35739726329999993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0.3161944483333333</v>
      </c>
      <c r="S34" s="9">
        <v>2.8245378719</v>
      </c>
      <c r="T34" s="9">
        <v>1.3749400715666669</v>
      </c>
      <c r="U34" s="9">
        <v>0</v>
      </c>
      <c r="V34" s="10">
        <v>0.0059873681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0.01047958913333333</v>
      </c>
      <c r="AC34" s="9">
        <v>0</v>
      </c>
      <c r="AD34" s="9">
        <v>0</v>
      </c>
      <c r="AE34" s="9">
        <v>0</v>
      </c>
      <c r="AF34" s="10">
        <v>0.06326903916666667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4.025150000000001E-05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2.6271881526999996</v>
      </c>
      <c r="AW34" s="9">
        <v>3.428381674156705</v>
      </c>
      <c r="AX34" s="9">
        <v>0</v>
      </c>
      <c r="AY34" s="9">
        <v>0</v>
      </c>
      <c r="AZ34" s="10">
        <v>2.9735385776333336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1.3724975322666668</v>
      </c>
      <c r="BG34" s="9">
        <v>0.7643719641333333</v>
      </c>
      <c r="BH34" s="9">
        <v>0.5044006305666666</v>
      </c>
      <c r="BI34" s="9">
        <v>0</v>
      </c>
      <c r="BJ34" s="10">
        <v>0.7599964155000001</v>
      </c>
      <c r="BK34" s="17">
        <f>SUM(C34:BJ34)</f>
        <v>47.02305715812339</v>
      </c>
      <c r="BL34" s="16"/>
      <c r="BM34" s="57"/>
    </row>
    <row r="35" spans="1:65" s="12" customFormat="1" ht="15">
      <c r="A35" s="5"/>
      <c r="B35" s="8" t="s">
        <v>100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0.0400199076</v>
      </c>
      <c r="I35" s="9">
        <v>7.224692520100002</v>
      </c>
      <c r="J35" s="9">
        <v>0</v>
      </c>
      <c r="K35" s="9">
        <v>0</v>
      </c>
      <c r="L35" s="10">
        <v>0.18648186286666665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0.5464516379000001</v>
      </c>
      <c r="S35" s="9">
        <v>0.3522335855</v>
      </c>
      <c r="T35" s="9">
        <v>0</v>
      </c>
      <c r="U35" s="9">
        <v>0</v>
      </c>
      <c r="V35" s="10">
        <v>1.8082501173666665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2.3251642038666662</v>
      </c>
      <c r="AW35" s="9">
        <v>4.720256755261669</v>
      </c>
      <c r="AX35" s="9">
        <v>0</v>
      </c>
      <c r="AY35" s="9">
        <v>0</v>
      </c>
      <c r="AZ35" s="10">
        <v>5.626588950466665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0.25807640123333336</v>
      </c>
      <c r="BG35" s="9">
        <v>1.0122610711000002</v>
      </c>
      <c r="BH35" s="9">
        <v>0</v>
      </c>
      <c r="BI35" s="9">
        <v>0</v>
      </c>
      <c r="BJ35" s="10">
        <v>1.8137826236666663</v>
      </c>
      <c r="BK35" s="17">
        <f>SUM(C35:BJ35)</f>
        <v>25.914259636928332</v>
      </c>
      <c r="BL35" s="16"/>
      <c r="BM35" s="57"/>
    </row>
    <row r="36" spans="1:65" s="12" customFormat="1" ht="15">
      <c r="A36" s="5"/>
      <c r="B36" s="8" t="s">
        <v>129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0.012315277333333333</v>
      </c>
      <c r="I36" s="9">
        <v>0</v>
      </c>
      <c r="J36" s="9">
        <v>0</v>
      </c>
      <c r="K36" s="9">
        <v>0</v>
      </c>
      <c r="L36" s="10">
        <v>0.006557485333333333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0.0019480529333333336</v>
      </c>
      <c r="S36" s="9">
        <v>0</v>
      </c>
      <c r="T36" s="9">
        <v>0</v>
      </c>
      <c r="U36" s="9">
        <v>0</v>
      </c>
      <c r="V36" s="10">
        <v>0.00119954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0.002793384</v>
      </c>
      <c r="AC36" s="9">
        <v>0</v>
      </c>
      <c r="AD36" s="9">
        <v>0</v>
      </c>
      <c r="AE36" s="9">
        <v>0</v>
      </c>
      <c r="AF36" s="10">
        <v>0.0193985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0.6743646494821016</v>
      </c>
      <c r="AW36" s="9">
        <v>0.36818353000000004</v>
      </c>
      <c r="AX36" s="9">
        <v>0</v>
      </c>
      <c r="AY36" s="9">
        <v>0</v>
      </c>
      <c r="AZ36" s="10">
        <v>0.9793522169333333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0.36672134173333326</v>
      </c>
      <c r="BG36" s="9">
        <v>0.0116391</v>
      </c>
      <c r="BH36" s="9">
        <v>0</v>
      </c>
      <c r="BI36" s="9">
        <v>0</v>
      </c>
      <c r="BJ36" s="10">
        <v>0.06430449833333333</v>
      </c>
      <c r="BK36" s="17">
        <f>SUM(C36:BJ36)</f>
        <v>2.5087775760821014</v>
      </c>
      <c r="BL36" s="16"/>
      <c r="BM36" s="57"/>
    </row>
    <row r="37" spans="1:65" s="12" customFormat="1" ht="15">
      <c r="A37" s="5"/>
      <c r="B37" s="8" t="s">
        <v>132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0.289232121</v>
      </c>
      <c r="I37" s="9">
        <v>0</v>
      </c>
      <c r="J37" s="9">
        <v>0</v>
      </c>
      <c r="K37" s="9">
        <v>0</v>
      </c>
      <c r="L37" s="10">
        <v>0.22710458769999997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0.0324119125</v>
      </c>
      <c r="S37" s="9">
        <v>0</v>
      </c>
      <c r="T37" s="9">
        <v>0</v>
      </c>
      <c r="U37" s="9">
        <v>0</v>
      </c>
      <c r="V37" s="10">
        <v>0.04953709753333333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0.0521238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24.524929675966668</v>
      </c>
      <c r="AW37" s="9">
        <v>3.580820759340924</v>
      </c>
      <c r="AX37" s="9">
        <v>0</v>
      </c>
      <c r="AY37" s="9">
        <v>0</v>
      </c>
      <c r="AZ37" s="10">
        <v>15.131371420033334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3.2925363136666665</v>
      </c>
      <c r="BG37" s="9">
        <v>0.004633226666666668</v>
      </c>
      <c r="BH37" s="9">
        <v>0</v>
      </c>
      <c r="BI37" s="9">
        <v>0</v>
      </c>
      <c r="BJ37" s="10">
        <v>2.1026643446</v>
      </c>
      <c r="BK37" s="17">
        <f aca="true" t="shared" si="3" ref="BK37:BK100">SUM(C37:BJ37)</f>
        <v>49.28736525900759</v>
      </c>
      <c r="BL37" s="16"/>
      <c r="BM37" s="57"/>
    </row>
    <row r="38" spans="1:65" s="12" customFormat="1" ht="15">
      <c r="A38" s="5"/>
      <c r="B38" s="8" t="s">
        <v>145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0.4447049684</v>
      </c>
      <c r="I38" s="9">
        <v>0</v>
      </c>
      <c r="J38" s="9">
        <v>0</v>
      </c>
      <c r="K38" s="9">
        <v>0</v>
      </c>
      <c r="L38" s="10">
        <v>0.32157099479999995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0.045650141266666666</v>
      </c>
      <c r="S38" s="9">
        <v>0</v>
      </c>
      <c r="T38" s="9">
        <v>0</v>
      </c>
      <c r="U38" s="9">
        <v>0</v>
      </c>
      <c r="V38" s="10">
        <v>0.003617980433333332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0.5937465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70.33217834103333</v>
      </c>
      <c r="AW38" s="9">
        <v>15.937497572853026</v>
      </c>
      <c r="AX38" s="9">
        <v>0</v>
      </c>
      <c r="AY38" s="9">
        <v>0</v>
      </c>
      <c r="AZ38" s="10">
        <v>17.571639517466664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8.196609817533332</v>
      </c>
      <c r="BG38" s="9">
        <v>0</v>
      </c>
      <c r="BH38" s="9">
        <v>0</v>
      </c>
      <c r="BI38" s="9">
        <v>0</v>
      </c>
      <c r="BJ38" s="10">
        <v>1.1334111180666664</v>
      </c>
      <c r="BK38" s="17">
        <f t="shared" si="3"/>
        <v>114.58062695185302</v>
      </c>
      <c r="BL38" s="16"/>
      <c r="BM38" s="57"/>
    </row>
    <row r="39" spans="1:65" s="12" customFormat="1" ht="15">
      <c r="A39" s="5"/>
      <c r="B39" s="8" t="s">
        <v>162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0.6515919745333333</v>
      </c>
      <c r="I39" s="9">
        <v>0</v>
      </c>
      <c r="J39" s="9">
        <v>0</v>
      </c>
      <c r="K39" s="9">
        <v>0</v>
      </c>
      <c r="L39" s="10">
        <v>0.149121162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0.03555731153333333</v>
      </c>
      <c r="S39" s="9">
        <v>0</v>
      </c>
      <c r="T39" s="9">
        <v>0</v>
      </c>
      <c r="U39" s="9">
        <v>0</v>
      </c>
      <c r="V39" s="10">
        <v>0.16718192920000002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0.0017861770000000006</v>
      </c>
      <c r="AC39" s="9">
        <v>0</v>
      </c>
      <c r="AD39" s="9">
        <v>0</v>
      </c>
      <c r="AE39" s="9">
        <v>0</v>
      </c>
      <c r="AF39" s="10">
        <v>0.0005953923333333335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103.40437455366667</v>
      </c>
      <c r="AW39" s="9">
        <v>5.3054553001680596</v>
      </c>
      <c r="AX39" s="9">
        <v>0</v>
      </c>
      <c r="AY39" s="9">
        <v>0</v>
      </c>
      <c r="AZ39" s="10">
        <v>5.582818827466666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13.336126852166666</v>
      </c>
      <c r="BG39" s="9">
        <v>3.6445216155</v>
      </c>
      <c r="BH39" s="9">
        <v>0</v>
      </c>
      <c r="BI39" s="9">
        <v>0</v>
      </c>
      <c r="BJ39" s="10">
        <v>0.7596233537333335</v>
      </c>
      <c r="BK39" s="17">
        <f t="shared" si="3"/>
        <v>133.0387544493014</v>
      </c>
      <c r="BL39" s="16"/>
      <c r="BM39" s="57"/>
    </row>
    <row r="40" spans="1:65" s="12" customFormat="1" ht="15">
      <c r="A40" s="5"/>
      <c r="B40" s="8" t="s">
        <v>165</v>
      </c>
      <c r="C40" s="11">
        <v>0</v>
      </c>
      <c r="D40" s="9">
        <v>2.4067646666666667</v>
      </c>
      <c r="E40" s="9">
        <v>0</v>
      </c>
      <c r="F40" s="9">
        <v>0</v>
      </c>
      <c r="G40" s="10">
        <v>0</v>
      </c>
      <c r="H40" s="11">
        <v>0.1829502162666667</v>
      </c>
      <c r="I40" s="9">
        <v>0</v>
      </c>
      <c r="J40" s="9">
        <v>0</v>
      </c>
      <c r="K40" s="9">
        <v>0</v>
      </c>
      <c r="L40" s="10">
        <v>0.2553577311333333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0.050542057999999994</v>
      </c>
      <c r="S40" s="9">
        <v>0</v>
      </c>
      <c r="T40" s="9">
        <v>0</v>
      </c>
      <c r="U40" s="9">
        <v>0</v>
      </c>
      <c r="V40" s="10">
        <v>0.054152205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16.261662747166667</v>
      </c>
      <c r="AW40" s="9">
        <v>0.05856533810412332</v>
      </c>
      <c r="AX40" s="9">
        <v>0</v>
      </c>
      <c r="AY40" s="9">
        <v>0</v>
      </c>
      <c r="AZ40" s="10">
        <v>3.145341720933333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1.7027376115000001</v>
      </c>
      <c r="BG40" s="9">
        <v>0</v>
      </c>
      <c r="BH40" s="9">
        <v>0</v>
      </c>
      <c r="BI40" s="9">
        <v>0</v>
      </c>
      <c r="BJ40" s="10">
        <v>0.13190398753333332</v>
      </c>
      <c r="BK40" s="17">
        <f t="shared" si="3"/>
        <v>24.249978282304127</v>
      </c>
      <c r="BL40" s="16"/>
      <c r="BM40" s="57"/>
    </row>
    <row r="41" spans="1:65" s="12" customFormat="1" ht="15">
      <c r="A41" s="5"/>
      <c r="B41" s="8" t="s">
        <v>185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0.07958972439999999</v>
      </c>
      <c r="I41" s="9">
        <v>0</v>
      </c>
      <c r="J41" s="9">
        <v>0</v>
      </c>
      <c r="K41" s="9">
        <v>0</v>
      </c>
      <c r="L41" s="10">
        <v>0.027273737333333332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0.06037413673333334</v>
      </c>
      <c r="S41" s="9">
        <v>0</v>
      </c>
      <c r="T41" s="9">
        <v>0</v>
      </c>
      <c r="U41" s="9">
        <v>0</v>
      </c>
      <c r="V41" s="10">
        <v>0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0.7250956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34.95648319426667</v>
      </c>
      <c r="AW41" s="9">
        <v>1.0030489134500897</v>
      </c>
      <c r="AX41" s="9">
        <v>0</v>
      </c>
      <c r="AY41" s="9">
        <v>0</v>
      </c>
      <c r="AZ41" s="10">
        <v>5.870678523933335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2.618655939166667</v>
      </c>
      <c r="BG41" s="9">
        <v>0</v>
      </c>
      <c r="BH41" s="9">
        <v>0</v>
      </c>
      <c r="BI41" s="9">
        <v>0</v>
      </c>
      <c r="BJ41" s="10">
        <v>0.10801135836666666</v>
      </c>
      <c r="BK41" s="17">
        <f t="shared" si="3"/>
        <v>45.44921112765009</v>
      </c>
      <c r="BL41" s="16"/>
      <c r="BM41" s="57"/>
    </row>
    <row r="42" spans="1:65" s="12" customFormat="1" ht="15">
      <c r="A42" s="5"/>
      <c r="B42" s="8" t="s">
        <v>186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0.3521140310333333</v>
      </c>
      <c r="I42" s="9">
        <v>0</v>
      </c>
      <c r="J42" s="9">
        <v>0</v>
      </c>
      <c r="K42" s="9">
        <v>0</v>
      </c>
      <c r="L42" s="10">
        <v>0.0307181245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0.015057904166666665</v>
      </c>
      <c r="S42" s="9">
        <v>0</v>
      </c>
      <c r="T42" s="9">
        <v>0</v>
      </c>
      <c r="U42" s="9">
        <v>0</v>
      </c>
      <c r="V42" s="10">
        <v>0.042162131666666665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14.054084355933334</v>
      </c>
      <c r="AW42" s="9">
        <v>3.2118493216985575</v>
      </c>
      <c r="AX42" s="9">
        <v>0</v>
      </c>
      <c r="AY42" s="9">
        <v>0</v>
      </c>
      <c r="AZ42" s="10">
        <v>5.488094261366667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2.1171524507666666</v>
      </c>
      <c r="BG42" s="9">
        <v>0.29512083333333333</v>
      </c>
      <c r="BH42" s="9">
        <v>0</v>
      </c>
      <c r="BI42" s="9">
        <v>0</v>
      </c>
      <c r="BJ42" s="10">
        <v>0.06847176379999999</v>
      </c>
      <c r="BK42" s="17">
        <f t="shared" si="3"/>
        <v>25.674825178265223</v>
      </c>
      <c r="BL42" s="16"/>
      <c r="BM42" s="57"/>
    </row>
    <row r="43" spans="1:65" s="12" customFormat="1" ht="15">
      <c r="A43" s="5"/>
      <c r="B43" s="8" t="s">
        <v>195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0.19729293256666666</v>
      </c>
      <c r="I43" s="9">
        <v>0</v>
      </c>
      <c r="J43" s="9">
        <v>0</v>
      </c>
      <c r="K43" s="9">
        <v>0</v>
      </c>
      <c r="L43" s="10">
        <v>0.12364769233333334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0.07679680903333334</v>
      </c>
      <c r="S43" s="9">
        <v>0</v>
      </c>
      <c r="T43" s="9">
        <v>0</v>
      </c>
      <c r="U43" s="9">
        <v>0</v>
      </c>
      <c r="V43" s="10">
        <v>0.001207497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0.25684104576666666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28.06277667103333</v>
      </c>
      <c r="AW43" s="9">
        <v>2.42830631638839</v>
      </c>
      <c r="AX43" s="9">
        <v>0</v>
      </c>
      <c r="AY43" s="9">
        <v>0</v>
      </c>
      <c r="AZ43" s="10">
        <v>4.114744429833333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3.4551317357333327</v>
      </c>
      <c r="BG43" s="9">
        <v>3.245638686666667</v>
      </c>
      <c r="BH43" s="9">
        <v>0</v>
      </c>
      <c r="BI43" s="9">
        <v>0</v>
      </c>
      <c r="BJ43" s="10">
        <v>0.5681963055666666</v>
      </c>
      <c r="BK43" s="17">
        <f t="shared" si="3"/>
        <v>42.530580121921716</v>
      </c>
      <c r="BL43" s="16"/>
      <c r="BM43" s="57"/>
    </row>
    <row r="44" spans="1:65" s="12" customFormat="1" ht="15">
      <c r="A44" s="5"/>
      <c r="B44" s="8" t="s">
        <v>196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0.0922067632</v>
      </c>
      <c r="I44" s="9">
        <v>0</v>
      </c>
      <c r="J44" s="9">
        <v>0</v>
      </c>
      <c r="K44" s="9">
        <v>0</v>
      </c>
      <c r="L44" s="10">
        <v>0.16913594406666665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0.11561463666666669</v>
      </c>
      <c r="S44" s="9">
        <v>0</v>
      </c>
      <c r="T44" s="9">
        <v>0</v>
      </c>
      <c r="U44" s="9">
        <v>0</v>
      </c>
      <c r="V44" s="10">
        <v>0.0012029583333333337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0.05853505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0.29267525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128.9922119301667</v>
      </c>
      <c r="AW44" s="9">
        <v>3.625451883509219</v>
      </c>
      <c r="AX44" s="9">
        <v>0</v>
      </c>
      <c r="AY44" s="9">
        <v>0</v>
      </c>
      <c r="AZ44" s="10">
        <v>17.340640742166663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6.292759885899999</v>
      </c>
      <c r="BG44" s="9">
        <v>0</v>
      </c>
      <c r="BH44" s="9">
        <v>0</v>
      </c>
      <c r="BI44" s="9">
        <v>0</v>
      </c>
      <c r="BJ44" s="10">
        <v>1.1289630246333335</v>
      </c>
      <c r="BK44" s="17">
        <f t="shared" si="3"/>
        <v>158.10939806864258</v>
      </c>
      <c r="BL44" s="16"/>
      <c r="BM44" s="57"/>
    </row>
    <row r="45" spans="1:65" s="12" customFormat="1" ht="15">
      <c r="A45" s="5"/>
      <c r="B45" s="8" t="s">
        <v>204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0.25559927913333325</v>
      </c>
      <c r="I45" s="9">
        <v>0</v>
      </c>
      <c r="J45" s="9">
        <v>0</v>
      </c>
      <c r="K45" s="9">
        <v>0</v>
      </c>
      <c r="L45" s="10">
        <v>0.3799215872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0.02785445063333334</v>
      </c>
      <c r="S45" s="9">
        <v>0</v>
      </c>
      <c r="T45" s="9">
        <v>0</v>
      </c>
      <c r="U45" s="9">
        <v>0</v>
      </c>
      <c r="V45" s="10">
        <v>0.016758901833333333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25.491289290200005</v>
      </c>
      <c r="AW45" s="9">
        <v>2.6791475537056826</v>
      </c>
      <c r="AX45" s="9">
        <v>0</v>
      </c>
      <c r="AY45" s="9">
        <v>0</v>
      </c>
      <c r="AZ45" s="10">
        <v>2.7925572399666665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1.5505246401333332</v>
      </c>
      <c r="BG45" s="9">
        <v>0</v>
      </c>
      <c r="BH45" s="9">
        <v>0</v>
      </c>
      <c r="BI45" s="9">
        <v>0</v>
      </c>
      <c r="BJ45" s="10">
        <v>0.24276789603333332</v>
      </c>
      <c r="BK45" s="17">
        <f t="shared" si="3"/>
        <v>33.43642083883902</v>
      </c>
      <c r="BL45" s="16"/>
      <c r="BM45" s="57"/>
    </row>
    <row r="46" spans="1:65" s="12" customFormat="1" ht="15">
      <c r="A46" s="5"/>
      <c r="B46" s="8" t="s">
        <v>205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0.35839754330000007</v>
      </c>
      <c r="I46" s="9">
        <v>0</v>
      </c>
      <c r="J46" s="9">
        <v>0</v>
      </c>
      <c r="K46" s="9">
        <v>0</v>
      </c>
      <c r="L46" s="10">
        <v>0.4410587103666666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0.011038230399999998</v>
      </c>
      <c r="S46" s="9">
        <v>0</v>
      </c>
      <c r="T46" s="9">
        <v>0</v>
      </c>
      <c r="U46" s="9">
        <v>0</v>
      </c>
      <c r="V46" s="10">
        <v>0.025525907800000004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90.39784338046665</v>
      </c>
      <c r="AW46" s="9">
        <v>1.6383226178239558</v>
      </c>
      <c r="AX46" s="9">
        <v>0</v>
      </c>
      <c r="AY46" s="9">
        <v>0</v>
      </c>
      <c r="AZ46" s="10">
        <v>5.391749522966666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4.716265840066666</v>
      </c>
      <c r="BG46" s="9">
        <v>0</v>
      </c>
      <c r="BH46" s="9">
        <v>0</v>
      </c>
      <c r="BI46" s="9">
        <v>0</v>
      </c>
      <c r="BJ46" s="10">
        <v>0.023792463433333334</v>
      </c>
      <c r="BK46" s="17">
        <f t="shared" si="3"/>
        <v>103.00399421662395</v>
      </c>
      <c r="BL46" s="16"/>
      <c r="BM46" s="57"/>
    </row>
    <row r="47" spans="1:65" s="12" customFormat="1" ht="15">
      <c r="A47" s="5"/>
      <c r="B47" s="8" t="s">
        <v>212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0.6433780898999999</v>
      </c>
      <c r="I47" s="9">
        <v>0</v>
      </c>
      <c r="J47" s="9">
        <v>0</v>
      </c>
      <c r="K47" s="9">
        <v>0</v>
      </c>
      <c r="L47" s="10">
        <v>0.17282439533333338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0.25121235169999995</v>
      </c>
      <c r="S47" s="9">
        <v>0</v>
      </c>
      <c r="T47" s="9">
        <v>0</v>
      </c>
      <c r="U47" s="9">
        <v>0</v>
      </c>
      <c r="V47" s="10">
        <v>0.05667293483333333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65.01728628756668</v>
      </c>
      <c r="AW47" s="9">
        <v>2.3820773812049065</v>
      </c>
      <c r="AX47" s="9">
        <v>0</v>
      </c>
      <c r="AY47" s="9">
        <v>0</v>
      </c>
      <c r="AZ47" s="10">
        <v>6.037379856066666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9.528256562500001</v>
      </c>
      <c r="BG47" s="9">
        <v>3.9742554063666664</v>
      </c>
      <c r="BH47" s="9">
        <v>0</v>
      </c>
      <c r="BI47" s="9">
        <v>0</v>
      </c>
      <c r="BJ47" s="10">
        <v>0.18734745116666668</v>
      </c>
      <c r="BK47" s="17">
        <f t="shared" si="3"/>
        <v>88.25069071663826</v>
      </c>
      <c r="BL47" s="16"/>
      <c r="BM47" s="57"/>
    </row>
    <row r="48" spans="1:65" s="12" customFormat="1" ht="15">
      <c r="A48" s="5"/>
      <c r="B48" s="8" t="s">
        <v>213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0.3327467771666667</v>
      </c>
      <c r="I48" s="9">
        <v>0</v>
      </c>
      <c r="J48" s="9">
        <v>0</v>
      </c>
      <c r="K48" s="9">
        <v>0</v>
      </c>
      <c r="L48" s="10">
        <v>0.22922538523333336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0.1582913563333333</v>
      </c>
      <c r="S48" s="9">
        <v>0</v>
      </c>
      <c r="T48" s="9">
        <v>0</v>
      </c>
      <c r="U48" s="9">
        <v>0</v>
      </c>
      <c r="V48" s="10">
        <v>0.4082496794999999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0.011097036666666667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79.00487128943334</v>
      </c>
      <c r="AW48" s="9">
        <v>8.419615930803332</v>
      </c>
      <c r="AX48" s="9">
        <v>0</v>
      </c>
      <c r="AY48" s="9">
        <v>0</v>
      </c>
      <c r="AZ48" s="10">
        <v>2.996177522766666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13.651716320600004</v>
      </c>
      <c r="BG48" s="9">
        <v>0.18864962333333335</v>
      </c>
      <c r="BH48" s="9">
        <v>0</v>
      </c>
      <c r="BI48" s="9">
        <v>0</v>
      </c>
      <c r="BJ48" s="10">
        <v>0.6271669755999999</v>
      </c>
      <c r="BK48" s="17">
        <f t="shared" si="3"/>
        <v>106.02780789743669</v>
      </c>
      <c r="BL48" s="16"/>
      <c r="BM48" s="57"/>
    </row>
    <row r="49" spans="1:65" s="12" customFormat="1" ht="15">
      <c r="A49" s="5"/>
      <c r="B49" s="8" t="s">
        <v>101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5.1708270858333325</v>
      </c>
      <c r="I49" s="9">
        <v>414.7969580846333</v>
      </c>
      <c r="J49" s="9">
        <v>25.455990295433335</v>
      </c>
      <c r="K49" s="9">
        <v>0</v>
      </c>
      <c r="L49" s="10">
        <v>11.8991209742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3.035499112666666</v>
      </c>
      <c r="S49" s="9">
        <v>107.61975133740002</v>
      </c>
      <c r="T49" s="9">
        <v>31.3931970225</v>
      </c>
      <c r="U49" s="9">
        <v>0</v>
      </c>
      <c r="V49" s="10">
        <v>10.671846079000005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0.002540055166666665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22.00212246913333</v>
      </c>
      <c r="AW49" s="9">
        <v>290.4048662377764</v>
      </c>
      <c r="AX49" s="9">
        <v>3.0414666789333347</v>
      </c>
      <c r="AY49" s="9">
        <v>0</v>
      </c>
      <c r="AZ49" s="10">
        <v>33.00151431253334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4.617228171966667</v>
      </c>
      <c r="BG49" s="9">
        <v>31.869697855333328</v>
      </c>
      <c r="BH49" s="9">
        <v>20.876293485433333</v>
      </c>
      <c r="BI49" s="9">
        <v>0</v>
      </c>
      <c r="BJ49" s="10">
        <v>1.072124469</v>
      </c>
      <c r="BK49" s="17">
        <f t="shared" si="3"/>
        <v>1016.931043726943</v>
      </c>
      <c r="BL49" s="16"/>
      <c r="BM49" s="57"/>
    </row>
    <row r="50" spans="1:65" s="12" customFormat="1" ht="15">
      <c r="A50" s="5"/>
      <c r="B50" s="8" t="s">
        <v>130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5.8899078703</v>
      </c>
      <c r="I50" s="9">
        <v>28.2888097744</v>
      </c>
      <c r="J50" s="9">
        <v>0</v>
      </c>
      <c r="K50" s="9">
        <v>0</v>
      </c>
      <c r="L50" s="10">
        <v>18.44218081093333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2.4847469945000005</v>
      </c>
      <c r="S50" s="9">
        <v>0.29774403</v>
      </c>
      <c r="T50" s="9">
        <v>0</v>
      </c>
      <c r="U50" s="9">
        <v>0</v>
      </c>
      <c r="V50" s="10">
        <v>2.0190703958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0.40318937000000005</v>
      </c>
      <c r="AC50" s="9">
        <v>0</v>
      </c>
      <c r="AD50" s="9">
        <v>0</v>
      </c>
      <c r="AE50" s="9">
        <v>0</v>
      </c>
      <c r="AF50" s="10">
        <v>0.34870432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103.32295064546669</v>
      </c>
      <c r="AW50" s="9">
        <v>65.49143328855294</v>
      </c>
      <c r="AX50" s="9">
        <v>0</v>
      </c>
      <c r="AY50" s="9">
        <v>0</v>
      </c>
      <c r="AZ50" s="10">
        <v>18.225116136633332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13.915583560766665</v>
      </c>
      <c r="BG50" s="9">
        <v>0.9425695710333333</v>
      </c>
      <c r="BH50" s="9">
        <v>0.8172757500000001</v>
      </c>
      <c r="BI50" s="9">
        <v>0</v>
      </c>
      <c r="BJ50" s="10">
        <v>3.1492806791333336</v>
      </c>
      <c r="BK50" s="17">
        <f t="shared" si="3"/>
        <v>264.03856319751964</v>
      </c>
      <c r="BL50" s="16"/>
      <c r="BM50" s="57"/>
    </row>
    <row r="51" spans="1:65" s="12" customFormat="1" ht="15">
      <c r="A51" s="5"/>
      <c r="B51" s="8" t="s">
        <v>133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9.089727247966668</v>
      </c>
      <c r="I51" s="9">
        <v>35.16043892836666</v>
      </c>
      <c r="J51" s="9">
        <v>0.98139875</v>
      </c>
      <c r="K51" s="9">
        <v>0</v>
      </c>
      <c r="L51" s="10">
        <v>1.4484137018333336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1.7227722656333333</v>
      </c>
      <c r="S51" s="9">
        <v>0</v>
      </c>
      <c r="T51" s="9">
        <v>0</v>
      </c>
      <c r="U51" s="9">
        <v>0</v>
      </c>
      <c r="V51" s="10">
        <v>1.9834297769666664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0.1288922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37.8006198436</v>
      </c>
      <c r="AW51" s="9">
        <v>9.415575211488246</v>
      </c>
      <c r="AX51" s="9">
        <v>0</v>
      </c>
      <c r="AY51" s="9">
        <v>0</v>
      </c>
      <c r="AZ51" s="10">
        <v>17.998979361499998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4.580651131533333</v>
      </c>
      <c r="BG51" s="9">
        <v>0</v>
      </c>
      <c r="BH51" s="9">
        <v>0</v>
      </c>
      <c r="BI51" s="9">
        <v>0</v>
      </c>
      <c r="BJ51" s="10">
        <v>0.2975300215</v>
      </c>
      <c r="BK51" s="17">
        <f t="shared" si="3"/>
        <v>120.60842844038822</v>
      </c>
      <c r="BL51" s="16"/>
      <c r="BM51" s="57"/>
    </row>
    <row r="52" spans="1:65" s="12" customFormat="1" ht="15">
      <c r="A52" s="5"/>
      <c r="B52" s="8" t="s">
        <v>134</v>
      </c>
      <c r="C52" s="11">
        <v>0</v>
      </c>
      <c r="D52" s="9">
        <v>0.189723</v>
      </c>
      <c r="E52" s="9">
        <v>0</v>
      </c>
      <c r="F52" s="9">
        <v>0</v>
      </c>
      <c r="G52" s="10">
        <v>0</v>
      </c>
      <c r="H52" s="11">
        <v>0.0012648200000000005</v>
      </c>
      <c r="I52" s="9">
        <v>74.83387517236665</v>
      </c>
      <c r="J52" s="9">
        <v>0</v>
      </c>
      <c r="K52" s="9">
        <v>0</v>
      </c>
      <c r="L52" s="10">
        <v>0.13230017200000002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0.63304241</v>
      </c>
      <c r="S52" s="9">
        <v>0</v>
      </c>
      <c r="T52" s="9">
        <v>0</v>
      </c>
      <c r="U52" s="9">
        <v>0</v>
      </c>
      <c r="V52" s="10">
        <v>0.0010118559999999996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0.22673075373333332</v>
      </c>
      <c r="AW52" s="9">
        <v>25.263886666454667</v>
      </c>
      <c r="AX52" s="9">
        <v>0</v>
      </c>
      <c r="AY52" s="9">
        <v>0</v>
      </c>
      <c r="AZ52" s="10">
        <v>0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0</v>
      </c>
      <c r="BG52" s="9">
        <v>0</v>
      </c>
      <c r="BH52" s="9">
        <v>0</v>
      </c>
      <c r="BI52" s="9">
        <v>0</v>
      </c>
      <c r="BJ52" s="10">
        <v>0.007579165999999997</v>
      </c>
      <c r="BK52" s="17">
        <f t="shared" si="3"/>
        <v>101.28941401655466</v>
      </c>
      <c r="BL52" s="16"/>
      <c r="BM52" s="57"/>
    </row>
    <row r="53" spans="1:65" s="12" customFormat="1" ht="15">
      <c r="A53" s="5"/>
      <c r="B53" s="8" t="s">
        <v>147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0.37960739160000007</v>
      </c>
      <c r="I53" s="9">
        <v>133.63643807643334</v>
      </c>
      <c r="J53" s="9">
        <v>3.717996</v>
      </c>
      <c r="K53" s="9">
        <v>0</v>
      </c>
      <c r="L53" s="10">
        <v>0.4797083871333333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0.360645612</v>
      </c>
      <c r="S53" s="9">
        <v>4.957328</v>
      </c>
      <c r="T53" s="9">
        <v>0</v>
      </c>
      <c r="U53" s="9">
        <v>0</v>
      </c>
      <c r="V53" s="10">
        <v>0.0523136241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3.291842325666667</v>
      </c>
      <c r="AW53" s="9">
        <v>1.7196480001420233</v>
      </c>
      <c r="AX53" s="9">
        <v>0</v>
      </c>
      <c r="AY53" s="9">
        <v>0</v>
      </c>
      <c r="AZ53" s="10">
        <v>0.178352064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0.12645554393333333</v>
      </c>
      <c r="BG53" s="9">
        <v>0</v>
      </c>
      <c r="BH53" s="9">
        <v>0</v>
      </c>
      <c r="BI53" s="9">
        <v>0</v>
      </c>
      <c r="BJ53" s="10">
        <v>0.007369920000000001</v>
      </c>
      <c r="BK53" s="17">
        <f t="shared" si="3"/>
        <v>148.9077049450087</v>
      </c>
      <c r="BL53" s="16"/>
      <c r="BM53" s="57"/>
    </row>
    <row r="54" spans="1:65" s="12" customFormat="1" ht="15">
      <c r="A54" s="5"/>
      <c r="B54" s="8" t="s">
        <v>148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1.5702967079333334</v>
      </c>
      <c r="I54" s="9">
        <v>26.368075218533335</v>
      </c>
      <c r="J54" s="9">
        <v>2.6879278999999996</v>
      </c>
      <c r="K54" s="9">
        <v>0</v>
      </c>
      <c r="L54" s="10">
        <v>2.5951122878666664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2.1509334145000008</v>
      </c>
      <c r="S54" s="9">
        <v>2.6976326508</v>
      </c>
      <c r="T54" s="9">
        <v>0</v>
      </c>
      <c r="U54" s="9">
        <v>0</v>
      </c>
      <c r="V54" s="10">
        <v>1.6880187212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44.49207009223334</v>
      </c>
      <c r="AW54" s="9">
        <v>25.259351740476966</v>
      </c>
      <c r="AX54" s="9">
        <v>0</v>
      </c>
      <c r="AY54" s="9">
        <v>0</v>
      </c>
      <c r="AZ54" s="10">
        <v>11.846022414533333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8.237725539533333</v>
      </c>
      <c r="BG54" s="9">
        <v>4.412620333333334</v>
      </c>
      <c r="BH54" s="9">
        <v>0.31518716666666663</v>
      </c>
      <c r="BI54" s="9">
        <v>0</v>
      </c>
      <c r="BJ54" s="10">
        <v>2.056414860966667</v>
      </c>
      <c r="BK54" s="17">
        <f t="shared" si="3"/>
        <v>136.377389048577</v>
      </c>
      <c r="BL54" s="16"/>
      <c r="BM54" s="57"/>
    </row>
    <row r="55" spans="1:65" s="12" customFormat="1" ht="15">
      <c r="A55" s="5"/>
      <c r="B55" s="8" t="s">
        <v>163</v>
      </c>
      <c r="C55" s="11">
        <v>0</v>
      </c>
      <c r="D55" s="9">
        <v>3.3931113333333336</v>
      </c>
      <c r="E55" s="9">
        <v>0</v>
      </c>
      <c r="F55" s="9">
        <v>0</v>
      </c>
      <c r="G55" s="10">
        <v>0</v>
      </c>
      <c r="H55" s="11">
        <v>0.003701576</v>
      </c>
      <c r="I55" s="9">
        <v>18.50788</v>
      </c>
      <c r="J55" s="9">
        <v>0</v>
      </c>
      <c r="K55" s="9">
        <v>0</v>
      </c>
      <c r="L55" s="10">
        <v>18.6751912352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1.2338586666666667</v>
      </c>
      <c r="S55" s="9">
        <v>12.338586666666668</v>
      </c>
      <c r="T55" s="9">
        <v>0</v>
      </c>
      <c r="U55" s="9">
        <v>0</v>
      </c>
      <c r="V55" s="10">
        <v>0.03754878683333334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0.35529144576666666</v>
      </c>
      <c r="AW55" s="9">
        <v>19.690554666797322</v>
      </c>
      <c r="AX55" s="9">
        <v>0</v>
      </c>
      <c r="AY55" s="9">
        <v>0</v>
      </c>
      <c r="AZ55" s="10">
        <v>0.32457418046666664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0.058456334166666665</v>
      </c>
      <c r="BG55" s="9">
        <v>0</v>
      </c>
      <c r="BH55" s="9">
        <v>0</v>
      </c>
      <c r="BI55" s="9">
        <v>0</v>
      </c>
      <c r="BJ55" s="10">
        <v>0.007383958000000001</v>
      </c>
      <c r="BK55" s="17">
        <f t="shared" si="3"/>
        <v>74.62613884989733</v>
      </c>
      <c r="BL55" s="16"/>
      <c r="BM55" s="57"/>
    </row>
    <row r="56" spans="1:65" s="12" customFormat="1" ht="15">
      <c r="A56" s="5"/>
      <c r="B56" s="8" t="s">
        <v>166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1.6284801190333333</v>
      </c>
      <c r="I56" s="9">
        <v>0</v>
      </c>
      <c r="J56" s="9">
        <v>0</v>
      </c>
      <c r="K56" s="9">
        <v>0</v>
      </c>
      <c r="L56" s="10">
        <v>0.5996826027666667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1.3643258882666667</v>
      </c>
      <c r="S56" s="9">
        <v>1.2674883333333333</v>
      </c>
      <c r="T56" s="9">
        <v>0</v>
      </c>
      <c r="U56" s="9">
        <v>0</v>
      </c>
      <c r="V56" s="10">
        <v>0.0490517985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26.782709173866667</v>
      </c>
      <c r="AW56" s="9">
        <v>2.552762340999142</v>
      </c>
      <c r="AX56" s="9">
        <v>0</v>
      </c>
      <c r="AY56" s="9">
        <v>0</v>
      </c>
      <c r="AZ56" s="10">
        <v>7.572509927399999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4.450899715233334</v>
      </c>
      <c r="BG56" s="9">
        <v>1.8707385</v>
      </c>
      <c r="BH56" s="9">
        <v>0</v>
      </c>
      <c r="BI56" s="9">
        <v>0</v>
      </c>
      <c r="BJ56" s="10">
        <v>2.9528307834000005</v>
      </c>
      <c r="BK56" s="17">
        <f t="shared" si="3"/>
        <v>51.09147918279915</v>
      </c>
      <c r="BL56" s="16"/>
      <c r="BM56" s="57"/>
    </row>
    <row r="57" spans="1:65" s="12" customFormat="1" ht="15">
      <c r="A57" s="5"/>
      <c r="B57" s="8" t="s">
        <v>164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0.7997700441666666</v>
      </c>
      <c r="I57" s="9">
        <v>368.9832319544666</v>
      </c>
      <c r="J57" s="9">
        <v>0</v>
      </c>
      <c r="K57" s="9">
        <v>0</v>
      </c>
      <c r="L57" s="10">
        <v>0.02459822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</v>
      </c>
      <c r="S57" s="9">
        <v>14.758932</v>
      </c>
      <c r="T57" s="9">
        <v>0</v>
      </c>
      <c r="U57" s="9">
        <v>0</v>
      </c>
      <c r="V57" s="10">
        <v>0.03689733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0.040483531</v>
      </c>
      <c r="AW57" s="9">
        <v>110.4096299999908</v>
      </c>
      <c r="AX57" s="9">
        <v>0</v>
      </c>
      <c r="AY57" s="9">
        <v>0</v>
      </c>
      <c r="AZ57" s="10">
        <v>19.657938986599998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0.0018401599999999995</v>
      </c>
      <c r="BG57" s="9">
        <v>0</v>
      </c>
      <c r="BH57" s="9">
        <v>0</v>
      </c>
      <c r="BI57" s="9">
        <v>0</v>
      </c>
      <c r="BJ57" s="10">
        <v>2.3314833535</v>
      </c>
      <c r="BK57" s="17">
        <f t="shared" si="3"/>
        <v>517.044805579724</v>
      </c>
      <c r="BL57" s="16"/>
      <c r="BM57" s="57"/>
    </row>
    <row r="58" spans="1:65" s="12" customFormat="1" ht="15">
      <c r="A58" s="5"/>
      <c r="B58" s="8" t="s">
        <v>167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</v>
      </c>
      <c r="I58" s="9">
        <v>316.99858666666665</v>
      </c>
      <c r="J58" s="9">
        <v>0</v>
      </c>
      <c r="K58" s="9">
        <v>0</v>
      </c>
      <c r="L58" s="10">
        <v>35.172212416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2.4384506666666668</v>
      </c>
      <c r="S58" s="9">
        <v>0</v>
      </c>
      <c r="T58" s="9">
        <v>0</v>
      </c>
      <c r="U58" s="9">
        <v>0</v>
      </c>
      <c r="V58" s="10">
        <v>0.0009997648333333335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0.45885314346666667</v>
      </c>
      <c r="AW58" s="9">
        <v>137.4248746666068</v>
      </c>
      <c r="AX58" s="9">
        <v>0</v>
      </c>
      <c r="AY58" s="9">
        <v>0</v>
      </c>
      <c r="AZ58" s="10">
        <v>0.6475995199999999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0</v>
      </c>
      <c r="BG58" s="9">
        <v>0</v>
      </c>
      <c r="BH58" s="9">
        <v>0</v>
      </c>
      <c r="BI58" s="9">
        <v>0</v>
      </c>
      <c r="BJ58" s="10">
        <v>0</v>
      </c>
      <c r="BK58" s="17">
        <f t="shared" si="3"/>
        <v>493.1415768442401</v>
      </c>
      <c r="BL58" s="16"/>
      <c r="BM58" s="57"/>
    </row>
    <row r="59" spans="1:65" s="12" customFormat="1" ht="15">
      <c r="A59" s="5"/>
      <c r="B59" s="8" t="s">
        <v>168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0.21713618866666667</v>
      </c>
      <c r="I59" s="9">
        <v>177.10549466666663</v>
      </c>
      <c r="J59" s="9">
        <v>0</v>
      </c>
      <c r="K59" s="9">
        <v>0</v>
      </c>
      <c r="L59" s="10">
        <v>0.1973634519333333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0.0006065256666666667</v>
      </c>
      <c r="S59" s="9">
        <v>0</v>
      </c>
      <c r="T59" s="9">
        <v>0</v>
      </c>
      <c r="U59" s="9">
        <v>0</v>
      </c>
      <c r="V59" s="10">
        <v>0.0010917462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5.607835722166667</v>
      </c>
      <c r="AW59" s="9">
        <v>60.514166666766705</v>
      </c>
      <c r="AX59" s="9">
        <v>0</v>
      </c>
      <c r="AY59" s="9">
        <v>0</v>
      </c>
      <c r="AZ59" s="10">
        <v>0.27059514756666664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0</v>
      </c>
      <c r="BG59" s="9">
        <v>0</v>
      </c>
      <c r="BH59" s="9">
        <v>0</v>
      </c>
      <c r="BI59" s="9">
        <v>0</v>
      </c>
      <c r="BJ59" s="10">
        <v>0.0007261699999999999</v>
      </c>
      <c r="BK59" s="17">
        <f t="shared" si="3"/>
        <v>243.91501628563333</v>
      </c>
      <c r="BL59" s="16"/>
      <c r="BM59" s="57"/>
    </row>
    <row r="60" spans="1:65" s="12" customFormat="1" ht="15">
      <c r="A60" s="5"/>
      <c r="B60" s="8" t="s">
        <v>171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3.1331932764</v>
      </c>
      <c r="I60" s="9">
        <v>0.7476004</v>
      </c>
      <c r="J60" s="9">
        <v>0</v>
      </c>
      <c r="K60" s="9">
        <v>0</v>
      </c>
      <c r="L60" s="10">
        <v>4.538682029399999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0.2667687427333334</v>
      </c>
      <c r="S60" s="9">
        <v>0</v>
      </c>
      <c r="T60" s="9">
        <v>0</v>
      </c>
      <c r="U60" s="9">
        <v>0</v>
      </c>
      <c r="V60" s="10">
        <v>0.16434748793333334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72.373365213</v>
      </c>
      <c r="AW60" s="9">
        <v>17.639225793819083</v>
      </c>
      <c r="AX60" s="9">
        <v>0</v>
      </c>
      <c r="AY60" s="9">
        <v>0</v>
      </c>
      <c r="AZ60" s="10">
        <v>15.898481314933333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2.0279062102666665</v>
      </c>
      <c r="BG60" s="9">
        <v>0.042995236666666665</v>
      </c>
      <c r="BH60" s="9">
        <v>0</v>
      </c>
      <c r="BI60" s="9">
        <v>0</v>
      </c>
      <c r="BJ60" s="10">
        <v>1.8531258276333333</v>
      </c>
      <c r="BK60" s="17">
        <f t="shared" si="3"/>
        <v>118.68569153278575</v>
      </c>
      <c r="BL60" s="16"/>
      <c r="BM60" s="57"/>
    </row>
    <row r="61" spans="1:65" s="12" customFormat="1" ht="15">
      <c r="A61" s="5"/>
      <c r="B61" s="8" t="s">
        <v>172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1.1605000699666663</v>
      </c>
      <c r="I61" s="9">
        <v>58.211456</v>
      </c>
      <c r="J61" s="9">
        <v>2.4254773333333333</v>
      </c>
      <c r="K61" s="9">
        <v>0</v>
      </c>
      <c r="L61" s="10">
        <v>0.014552863999999999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0.030924835999999997</v>
      </c>
      <c r="S61" s="9">
        <v>0</v>
      </c>
      <c r="T61" s="9">
        <v>0</v>
      </c>
      <c r="U61" s="9">
        <v>0</v>
      </c>
      <c r="V61" s="10">
        <v>0.0011521017999999994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0.0018133919999999994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1.0874186468000002</v>
      </c>
      <c r="AW61" s="9">
        <v>0.6649103997634319</v>
      </c>
      <c r="AX61" s="9">
        <v>0</v>
      </c>
      <c r="AY61" s="9">
        <v>0</v>
      </c>
      <c r="AZ61" s="10">
        <v>9.7676939106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0.004231247999999998</v>
      </c>
      <c r="BG61" s="9">
        <v>0</v>
      </c>
      <c r="BH61" s="9">
        <v>0</v>
      </c>
      <c r="BI61" s="9">
        <v>0</v>
      </c>
      <c r="BJ61" s="10">
        <v>0.0006044640000000002</v>
      </c>
      <c r="BK61" s="17">
        <f t="shared" si="3"/>
        <v>73.37073526626344</v>
      </c>
      <c r="BL61" s="16"/>
      <c r="BM61" s="57"/>
    </row>
    <row r="62" spans="1:65" s="12" customFormat="1" ht="15">
      <c r="A62" s="5"/>
      <c r="B62" s="8" t="s">
        <v>218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0.15834618816666668</v>
      </c>
      <c r="I62" s="9">
        <v>0</v>
      </c>
      <c r="J62" s="9">
        <v>0</v>
      </c>
      <c r="K62" s="9">
        <v>0</v>
      </c>
      <c r="L62" s="10">
        <v>0.0251787225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0.06561929036666665</v>
      </c>
      <c r="S62" s="9">
        <v>0</v>
      </c>
      <c r="T62" s="9">
        <v>0</v>
      </c>
      <c r="U62" s="9">
        <v>0</v>
      </c>
      <c r="V62" s="10">
        <v>0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30.235701619066667</v>
      </c>
      <c r="AW62" s="9">
        <v>3.2422478920901936</v>
      </c>
      <c r="AX62" s="9">
        <v>0</v>
      </c>
      <c r="AY62" s="9">
        <v>0</v>
      </c>
      <c r="AZ62" s="10">
        <v>4.537176003599999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4.444559120866666</v>
      </c>
      <c r="BG62" s="9">
        <v>0.5568255242333332</v>
      </c>
      <c r="BH62" s="9">
        <v>0</v>
      </c>
      <c r="BI62" s="9">
        <v>0</v>
      </c>
      <c r="BJ62" s="10">
        <v>0.03202776433333333</v>
      </c>
      <c r="BK62" s="17">
        <f t="shared" si="3"/>
        <v>43.297682125223524</v>
      </c>
      <c r="BL62" s="16"/>
      <c r="BM62" s="57"/>
    </row>
    <row r="63" spans="1:65" s="12" customFormat="1" ht="15">
      <c r="A63" s="5"/>
      <c r="B63" s="8" t="s">
        <v>219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0.11817115880000005</v>
      </c>
      <c r="I63" s="9">
        <v>0</v>
      </c>
      <c r="J63" s="9">
        <v>0</v>
      </c>
      <c r="K63" s="9">
        <v>0</v>
      </c>
      <c r="L63" s="10">
        <v>0.17236013896666663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0.012689381233333335</v>
      </c>
      <c r="S63" s="9">
        <v>0</v>
      </c>
      <c r="T63" s="9">
        <v>0</v>
      </c>
      <c r="U63" s="9">
        <v>0</v>
      </c>
      <c r="V63" s="10">
        <v>0.03293147626666667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45.516384874733326</v>
      </c>
      <c r="AW63" s="9">
        <v>1.025798162303654</v>
      </c>
      <c r="AX63" s="9">
        <v>0</v>
      </c>
      <c r="AY63" s="9">
        <v>0</v>
      </c>
      <c r="AZ63" s="10">
        <v>1.9607896201666666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1.483110762833333</v>
      </c>
      <c r="BG63" s="9">
        <v>0</v>
      </c>
      <c r="BH63" s="9">
        <v>0</v>
      </c>
      <c r="BI63" s="9">
        <v>0</v>
      </c>
      <c r="BJ63" s="10">
        <v>0.006582662000000002</v>
      </c>
      <c r="BK63" s="17">
        <f t="shared" si="3"/>
        <v>50.32881823730364</v>
      </c>
      <c r="BL63" s="16"/>
      <c r="BM63" s="57"/>
    </row>
    <row r="64" spans="1:65" s="12" customFormat="1" ht="15">
      <c r="A64" s="5"/>
      <c r="B64" s="8" t="s">
        <v>220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0.07535637600000002</v>
      </c>
      <c r="I64" s="9">
        <v>0</v>
      </c>
      <c r="J64" s="9">
        <v>0</v>
      </c>
      <c r="K64" s="9">
        <v>0</v>
      </c>
      <c r="L64" s="10">
        <v>0.031472368800000004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0.016844366399999998</v>
      </c>
      <c r="S64" s="9">
        <v>0</v>
      </c>
      <c r="T64" s="9">
        <v>0</v>
      </c>
      <c r="U64" s="9">
        <v>0</v>
      </c>
      <c r="V64" s="10">
        <v>0.0033245460000000007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28.318211241200004</v>
      </c>
      <c r="AW64" s="9">
        <v>1.0502479392480824</v>
      </c>
      <c r="AX64" s="9">
        <v>0</v>
      </c>
      <c r="AY64" s="9">
        <v>0</v>
      </c>
      <c r="AZ64" s="10">
        <v>8.724486864933334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0.5196374614</v>
      </c>
      <c r="BG64" s="9">
        <v>5.556944046400001</v>
      </c>
      <c r="BH64" s="9">
        <v>0</v>
      </c>
      <c r="BI64" s="9">
        <v>0</v>
      </c>
      <c r="BJ64" s="10">
        <v>0.055248211966666676</v>
      </c>
      <c r="BK64" s="17">
        <f t="shared" si="3"/>
        <v>44.35177342234808</v>
      </c>
      <c r="BL64" s="16"/>
      <c r="BM64" s="57"/>
    </row>
    <row r="65" spans="1:65" s="12" customFormat="1" ht="15">
      <c r="A65" s="5"/>
      <c r="B65" s="8" t="s">
        <v>223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0.22113782216666666</v>
      </c>
      <c r="I65" s="9">
        <v>0</v>
      </c>
      <c r="J65" s="9">
        <v>0</v>
      </c>
      <c r="K65" s="9">
        <v>0</v>
      </c>
      <c r="L65" s="10">
        <v>0.08410774166666667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0.07798963310000001</v>
      </c>
      <c r="S65" s="9">
        <v>0</v>
      </c>
      <c r="T65" s="9">
        <v>0</v>
      </c>
      <c r="U65" s="9">
        <v>0</v>
      </c>
      <c r="V65" s="10">
        <v>0.0006553850000000001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48.00023375200001</v>
      </c>
      <c r="AW65" s="9">
        <v>5.416018337502846</v>
      </c>
      <c r="AX65" s="9">
        <v>0</v>
      </c>
      <c r="AY65" s="9">
        <v>0</v>
      </c>
      <c r="AZ65" s="10">
        <v>2.2922463225000005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6.001648439366667</v>
      </c>
      <c r="BG65" s="9">
        <v>1.8339005</v>
      </c>
      <c r="BH65" s="9">
        <v>0</v>
      </c>
      <c r="BI65" s="9">
        <v>0</v>
      </c>
      <c r="BJ65" s="10">
        <v>0</v>
      </c>
      <c r="BK65" s="17">
        <f t="shared" si="3"/>
        <v>63.92793793330286</v>
      </c>
      <c r="BL65" s="16"/>
      <c r="BM65" s="57"/>
    </row>
    <row r="66" spans="1:65" s="12" customFormat="1" ht="15">
      <c r="A66" s="5"/>
      <c r="B66" s="8" t="s">
        <v>233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0.25011242213333335</v>
      </c>
      <c r="I66" s="9">
        <v>0</v>
      </c>
      <c r="J66" s="9">
        <v>0</v>
      </c>
      <c r="K66" s="9">
        <v>0</v>
      </c>
      <c r="L66" s="10">
        <v>0.16083796286666666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0.061846268533333346</v>
      </c>
      <c r="S66" s="9">
        <v>0</v>
      </c>
      <c r="T66" s="9">
        <v>0</v>
      </c>
      <c r="U66" s="9">
        <v>0</v>
      </c>
      <c r="V66" s="10">
        <v>0.010699996666666666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107.03324247673332</v>
      </c>
      <c r="AW66" s="9">
        <v>7.709427195221187</v>
      </c>
      <c r="AX66" s="9">
        <v>0</v>
      </c>
      <c r="AY66" s="9">
        <v>0</v>
      </c>
      <c r="AZ66" s="10">
        <v>10.391591998033334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5.2622805359</v>
      </c>
      <c r="BG66" s="9">
        <v>0</v>
      </c>
      <c r="BH66" s="9">
        <v>0</v>
      </c>
      <c r="BI66" s="9">
        <v>0</v>
      </c>
      <c r="BJ66" s="10">
        <v>0.024942336133333336</v>
      </c>
      <c r="BK66" s="17">
        <f t="shared" si="3"/>
        <v>130.90498119222116</v>
      </c>
      <c r="BL66" s="16"/>
      <c r="BM66" s="57"/>
    </row>
    <row r="67" spans="1:65" s="12" customFormat="1" ht="15">
      <c r="A67" s="5"/>
      <c r="B67" s="8" t="s">
        <v>239</v>
      </c>
      <c r="C67" s="11">
        <v>0</v>
      </c>
      <c r="D67" s="9">
        <v>2.425712633333333</v>
      </c>
      <c r="E67" s="9">
        <v>0</v>
      </c>
      <c r="F67" s="9">
        <v>0</v>
      </c>
      <c r="G67" s="10">
        <v>0</v>
      </c>
      <c r="H67" s="11">
        <v>0.2591293887</v>
      </c>
      <c r="I67" s="9">
        <v>0</v>
      </c>
      <c r="J67" s="9">
        <v>0</v>
      </c>
      <c r="K67" s="9">
        <v>0</v>
      </c>
      <c r="L67" s="10">
        <v>0.3036871354333333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0.03390724403333333</v>
      </c>
      <c r="S67" s="9">
        <v>0</v>
      </c>
      <c r="T67" s="9">
        <v>0</v>
      </c>
      <c r="U67" s="9">
        <v>0</v>
      </c>
      <c r="V67" s="10">
        <v>0.005273288333333334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0.0010434823333333332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9.304256727099999</v>
      </c>
      <c r="AW67" s="9">
        <v>4.070308421492667</v>
      </c>
      <c r="AX67" s="9">
        <v>0</v>
      </c>
      <c r="AY67" s="9">
        <v>0</v>
      </c>
      <c r="AZ67" s="10">
        <v>2.536227498666667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1.4601101885</v>
      </c>
      <c r="BG67" s="9">
        <v>0.8379267486000004</v>
      </c>
      <c r="BH67" s="9">
        <v>0</v>
      </c>
      <c r="BI67" s="9">
        <v>0</v>
      </c>
      <c r="BJ67" s="10">
        <v>0.017677472333333336</v>
      </c>
      <c r="BK67" s="17">
        <f t="shared" si="3"/>
        <v>21.25526022885933</v>
      </c>
      <c r="BL67" s="16"/>
      <c r="BM67" s="57"/>
    </row>
    <row r="68" spans="1:65" s="12" customFormat="1" ht="15">
      <c r="A68" s="5"/>
      <c r="B68" s="8" t="s">
        <v>244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0.27560331139999994</v>
      </c>
      <c r="I68" s="9">
        <v>0</v>
      </c>
      <c r="J68" s="9">
        <v>0</v>
      </c>
      <c r="K68" s="9">
        <v>0</v>
      </c>
      <c r="L68" s="10">
        <v>0.2191585331666667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0.0935842585333333</v>
      </c>
      <c r="S68" s="9">
        <v>0</v>
      </c>
      <c r="T68" s="9">
        <v>0</v>
      </c>
      <c r="U68" s="9">
        <v>0</v>
      </c>
      <c r="V68" s="10">
        <v>0.0032649509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0.0005132188333333333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22.193390468866664</v>
      </c>
      <c r="AW68" s="9">
        <v>5.193774592725195</v>
      </c>
      <c r="AX68" s="9">
        <v>0</v>
      </c>
      <c r="AY68" s="9">
        <v>0</v>
      </c>
      <c r="AZ68" s="10">
        <v>0.9977301503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2.0724529701666667</v>
      </c>
      <c r="BG68" s="9">
        <v>0</v>
      </c>
      <c r="BH68" s="9">
        <v>0</v>
      </c>
      <c r="BI68" s="9">
        <v>0</v>
      </c>
      <c r="BJ68" s="10">
        <v>0.006158626000000001</v>
      </c>
      <c r="BK68" s="17">
        <f t="shared" si="3"/>
        <v>31.05563108089186</v>
      </c>
      <c r="BL68" s="16"/>
      <c r="BM68" s="57"/>
    </row>
    <row r="69" spans="1:65" s="12" customFormat="1" ht="15">
      <c r="A69" s="5"/>
      <c r="B69" s="8" t="s">
        <v>247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0.4572498375000001</v>
      </c>
      <c r="I69" s="9">
        <v>0</v>
      </c>
      <c r="J69" s="9">
        <v>0</v>
      </c>
      <c r="K69" s="9">
        <v>0</v>
      </c>
      <c r="L69" s="10">
        <v>0.5525139712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0.16466707146666665</v>
      </c>
      <c r="S69" s="9">
        <v>0</v>
      </c>
      <c r="T69" s="9">
        <v>0</v>
      </c>
      <c r="U69" s="9">
        <v>0</v>
      </c>
      <c r="V69" s="10">
        <v>0.001035137333333333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0.001026687333333333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0.0005133436666666665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17.466914346933336</v>
      </c>
      <c r="AW69" s="9">
        <v>3.915569885150572</v>
      </c>
      <c r="AX69" s="9">
        <v>0</v>
      </c>
      <c r="AY69" s="9">
        <v>0</v>
      </c>
      <c r="AZ69" s="10">
        <v>1.2396305059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1.5641235943333334</v>
      </c>
      <c r="BG69" s="9">
        <v>0.10266873333333333</v>
      </c>
      <c r="BH69" s="9">
        <v>0</v>
      </c>
      <c r="BI69" s="9">
        <v>0</v>
      </c>
      <c r="BJ69" s="10">
        <v>0.04309630973333333</v>
      </c>
      <c r="BK69" s="17">
        <f t="shared" si="3"/>
        <v>25.50900942388391</v>
      </c>
      <c r="BL69" s="16"/>
      <c r="BM69" s="57"/>
    </row>
    <row r="70" spans="1:65" s="12" customFormat="1" ht="15">
      <c r="A70" s="5"/>
      <c r="B70" s="8" t="s">
        <v>249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0.39245028899999995</v>
      </c>
      <c r="I70" s="9">
        <v>0</v>
      </c>
      <c r="J70" s="9">
        <v>0</v>
      </c>
      <c r="K70" s="9">
        <v>0</v>
      </c>
      <c r="L70" s="10">
        <v>0.3780259798333333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0.024737854733333335</v>
      </c>
      <c r="S70" s="9">
        <v>0</v>
      </c>
      <c r="T70" s="9">
        <v>0</v>
      </c>
      <c r="U70" s="9">
        <v>0</v>
      </c>
      <c r="V70" s="10">
        <v>0.0010307010000000002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0.003072786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21.562363465233343</v>
      </c>
      <c r="AW70" s="9">
        <v>1.7420020981262496E-10</v>
      </c>
      <c r="AX70" s="9">
        <v>0</v>
      </c>
      <c r="AY70" s="9">
        <v>0</v>
      </c>
      <c r="AZ70" s="10">
        <v>1.3594170302000002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1.3050122141999998</v>
      </c>
      <c r="BG70" s="9">
        <v>0.0512131</v>
      </c>
      <c r="BH70" s="9">
        <v>0</v>
      </c>
      <c r="BI70" s="9">
        <v>0</v>
      </c>
      <c r="BJ70" s="10">
        <v>0.016388192</v>
      </c>
      <c r="BK70" s="17">
        <f t="shared" si="3"/>
        <v>25.09371161237421</v>
      </c>
      <c r="BL70" s="16"/>
      <c r="BM70" s="57"/>
    </row>
    <row r="71" spans="1:65" s="12" customFormat="1" ht="15">
      <c r="A71" s="5"/>
      <c r="B71" s="8" t="s">
        <v>281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12.84623407556667</v>
      </c>
      <c r="I71" s="9">
        <v>27.112251485766663</v>
      </c>
      <c r="J71" s="9">
        <v>0</v>
      </c>
      <c r="K71" s="9">
        <v>0</v>
      </c>
      <c r="L71" s="10">
        <v>13.424235908233328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0.19763641136666668</v>
      </c>
      <c r="S71" s="9">
        <v>0</v>
      </c>
      <c r="T71" s="9">
        <v>0</v>
      </c>
      <c r="U71" s="9">
        <v>0</v>
      </c>
      <c r="V71" s="10">
        <v>0.0442120731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0.0030381229999999998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108.84355425796664</v>
      </c>
      <c r="AW71" s="9">
        <v>25.142797052730792</v>
      </c>
      <c r="AX71" s="9">
        <v>0</v>
      </c>
      <c r="AY71" s="9">
        <v>0</v>
      </c>
      <c r="AZ71" s="10">
        <v>8.7234537135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2.3424941037666667</v>
      </c>
      <c r="BG71" s="9">
        <v>3.038123</v>
      </c>
      <c r="BH71" s="9">
        <v>0</v>
      </c>
      <c r="BI71" s="9">
        <v>0</v>
      </c>
      <c r="BJ71" s="10">
        <v>2.0613664555</v>
      </c>
      <c r="BK71" s="17">
        <f t="shared" si="3"/>
        <v>203.77939666049744</v>
      </c>
      <c r="BL71" s="16"/>
      <c r="BM71" s="57"/>
    </row>
    <row r="72" spans="1:65" s="12" customFormat="1" ht="15">
      <c r="A72" s="5"/>
      <c r="B72" s="8" t="s">
        <v>282</v>
      </c>
      <c r="C72" s="11">
        <v>0</v>
      </c>
      <c r="D72" s="9">
        <v>3.034666</v>
      </c>
      <c r="E72" s="9">
        <v>0</v>
      </c>
      <c r="F72" s="9">
        <v>0</v>
      </c>
      <c r="G72" s="10">
        <v>0</v>
      </c>
      <c r="H72" s="11">
        <v>2.348022239733333</v>
      </c>
      <c r="I72" s="9">
        <v>50.57776666666667</v>
      </c>
      <c r="J72" s="9">
        <v>0</v>
      </c>
      <c r="K72" s="9">
        <v>0</v>
      </c>
      <c r="L72" s="10">
        <v>0.6415997107333333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0.003540443666666669</v>
      </c>
      <c r="S72" s="9">
        <v>0</v>
      </c>
      <c r="T72" s="9">
        <v>0.10115553333333334</v>
      </c>
      <c r="U72" s="9">
        <v>0</v>
      </c>
      <c r="V72" s="10">
        <v>0.010930278300000002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1.862375245233333</v>
      </c>
      <c r="AW72" s="9">
        <v>2.9305350667526495</v>
      </c>
      <c r="AX72" s="9">
        <v>0</v>
      </c>
      <c r="AY72" s="9">
        <v>0</v>
      </c>
      <c r="AZ72" s="10">
        <v>0.8838221817999999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0.5648858973333335</v>
      </c>
      <c r="BG72" s="9">
        <v>0</v>
      </c>
      <c r="BH72" s="9">
        <v>0</v>
      </c>
      <c r="BI72" s="9">
        <v>0</v>
      </c>
      <c r="BJ72" s="10">
        <v>0.009094763999999998</v>
      </c>
      <c r="BK72" s="17">
        <f t="shared" si="3"/>
        <v>62.96839402755264</v>
      </c>
      <c r="BL72" s="16"/>
      <c r="BM72" s="57"/>
    </row>
    <row r="73" spans="1:65" s="12" customFormat="1" ht="15">
      <c r="A73" s="5"/>
      <c r="B73" s="8" t="s">
        <v>283</v>
      </c>
      <c r="C73" s="11">
        <v>0</v>
      </c>
      <c r="D73" s="9">
        <v>10.109</v>
      </c>
      <c r="E73" s="9">
        <v>0</v>
      </c>
      <c r="F73" s="9">
        <v>0</v>
      </c>
      <c r="G73" s="10">
        <v>0</v>
      </c>
      <c r="H73" s="11">
        <v>12.186590349699998</v>
      </c>
      <c r="I73" s="9">
        <v>329.2417122356667</v>
      </c>
      <c r="J73" s="9">
        <v>30.327</v>
      </c>
      <c r="K73" s="9">
        <v>0</v>
      </c>
      <c r="L73" s="10">
        <v>4.87506525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1.4056431487000003</v>
      </c>
      <c r="S73" s="9">
        <v>23.251817701633332</v>
      </c>
      <c r="T73" s="9">
        <v>10.920379404033334</v>
      </c>
      <c r="U73" s="9">
        <v>0</v>
      </c>
      <c r="V73" s="10">
        <v>0.4383886763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1.7908067218666666</v>
      </c>
      <c r="AW73" s="9">
        <v>143.0567162978985</v>
      </c>
      <c r="AX73" s="9">
        <v>0</v>
      </c>
      <c r="AY73" s="9">
        <v>0</v>
      </c>
      <c r="AZ73" s="10">
        <v>0.6670224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5.497670698833332</v>
      </c>
      <c r="BG73" s="9">
        <v>11.2409164742</v>
      </c>
      <c r="BH73" s="9">
        <v>1.111704</v>
      </c>
      <c r="BI73" s="9">
        <v>0</v>
      </c>
      <c r="BJ73" s="10">
        <v>2.02279596</v>
      </c>
      <c r="BK73" s="17">
        <f t="shared" si="3"/>
        <v>588.1432293188319</v>
      </c>
      <c r="BL73" s="16"/>
      <c r="BM73" s="57"/>
    </row>
    <row r="74" spans="1:65" s="12" customFormat="1" ht="15">
      <c r="A74" s="5"/>
      <c r="B74" s="8" t="s">
        <v>285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9.2624099501</v>
      </c>
      <c r="I74" s="9">
        <v>25.764175359999996</v>
      </c>
      <c r="J74" s="9">
        <v>0</v>
      </c>
      <c r="K74" s="9">
        <v>0</v>
      </c>
      <c r="L74" s="10">
        <v>1.4005736867333334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0.0455593794</v>
      </c>
      <c r="S74" s="9">
        <v>0</v>
      </c>
      <c r="T74" s="9">
        <v>0</v>
      </c>
      <c r="U74" s="9">
        <v>0</v>
      </c>
      <c r="V74" s="10">
        <v>0.0015143520000000005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75.8516825789</v>
      </c>
      <c r="AW74" s="9">
        <v>42.56951900872058</v>
      </c>
      <c r="AX74" s="9">
        <v>0</v>
      </c>
      <c r="AY74" s="9">
        <v>0</v>
      </c>
      <c r="AZ74" s="10">
        <v>5.6246270225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3.151101274533333</v>
      </c>
      <c r="BG74" s="9">
        <v>0</v>
      </c>
      <c r="BH74" s="9">
        <v>0</v>
      </c>
      <c r="BI74" s="9">
        <v>0</v>
      </c>
      <c r="BJ74" s="10">
        <v>0.12112252000000001</v>
      </c>
      <c r="BK74" s="17">
        <f t="shared" si="3"/>
        <v>163.79228513288726</v>
      </c>
      <c r="BL74" s="16"/>
      <c r="BM74" s="57"/>
    </row>
    <row r="75" spans="1:65" s="12" customFormat="1" ht="15">
      <c r="A75" s="5"/>
      <c r="B75" s="8" t="s">
        <v>286</v>
      </c>
      <c r="C75" s="11">
        <v>0</v>
      </c>
      <c r="D75" s="9">
        <v>249.1838337069666</v>
      </c>
      <c r="E75" s="9">
        <v>0</v>
      </c>
      <c r="F75" s="9">
        <v>0</v>
      </c>
      <c r="G75" s="10">
        <v>132.16335991606672</v>
      </c>
      <c r="H75" s="11">
        <v>2.3969149761333335</v>
      </c>
      <c r="I75" s="9">
        <v>404.76338545</v>
      </c>
      <c r="J75" s="9">
        <v>0</v>
      </c>
      <c r="K75" s="9">
        <v>0</v>
      </c>
      <c r="L75" s="10">
        <v>2.5971708373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0.11772546349999996</v>
      </c>
      <c r="S75" s="9">
        <v>7.073633</v>
      </c>
      <c r="T75" s="9">
        <v>0</v>
      </c>
      <c r="U75" s="9">
        <v>0</v>
      </c>
      <c r="V75" s="10">
        <v>0.5275919698999999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4.275038750666666</v>
      </c>
      <c r="AW75" s="9">
        <v>5.654278933556159</v>
      </c>
      <c r="AX75" s="9">
        <v>0</v>
      </c>
      <c r="AY75" s="9">
        <v>0</v>
      </c>
      <c r="AZ75" s="10">
        <v>0.7083054747333334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0.1996755787666667</v>
      </c>
      <c r="BG75" s="9">
        <v>0.3029078</v>
      </c>
      <c r="BH75" s="9">
        <v>0</v>
      </c>
      <c r="BI75" s="9">
        <v>0</v>
      </c>
      <c r="BJ75" s="10">
        <v>0.015145389999999998</v>
      </c>
      <c r="BK75" s="17">
        <f t="shared" si="3"/>
        <v>809.9789672475896</v>
      </c>
      <c r="BL75" s="16"/>
      <c r="BM75" s="57"/>
    </row>
    <row r="76" spans="1:65" s="12" customFormat="1" ht="15">
      <c r="A76" s="5"/>
      <c r="B76" s="8" t="s">
        <v>287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2.875869233333333</v>
      </c>
      <c r="I76" s="9">
        <v>205.85805333333337</v>
      </c>
      <c r="J76" s="9">
        <v>0</v>
      </c>
      <c r="K76" s="9">
        <v>0</v>
      </c>
      <c r="L76" s="10">
        <v>1.7249506787666675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0.04431386666666667</v>
      </c>
      <c r="S76" s="9">
        <v>0</v>
      </c>
      <c r="T76" s="9">
        <v>0</v>
      </c>
      <c r="U76" s="9">
        <v>0</v>
      </c>
      <c r="V76" s="10">
        <v>0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8.709377500133334</v>
      </c>
      <c r="AW76" s="9">
        <v>12.588033332915987</v>
      </c>
      <c r="AX76" s="9">
        <v>0</v>
      </c>
      <c r="AY76" s="9">
        <v>0</v>
      </c>
      <c r="AZ76" s="10">
        <v>1.3997893066666665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0.28647846266666666</v>
      </c>
      <c r="BG76" s="9">
        <v>0</v>
      </c>
      <c r="BH76" s="9">
        <v>0</v>
      </c>
      <c r="BI76" s="9">
        <v>0</v>
      </c>
      <c r="BJ76" s="10">
        <v>0.12588033333333334</v>
      </c>
      <c r="BK76" s="17">
        <f t="shared" si="3"/>
        <v>233.61274604781605</v>
      </c>
      <c r="BL76" s="16"/>
      <c r="BM76" s="57"/>
    </row>
    <row r="77" spans="1:65" s="12" customFormat="1" ht="15">
      <c r="A77" s="5"/>
      <c r="B77" s="8" t="s">
        <v>288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16.016742675133333</v>
      </c>
      <c r="I77" s="9">
        <v>47.73253207980001</v>
      </c>
      <c r="J77" s="9">
        <v>0</v>
      </c>
      <c r="K77" s="9">
        <v>0</v>
      </c>
      <c r="L77" s="10">
        <v>15.719455303766669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3.2296573083333335</v>
      </c>
      <c r="S77" s="9">
        <v>7.02737</v>
      </c>
      <c r="T77" s="9">
        <v>0</v>
      </c>
      <c r="U77" s="9">
        <v>0</v>
      </c>
      <c r="V77" s="10">
        <v>3.7320934247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0.6314505273000002</v>
      </c>
      <c r="AC77" s="9">
        <v>0</v>
      </c>
      <c r="AD77" s="9">
        <v>0</v>
      </c>
      <c r="AE77" s="9">
        <v>0</v>
      </c>
      <c r="AF77" s="10">
        <v>0.15056045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42.52777023546668</v>
      </c>
      <c r="AW77" s="9">
        <v>15.886348041560812</v>
      </c>
      <c r="AX77" s="9">
        <v>0</v>
      </c>
      <c r="AY77" s="9">
        <v>0</v>
      </c>
      <c r="AZ77" s="10">
        <v>16.799673070366666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6.667692856933332</v>
      </c>
      <c r="BG77" s="9">
        <v>4.784329752366666</v>
      </c>
      <c r="BH77" s="9">
        <v>0.5119055299999999</v>
      </c>
      <c r="BI77" s="9">
        <v>0</v>
      </c>
      <c r="BJ77" s="10">
        <v>6.728750270166667</v>
      </c>
      <c r="BK77" s="17">
        <f t="shared" si="3"/>
        <v>188.1463315258942</v>
      </c>
      <c r="BL77" s="16"/>
      <c r="BM77" s="57"/>
    </row>
    <row r="78" spans="1:65" s="12" customFormat="1" ht="15">
      <c r="A78" s="5"/>
      <c r="B78" s="8" t="s">
        <v>289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6.6949355207</v>
      </c>
      <c r="I78" s="9">
        <v>192.54032978646666</v>
      </c>
      <c r="J78" s="9">
        <v>0</v>
      </c>
      <c r="K78" s="9">
        <v>0</v>
      </c>
      <c r="L78" s="10">
        <v>12.312700079433332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0.10211631700000001</v>
      </c>
      <c r="S78" s="9">
        <v>0</v>
      </c>
      <c r="T78" s="9">
        <v>0</v>
      </c>
      <c r="U78" s="9">
        <v>0</v>
      </c>
      <c r="V78" s="10">
        <v>7.038016543333333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0.10010126666666666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19.48873337723333</v>
      </c>
      <c r="AW78" s="9">
        <v>11.361493767106804</v>
      </c>
      <c r="AX78" s="9">
        <v>0</v>
      </c>
      <c r="AY78" s="9">
        <v>0</v>
      </c>
      <c r="AZ78" s="10">
        <v>7.105599991833334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0.1080793378</v>
      </c>
      <c r="BG78" s="9">
        <v>0</v>
      </c>
      <c r="BH78" s="9">
        <v>0</v>
      </c>
      <c r="BI78" s="9">
        <v>0</v>
      </c>
      <c r="BJ78" s="10">
        <v>0.05055113966666666</v>
      </c>
      <c r="BK78" s="17">
        <f t="shared" si="3"/>
        <v>256.9026571272401</v>
      </c>
      <c r="BL78" s="16"/>
      <c r="BM78" s="57"/>
    </row>
    <row r="79" spans="1:65" s="12" customFormat="1" ht="15">
      <c r="A79" s="5"/>
      <c r="B79" s="8" t="s">
        <v>250</v>
      </c>
      <c r="C79" s="11">
        <v>0</v>
      </c>
      <c r="D79" s="9">
        <v>1.3492349</v>
      </c>
      <c r="E79" s="9">
        <v>0</v>
      </c>
      <c r="F79" s="9">
        <v>0</v>
      </c>
      <c r="G79" s="10">
        <v>0</v>
      </c>
      <c r="H79" s="11">
        <v>0.7407299015333332</v>
      </c>
      <c r="I79" s="9">
        <v>1.7332479100000002</v>
      </c>
      <c r="J79" s="9">
        <v>0.15568095</v>
      </c>
      <c r="K79" s="9">
        <v>0</v>
      </c>
      <c r="L79" s="10">
        <v>3.1113003637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0.7855878666666667</v>
      </c>
      <c r="S79" s="9">
        <v>0</v>
      </c>
      <c r="T79" s="9">
        <v>0</v>
      </c>
      <c r="U79" s="9">
        <v>0</v>
      </c>
      <c r="V79" s="10">
        <v>0.010378730000000001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0.00515788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9.634947419399996</v>
      </c>
      <c r="AW79" s="9">
        <v>1.6413405743433556</v>
      </c>
      <c r="AX79" s="9">
        <v>0</v>
      </c>
      <c r="AY79" s="9">
        <v>0</v>
      </c>
      <c r="AZ79" s="10">
        <v>0.9892656379666668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0.6000757901999999</v>
      </c>
      <c r="BG79" s="9">
        <v>0</v>
      </c>
      <c r="BH79" s="9">
        <v>0</v>
      </c>
      <c r="BI79" s="9">
        <v>0</v>
      </c>
      <c r="BJ79" s="10">
        <v>0.034042008</v>
      </c>
      <c r="BK79" s="17">
        <f t="shared" si="3"/>
        <v>20.790989931810017</v>
      </c>
      <c r="BL79" s="16"/>
      <c r="BM79" s="57"/>
    </row>
    <row r="80" spans="1:65" s="12" customFormat="1" ht="15">
      <c r="A80" s="5"/>
      <c r="B80" s="8" t="s">
        <v>252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7.387171861633334</v>
      </c>
      <c r="I80" s="9">
        <v>45.43633680333333</v>
      </c>
      <c r="J80" s="9">
        <v>0</v>
      </c>
      <c r="K80" s="9">
        <v>0</v>
      </c>
      <c r="L80" s="10">
        <v>0.48402747486666664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0.040777506666666664</v>
      </c>
      <c r="S80" s="9">
        <v>0</v>
      </c>
      <c r="T80" s="9">
        <v>0</v>
      </c>
      <c r="U80" s="9">
        <v>0</v>
      </c>
      <c r="V80" s="10">
        <v>5.230734667666667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2.4166694087333327</v>
      </c>
      <c r="AW80" s="9">
        <v>3.0542940001333116</v>
      </c>
      <c r="AX80" s="9">
        <v>0</v>
      </c>
      <c r="AY80" s="9">
        <v>0</v>
      </c>
      <c r="AZ80" s="10">
        <v>8.879874348833333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0.06984152863333334</v>
      </c>
      <c r="BG80" s="9">
        <v>0</v>
      </c>
      <c r="BH80" s="9">
        <v>0</v>
      </c>
      <c r="BI80" s="9">
        <v>0</v>
      </c>
      <c r="BJ80" s="10">
        <v>0.0020361960000000005</v>
      </c>
      <c r="BK80" s="17">
        <f t="shared" si="3"/>
        <v>73.00176379649997</v>
      </c>
      <c r="BL80" s="16"/>
      <c r="BM80" s="50"/>
    </row>
    <row r="81" spans="1:65" s="12" customFormat="1" ht="15">
      <c r="A81" s="5"/>
      <c r="B81" s="8" t="s">
        <v>253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0.6821691233999999</v>
      </c>
      <c r="I81" s="9">
        <v>23.379362</v>
      </c>
      <c r="J81" s="9">
        <v>0</v>
      </c>
      <c r="K81" s="9">
        <v>0</v>
      </c>
      <c r="L81" s="10">
        <v>0.706971577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0.0488933614</v>
      </c>
      <c r="S81" s="9">
        <v>0</v>
      </c>
      <c r="T81" s="9">
        <v>0</v>
      </c>
      <c r="U81" s="9">
        <v>0</v>
      </c>
      <c r="V81" s="10">
        <v>0.08131952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0.06151504766666666</v>
      </c>
      <c r="AW81" s="9">
        <v>16.264582680120018</v>
      </c>
      <c r="AX81" s="9">
        <v>0</v>
      </c>
      <c r="AY81" s="9">
        <v>0</v>
      </c>
      <c r="AZ81" s="10">
        <v>3.300126467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0.003137176</v>
      </c>
      <c r="BG81" s="9">
        <v>0</v>
      </c>
      <c r="BH81" s="9">
        <v>0</v>
      </c>
      <c r="BI81" s="9">
        <v>0</v>
      </c>
      <c r="BJ81" s="10">
        <v>0</v>
      </c>
      <c r="BK81" s="17">
        <f t="shared" si="3"/>
        <v>44.528076952586694</v>
      </c>
      <c r="BL81" s="16"/>
      <c r="BM81" s="57"/>
    </row>
    <row r="82" spans="1:65" s="12" customFormat="1" ht="15">
      <c r="A82" s="5"/>
      <c r="B82" s="8" t="s">
        <v>271</v>
      </c>
      <c r="C82" s="11">
        <v>0</v>
      </c>
      <c r="D82" s="9">
        <v>5.120586666666666</v>
      </c>
      <c r="E82" s="9">
        <v>0</v>
      </c>
      <c r="F82" s="9">
        <v>0</v>
      </c>
      <c r="G82" s="10">
        <v>0</v>
      </c>
      <c r="H82" s="11">
        <v>1.2154353160333333</v>
      </c>
      <c r="I82" s="9">
        <v>3.485071285333333</v>
      </c>
      <c r="J82" s="9">
        <v>0.20482346666666668</v>
      </c>
      <c r="K82" s="9">
        <v>0</v>
      </c>
      <c r="L82" s="10">
        <v>3.1563128308999993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0.04869677923333335</v>
      </c>
      <c r="S82" s="9">
        <v>0</v>
      </c>
      <c r="T82" s="9">
        <v>0</v>
      </c>
      <c r="U82" s="9">
        <v>0</v>
      </c>
      <c r="V82" s="10">
        <v>0.10773714346666667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0.10208016666666667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2.7661530442333335</v>
      </c>
      <c r="AW82" s="9">
        <v>0.918721500258705</v>
      </c>
      <c r="AX82" s="9">
        <v>0</v>
      </c>
      <c r="AY82" s="9">
        <v>0</v>
      </c>
      <c r="AZ82" s="10">
        <v>1.6482827958666668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2.1495020695</v>
      </c>
      <c r="BG82" s="9">
        <v>0</v>
      </c>
      <c r="BH82" s="9">
        <v>0</v>
      </c>
      <c r="BI82" s="9">
        <v>0</v>
      </c>
      <c r="BJ82" s="10">
        <v>0.0030624049999999994</v>
      </c>
      <c r="BK82" s="17">
        <f t="shared" si="3"/>
        <v>20.92646546982537</v>
      </c>
      <c r="BL82" s="16"/>
      <c r="BM82" s="57"/>
    </row>
    <row r="83" spans="1:65" s="12" customFormat="1" ht="15">
      <c r="A83" s="5"/>
      <c r="B83" s="8" t="s">
        <v>272</v>
      </c>
      <c r="C83" s="11">
        <v>0</v>
      </c>
      <c r="D83" s="9">
        <v>5.083975</v>
      </c>
      <c r="E83" s="9">
        <v>0</v>
      </c>
      <c r="F83" s="9">
        <v>0</v>
      </c>
      <c r="G83" s="10">
        <v>0</v>
      </c>
      <c r="H83" s="11">
        <v>0.11444546280000001</v>
      </c>
      <c r="I83" s="9">
        <v>45.75577500000001</v>
      </c>
      <c r="J83" s="9">
        <v>0</v>
      </c>
      <c r="K83" s="9">
        <v>0</v>
      </c>
      <c r="L83" s="10">
        <v>2.0948699619999993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0.07782970700000001</v>
      </c>
      <c r="S83" s="9">
        <v>0</v>
      </c>
      <c r="T83" s="9">
        <v>0</v>
      </c>
      <c r="U83" s="9">
        <v>0</v>
      </c>
      <c r="V83" s="10">
        <v>0.030557604866666668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2.6326160825999994</v>
      </c>
      <c r="AW83" s="9">
        <v>8.330131266724603</v>
      </c>
      <c r="AX83" s="9">
        <v>0</v>
      </c>
      <c r="AY83" s="9">
        <v>0</v>
      </c>
      <c r="AZ83" s="10">
        <v>0.050793483333333334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0.025996104799999996</v>
      </c>
      <c r="BG83" s="9">
        <v>0</v>
      </c>
      <c r="BH83" s="9">
        <v>0</v>
      </c>
      <c r="BI83" s="9">
        <v>0</v>
      </c>
      <c r="BJ83" s="10">
        <v>0</v>
      </c>
      <c r="BK83" s="17">
        <f t="shared" si="3"/>
        <v>64.19698967412461</v>
      </c>
      <c r="BL83" s="16"/>
      <c r="BM83" s="50"/>
    </row>
    <row r="84" spans="1:65" s="12" customFormat="1" ht="15">
      <c r="A84" s="5"/>
      <c r="B84" s="8" t="s">
        <v>273</v>
      </c>
      <c r="C84" s="11">
        <v>0</v>
      </c>
      <c r="D84" s="9">
        <v>10.17679</v>
      </c>
      <c r="E84" s="9">
        <v>0</v>
      </c>
      <c r="F84" s="9">
        <v>0</v>
      </c>
      <c r="G84" s="10">
        <v>0</v>
      </c>
      <c r="H84" s="11">
        <v>1.9707351799</v>
      </c>
      <c r="I84" s="9">
        <v>117.99988005</v>
      </c>
      <c r="J84" s="9">
        <v>0</v>
      </c>
      <c r="K84" s="9">
        <v>0</v>
      </c>
      <c r="L84" s="10">
        <v>1.2495062762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0.06614913500000001</v>
      </c>
      <c r="S84" s="9">
        <v>7.6325925</v>
      </c>
      <c r="T84" s="9">
        <v>0</v>
      </c>
      <c r="U84" s="9">
        <v>0</v>
      </c>
      <c r="V84" s="10">
        <v>0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2.7209020321999997</v>
      </c>
      <c r="AW84" s="9">
        <v>22.373038765850392</v>
      </c>
      <c r="AX84" s="9">
        <v>0</v>
      </c>
      <c r="AY84" s="9">
        <v>0</v>
      </c>
      <c r="AZ84" s="10">
        <v>2.0688443773666663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0.0305035</v>
      </c>
      <c r="BG84" s="9">
        <v>0</v>
      </c>
      <c r="BH84" s="9">
        <v>0</v>
      </c>
      <c r="BI84" s="9">
        <v>0</v>
      </c>
      <c r="BJ84" s="10">
        <v>0.005592308333333333</v>
      </c>
      <c r="BK84" s="17">
        <f t="shared" si="3"/>
        <v>166.2945341248504</v>
      </c>
      <c r="BL84" s="16"/>
      <c r="BM84" s="50"/>
    </row>
    <row r="85" spans="1:65" s="12" customFormat="1" ht="15">
      <c r="A85" s="5"/>
      <c r="B85" s="8" t="s">
        <v>276</v>
      </c>
      <c r="C85" s="11">
        <v>0</v>
      </c>
      <c r="D85" s="9">
        <v>5.07672</v>
      </c>
      <c r="E85" s="9">
        <v>0</v>
      </c>
      <c r="F85" s="9">
        <v>0</v>
      </c>
      <c r="G85" s="10">
        <v>0</v>
      </c>
      <c r="H85" s="11">
        <v>0.3162796559999999</v>
      </c>
      <c r="I85" s="9">
        <v>69.29443367280001</v>
      </c>
      <c r="J85" s="9">
        <v>0</v>
      </c>
      <c r="K85" s="9">
        <v>0</v>
      </c>
      <c r="L85" s="10">
        <v>0.9353704684666666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0.02695839846666667</v>
      </c>
      <c r="S85" s="9">
        <v>5.07672</v>
      </c>
      <c r="T85" s="9">
        <v>0</v>
      </c>
      <c r="U85" s="9">
        <v>0</v>
      </c>
      <c r="V85" s="10">
        <v>0.09645767999999999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0.5052438882666667</v>
      </c>
      <c r="AW85" s="9">
        <v>7.10196433334662</v>
      </c>
      <c r="AX85" s="9">
        <v>0</v>
      </c>
      <c r="AY85" s="9">
        <v>0</v>
      </c>
      <c r="AZ85" s="10">
        <v>0.025617800000000003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0.003550982166666666</v>
      </c>
      <c r="BG85" s="9">
        <v>0</v>
      </c>
      <c r="BH85" s="9">
        <v>0</v>
      </c>
      <c r="BI85" s="9">
        <v>0</v>
      </c>
      <c r="BJ85" s="10">
        <v>0.001014566333333333</v>
      </c>
      <c r="BK85" s="17">
        <f t="shared" si="3"/>
        <v>88.46033144584663</v>
      </c>
      <c r="BL85" s="16"/>
      <c r="BM85" s="50"/>
    </row>
    <row r="86" spans="1:65" s="12" customFormat="1" ht="15">
      <c r="A86" s="5"/>
      <c r="B86" s="8" t="s">
        <v>277</v>
      </c>
      <c r="C86" s="11">
        <v>0</v>
      </c>
      <c r="D86" s="9">
        <v>10.153853333333332</v>
      </c>
      <c r="E86" s="9">
        <v>0</v>
      </c>
      <c r="F86" s="9">
        <v>0</v>
      </c>
      <c r="G86" s="10">
        <v>0</v>
      </c>
      <c r="H86" s="11">
        <v>1.6775570595</v>
      </c>
      <c r="I86" s="9">
        <v>121.58346183053331</v>
      </c>
      <c r="J86" s="9">
        <v>0</v>
      </c>
      <c r="K86" s="9">
        <v>0</v>
      </c>
      <c r="L86" s="10">
        <v>0.5768057895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0.2735661317333334</v>
      </c>
      <c r="S86" s="9">
        <v>5.076926666666666</v>
      </c>
      <c r="T86" s="9">
        <v>0</v>
      </c>
      <c r="U86" s="9">
        <v>0</v>
      </c>
      <c r="V86" s="10">
        <v>0.54069269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1.3545649359333334</v>
      </c>
      <c r="AW86" s="9">
        <v>4.698713769011308</v>
      </c>
      <c r="AX86" s="9">
        <v>0</v>
      </c>
      <c r="AY86" s="9">
        <v>0</v>
      </c>
      <c r="AZ86" s="10">
        <v>4.221820905866666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0.5441550540666666</v>
      </c>
      <c r="BG86" s="9">
        <v>0</v>
      </c>
      <c r="BH86" s="9">
        <v>0</v>
      </c>
      <c r="BI86" s="9">
        <v>0</v>
      </c>
      <c r="BJ86" s="10">
        <v>0</v>
      </c>
      <c r="BK86" s="17">
        <f t="shared" si="3"/>
        <v>150.70211816614463</v>
      </c>
      <c r="BL86" s="16"/>
      <c r="BM86" s="50"/>
    </row>
    <row r="87" spans="1:65" s="12" customFormat="1" ht="15">
      <c r="A87" s="5"/>
      <c r="B87" s="8" t="s">
        <v>278</v>
      </c>
      <c r="C87" s="11">
        <v>0</v>
      </c>
      <c r="D87" s="9">
        <v>2.030322</v>
      </c>
      <c r="E87" s="9">
        <v>0</v>
      </c>
      <c r="F87" s="9">
        <v>0</v>
      </c>
      <c r="G87" s="10">
        <v>0</v>
      </c>
      <c r="H87" s="11">
        <v>1.595479409966667</v>
      </c>
      <c r="I87" s="9">
        <v>119.788998</v>
      </c>
      <c r="J87" s="9">
        <v>0</v>
      </c>
      <c r="K87" s="9">
        <v>0</v>
      </c>
      <c r="L87" s="10">
        <v>1.2836522379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0.02702460083333334</v>
      </c>
      <c r="S87" s="9">
        <v>5.075805</v>
      </c>
      <c r="T87" s="9">
        <v>0</v>
      </c>
      <c r="U87" s="9">
        <v>0</v>
      </c>
      <c r="V87" s="10">
        <v>0.0279169275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0.0030433780000000002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3.8832387375</v>
      </c>
      <c r="AW87" s="9">
        <v>52.49827050011654</v>
      </c>
      <c r="AX87" s="9">
        <v>0</v>
      </c>
      <c r="AY87" s="9">
        <v>0</v>
      </c>
      <c r="AZ87" s="10">
        <v>6.0855390080000005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0.13137248366666668</v>
      </c>
      <c r="BG87" s="9">
        <v>0</v>
      </c>
      <c r="BH87" s="9">
        <v>0</v>
      </c>
      <c r="BI87" s="9">
        <v>0</v>
      </c>
      <c r="BJ87" s="10">
        <v>0.001014459333333333</v>
      </c>
      <c r="BK87" s="17">
        <f t="shared" si="3"/>
        <v>192.43167674281656</v>
      </c>
      <c r="BL87" s="16"/>
      <c r="BM87" s="50"/>
    </row>
    <row r="88" spans="1:65" s="12" customFormat="1" ht="15">
      <c r="A88" s="5"/>
      <c r="B88" s="8" t="s">
        <v>279</v>
      </c>
      <c r="C88" s="11">
        <v>0</v>
      </c>
      <c r="D88" s="9">
        <v>2.0398886666666667</v>
      </c>
      <c r="E88" s="9">
        <v>0</v>
      </c>
      <c r="F88" s="9">
        <v>0</v>
      </c>
      <c r="G88" s="10">
        <v>0</v>
      </c>
      <c r="H88" s="11">
        <v>20.628757492466665</v>
      </c>
      <c r="I88" s="9">
        <v>51.267501915</v>
      </c>
      <c r="J88" s="9">
        <v>9.690374569033333</v>
      </c>
      <c r="K88" s="9">
        <v>0</v>
      </c>
      <c r="L88" s="10">
        <v>13.937367212533331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7.800773347966668</v>
      </c>
      <c r="S88" s="9">
        <v>0.9740468383333332</v>
      </c>
      <c r="T88" s="9">
        <v>19.4882223402</v>
      </c>
      <c r="U88" s="9">
        <v>0</v>
      </c>
      <c r="V88" s="10">
        <v>2.437690806266667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0.202543341</v>
      </c>
      <c r="AC88" s="9">
        <v>0</v>
      </c>
      <c r="AD88" s="9">
        <v>0</v>
      </c>
      <c r="AE88" s="9">
        <v>0</v>
      </c>
      <c r="AF88" s="10">
        <v>0.005086343333333333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0.004069074666666667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63.00062170756668</v>
      </c>
      <c r="AW88" s="9">
        <v>16.98179501790016</v>
      </c>
      <c r="AX88" s="9">
        <v>0</v>
      </c>
      <c r="AY88" s="9">
        <v>0</v>
      </c>
      <c r="AZ88" s="10">
        <v>17.8656609798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14.146846727133337</v>
      </c>
      <c r="BG88" s="9">
        <v>11.892484889399999</v>
      </c>
      <c r="BH88" s="9">
        <v>5.391523933333334</v>
      </c>
      <c r="BI88" s="9">
        <v>0</v>
      </c>
      <c r="BJ88" s="10">
        <v>5.305607605666666</v>
      </c>
      <c r="BK88" s="17">
        <f t="shared" si="3"/>
        <v>263.0608628082669</v>
      </c>
      <c r="BL88" s="16"/>
      <c r="BM88" s="50"/>
    </row>
    <row r="89" spans="1:65" s="12" customFormat="1" ht="15">
      <c r="A89" s="5"/>
      <c r="B89" s="8" t="s">
        <v>284</v>
      </c>
      <c r="C89" s="11">
        <v>0</v>
      </c>
      <c r="D89" s="9">
        <v>2.0247493333333333</v>
      </c>
      <c r="E89" s="9">
        <v>0</v>
      </c>
      <c r="F89" s="9">
        <v>0</v>
      </c>
      <c r="G89" s="10">
        <v>0</v>
      </c>
      <c r="H89" s="11">
        <v>3.9024307314666666</v>
      </c>
      <c r="I89" s="9">
        <v>105.28696533333333</v>
      </c>
      <c r="J89" s="9">
        <v>0</v>
      </c>
      <c r="K89" s="9">
        <v>0</v>
      </c>
      <c r="L89" s="10">
        <v>1.2748022758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0.053048432533333335</v>
      </c>
      <c r="S89" s="9">
        <v>5.061873333333334</v>
      </c>
      <c r="T89" s="9">
        <v>0</v>
      </c>
      <c r="U89" s="9">
        <v>0</v>
      </c>
      <c r="V89" s="10">
        <v>0.02024749333333333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4.989098698766667</v>
      </c>
      <c r="AW89" s="9">
        <v>5.879030595679069E-11</v>
      </c>
      <c r="AX89" s="9">
        <v>0</v>
      </c>
      <c r="AY89" s="9">
        <v>0</v>
      </c>
      <c r="AZ89" s="10">
        <v>1.0407196085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0.03693365650000001</v>
      </c>
      <c r="BG89" s="9">
        <v>0</v>
      </c>
      <c r="BH89" s="9">
        <v>0</v>
      </c>
      <c r="BI89" s="9">
        <v>0</v>
      </c>
      <c r="BJ89" s="10">
        <v>0.06981978900000002</v>
      </c>
      <c r="BK89" s="17">
        <f t="shared" si="3"/>
        <v>123.76068868595877</v>
      </c>
      <c r="BL89" s="16"/>
      <c r="BM89" s="50"/>
    </row>
    <row r="90" spans="1:65" s="12" customFormat="1" ht="15">
      <c r="A90" s="5"/>
      <c r="B90" s="8" t="s">
        <v>294</v>
      </c>
      <c r="C90" s="11">
        <v>0</v>
      </c>
      <c r="D90" s="9">
        <v>0.39979733333333334</v>
      </c>
      <c r="E90" s="9">
        <v>0</v>
      </c>
      <c r="F90" s="9">
        <v>0</v>
      </c>
      <c r="G90" s="10">
        <v>0</v>
      </c>
      <c r="H90" s="11">
        <v>0.03278293139999999</v>
      </c>
      <c r="I90" s="9">
        <v>4.997466666666667</v>
      </c>
      <c r="J90" s="9">
        <v>0</v>
      </c>
      <c r="K90" s="9">
        <v>0</v>
      </c>
      <c r="L90" s="10">
        <v>0.3812467370666667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0.011165359</v>
      </c>
      <c r="S90" s="9">
        <v>0</v>
      </c>
      <c r="T90" s="9">
        <v>0</v>
      </c>
      <c r="U90" s="9">
        <v>0</v>
      </c>
      <c r="V90" s="10">
        <v>0.009994933333333332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0.042441857</v>
      </c>
      <c r="AW90" s="9">
        <v>1.0994353332778186</v>
      </c>
      <c r="AX90" s="9">
        <v>0</v>
      </c>
      <c r="AY90" s="9">
        <v>0</v>
      </c>
      <c r="AZ90" s="10">
        <v>1.8361223972666667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0.0168093668</v>
      </c>
      <c r="BG90" s="9">
        <v>0</v>
      </c>
      <c r="BH90" s="9">
        <v>0</v>
      </c>
      <c r="BI90" s="9">
        <v>0</v>
      </c>
      <c r="BJ90" s="10">
        <v>0.18810339066666668</v>
      </c>
      <c r="BK90" s="17">
        <f t="shared" si="3"/>
        <v>9.015366305811153</v>
      </c>
      <c r="BL90" s="16"/>
      <c r="BM90" s="50"/>
    </row>
    <row r="91" spans="1:65" s="12" customFormat="1" ht="15">
      <c r="A91" s="5"/>
      <c r="B91" s="8" t="s">
        <v>295</v>
      </c>
      <c r="C91" s="11">
        <v>0</v>
      </c>
      <c r="D91" s="9">
        <v>1</v>
      </c>
      <c r="E91" s="9">
        <v>0</v>
      </c>
      <c r="F91" s="9">
        <v>0</v>
      </c>
      <c r="G91" s="10">
        <v>0</v>
      </c>
      <c r="H91" s="11">
        <v>2.0221999999999998</v>
      </c>
      <c r="I91" s="9">
        <v>41.3288672468</v>
      </c>
      <c r="J91" s="9">
        <v>0</v>
      </c>
      <c r="K91" s="9">
        <v>0</v>
      </c>
      <c r="L91" s="10">
        <v>1.5097508559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0.0030594078999999995</v>
      </c>
      <c r="S91" s="9">
        <v>0.4</v>
      </c>
      <c r="T91" s="9">
        <v>0</v>
      </c>
      <c r="U91" s="9">
        <v>0</v>
      </c>
      <c r="V91" s="10">
        <v>0.201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0.036299000000000005</v>
      </c>
      <c r="AW91" s="9">
        <v>15.637758170200009</v>
      </c>
      <c r="AX91" s="9">
        <v>0</v>
      </c>
      <c r="AY91" s="9">
        <v>0</v>
      </c>
      <c r="AZ91" s="10">
        <v>0.40539899999999995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0.0015990000000000002</v>
      </c>
      <c r="BG91" s="9">
        <v>0</v>
      </c>
      <c r="BH91" s="9">
        <v>0</v>
      </c>
      <c r="BI91" s="9">
        <v>0</v>
      </c>
      <c r="BJ91" s="10">
        <v>0.0051</v>
      </c>
      <c r="BK91" s="17">
        <f t="shared" si="3"/>
        <v>62.551032680800006</v>
      </c>
      <c r="BL91" s="16"/>
      <c r="BM91" s="50"/>
    </row>
    <row r="92" spans="1:65" s="12" customFormat="1" ht="15">
      <c r="A92" s="5"/>
      <c r="B92" s="8" t="s">
        <v>102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0.032693961466666664</v>
      </c>
      <c r="I92" s="9">
        <v>0</v>
      </c>
      <c r="J92" s="9">
        <v>0</v>
      </c>
      <c r="K92" s="9">
        <v>0</v>
      </c>
      <c r="L92" s="10">
        <v>3.4961223928333336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</v>
      </c>
      <c r="S92" s="9">
        <v>0</v>
      </c>
      <c r="T92" s="9">
        <v>0</v>
      </c>
      <c r="U92" s="9">
        <v>0</v>
      </c>
      <c r="V92" s="10">
        <v>0.020568013333333336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0.034807081399999995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0.3072614834</v>
      </c>
      <c r="AW92" s="9">
        <v>0.4485113206075815</v>
      </c>
      <c r="AX92" s="9">
        <v>0</v>
      </c>
      <c r="AY92" s="9">
        <v>0</v>
      </c>
      <c r="AZ92" s="10">
        <v>13.927521027299997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0.14851889836666665</v>
      </c>
      <c r="BG92" s="9">
        <v>0</v>
      </c>
      <c r="BH92" s="9">
        <v>0</v>
      </c>
      <c r="BI92" s="9">
        <v>0</v>
      </c>
      <c r="BJ92" s="10">
        <v>0.41619066076666666</v>
      </c>
      <c r="BK92" s="17">
        <f t="shared" si="3"/>
        <v>18.832194839474248</v>
      </c>
      <c r="BL92" s="16"/>
      <c r="BM92" s="50"/>
    </row>
    <row r="93" spans="1:65" s="12" customFormat="1" ht="15">
      <c r="A93" s="5"/>
      <c r="B93" s="8" t="s">
        <v>214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3.568821098699999</v>
      </c>
      <c r="I93" s="9">
        <v>1.8338765966666668</v>
      </c>
      <c r="J93" s="9">
        <v>0</v>
      </c>
      <c r="K93" s="9">
        <v>0</v>
      </c>
      <c r="L93" s="10">
        <v>6.075081876699999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0.2952626454333333</v>
      </c>
      <c r="S93" s="9">
        <v>3.9377718333333327</v>
      </c>
      <c r="T93" s="9">
        <v>0</v>
      </c>
      <c r="U93" s="9">
        <v>0</v>
      </c>
      <c r="V93" s="10">
        <v>7.074488368000001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16.080412238666668</v>
      </c>
      <c r="AW93" s="9">
        <v>4.281224812757575</v>
      </c>
      <c r="AX93" s="9">
        <v>0</v>
      </c>
      <c r="AY93" s="9">
        <v>0</v>
      </c>
      <c r="AZ93" s="10">
        <v>8.766147602733332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3.661824151366666</v>
      </c>
      <c r="BG93" s="9">
        <v>0</v>
      </c>
      <c r="BH93" s="9">
        <v>0.38920326666666666</v>
      </c>
      <c r="BI93" s="9">
        <v>0</v>
      </c>
      <c r="BJ93" s="10">
        <v>1.9005706235333333</v>
      </c>
      <c r="BK93" s="17">
        <f t="shared" si="3"/>
        <v>57.86468511455758</v>
      </c>
      <c r="BL93" s="16"/>
      <c r="BM93" s="50"/>
    </row>
    <row r="94" spans="1:65" s="12" customFormat="1" ht="15">
      <c r="A94" s="5"/>
      <c r="B94" s="8" t="s">
        <v>236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10.418283298533332</v>
      </c>
      <c r="I94" s="9">
        <v>28.245073566666665</v>
      </c>
      <c r="J94" s="9">
        <v>0</v>
      </c>
      <c r="K94" s="9">
        <v>0</v>
      </c>
      <c r="L94" s="10">
        <v>4.757844876566668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0.03285543266666666</v>
      </c>
      <c r="S94" s="9">
        <v>0</v>
      </c>
      <c r="T94" s="9">
        <v>0</v>
      </c>
      <c r="U94" s="9">
        <v>0</v>
      </c>
      <c r="V94" s="10">
        <v>5.32575965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9.557187588633335</v>
      </c>
      <c r="AW94" s="9">
        <v>2.1003700004255013</v>
      </c>
      <c r="AX94" s="9">
        <v>0</v>
      </c>
      <c r="AY94" s="9">
        <v>0</v>
      </c>
      <c r="AZ94" s="10">
        <v>5.82432601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0.02835499533333333</v>
      </c>
      <c r="BG94" s="9">
        <v>0</v>
      </c>
      <c r="BH94" s="9">
        <v>0</v>
      </c>
      <c r="BI94" s="9">
        <v>0</v>
      </c>
      <c r="BJ94" s="10">
        <v>0.0010501850000000001</v>
      </c>
      <c r="BK94" s="17">
        <f t="shared" si="3"/>
        <v>66.29110560382549</v>
      </c>
      <c r="BL94" s="16"/>
      <c r="BM94" s="50"/>
    </row>
    <row r="95" spans="1:65" s="12" customFormat="1" ht="15">
      <c r="A95" s="5"/>
      <c r="B95" s="8" t="s">
        <v>237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1.904711207233333</v>
      </c>
      <c r="I95" s="9">
        <v>23.29203066666667</v>
      </c>
      <c r="J95" s="9">
        <v>0</v>
      </c>
      <c r="K95" s="9">
        <v>0</v>
      </c>
      <c r="L95" s="10">
        <v>0.22918024176666668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0.30226703433333335</v>
      </c>
      <c r="S95" s="9">
        <v>0</v>
      </c>
      <c r="T95" s="9">
        <v>0</v>
      </c>
      <c r="U95" s="9">
        <v>0</v>
      </c>
      <c r="V95" s="10">
        <v>0.005293643333333334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7.921122352666666</v>
      </c>
      <c r="AW95" s="9">
        <v>2.099067333277179</v>
      </c>
      <c r="AX95" s="9">
        <v>0</v>
      </c>
      <c r="AY95" s="9">
        <v>0</v>
      </c>
      <c r="AZ95" s="10">
        <v>7.62922480366667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0.05562528433333334</v>
      </c>
      <c r="BG95" s="9">
        <v>0</v>
      </c>
      <c r="BH95" s="9">
        <v>0</v>
      </c>
      <c r="BI95" s="9">
        <v>0</v>
      </c>
      <c r="BJ95" s="10">
        <v>0.0010495336666666664</v>
      </c>
      <c r="BK95" s="17">
        <f t="shared" si="3"/>
        <v>43.43957210094384</v>
      </c>
      <c r="BL95" s="16"/>
      <c r="BM95" s="50"/>
    </row>
    <row r="96" spans="1:65" s="12" customFormat="1" ht="15">
      <c r="A96" s="5"/>
      <c r="B96" s="8" t="s">
        <v>240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0.1871483675</v>
      </c>
      <c r="I96" s="9">
        <v>23.88118605</v>
      </c>
      <c r="J96" s="9">
        <v>0</v>
      </c>
      <c r="K96" s="9">
        <v>0</v>
      </c>
      <c r="L96" s="10">
        <v>0.5159773361666666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0.043228637</v>
      </c>
      <c r="S96" s="9">
        <v>0</v>
      </c>
      <c r="T96" s="9">
        <v>0</v>
      </c>
      <c r="U96" s="9">
        <v>0</v>
      </c>
      <c r="V96" s="10">
        <v>0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1.4056159582</v>
      </c>
      <c r="AW96" s="9">
        <v>12.571187999857301</v>
      </c>
      <c r="AX96" s="9">
        <v>0</v>
      </c>
      <c r="AY96" s="9">
        <v>0</v>
      </c>
      <c r="AZ96" s="10">
        <v>3.1454159975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0.004714195499999998</v>
      </c>
      <c r="BG96" s="9">
        <v>0</v>
      </c>
      <c r="BH96" s="9">
        <v>0</v>
      </c>
      <c r="BI96" s="9">
        <v>0</v>
      </c>
      <c r="BJ96" s="10">
        <v>0.5248470989999999</v>
      </c>
      <c r="BK96" s="17">
        <f t="shared" si="3"/>
        <v>42.27932164072397</v>
      </c>
      <c r="BL96" s="16"/>
      <c r="BM96" s="50"/>
    </row>
    <row r="97" spans="1:65" s="12" customFormat="1" ht="15">
      <c r="A97" s="5"/>
      <c r="B97" s="8" t="s">
        <v>241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0.5818540572</v>
      </c>
      <c r="I97" s="9">
        <v>0</v>
      </c>
      <c r="J97" s="9">
        <v>0</v>
      </c>
      <c r="K97" s="9">
        <v>0</v>
      </c>
      <c r="L97" s="10">
        <v>2.1800581793000005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0.25689358749999996</v>
      </c>
      <c r="S97" s="9">
        <v>0</v>
      </c>
      <c r="T97" s="9">
        <v>0</v>
      </c>
      <c r="U97" s="9">
        <v>0</v>
      </c>
      <c r="V97" s="10">
        <v>1.0937840375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22.59704586166666</v>
      </c>
      <c r="AW97" s="9">
        <v>8.198336628829317</v>
      </c>
      <c r="AX97" s="9">
        <v>0</v>
      </c>
      <c r="AY97" s="9">
        <v>0</v>
      </c>
      <c r="AZ97" s="10">
        <v>0.9625202347666668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0.6162915114999999</v>
      </c>
      <c r="BG97" s="9">
        <v>0</v>
      </c>
      <c r="BH97" s="9">
        <v>0</v>
      </c>
      <c r="BI97" s="9">
        <v>0</v>
      </c>
      <c r="BJ97" s="10">
        <v>0.074530333</v>
      </c>
      <c r="BK97" s="17">
        <f t="shared" si="3"/>
        <v>36.561314431262645</v>
      </c>
      <c r="BL97" s="16"/>
      <c r="BM97" s="50"/>
    </row>
    <row r="98" spans="1:65" s="12" customFormat="1" ht="15">
      <c r="A98" s="5"/>
      <c r="B98" s="8" t="s">
        <v>242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0.04490178219999999</v>
      </c>
      <c r="I98" s="9">
        <v>57.68741</v>
      </c>
      <c r="J98" s="9">
        <v>0</v>
      </c>
      <c r="K98" s="9">
        <v>0</v>
      </c>
      <c r="L98" s="10">
        <v>0.20998573776666674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0.007866465000000001</v>
      </c>
      <c r="S98" s="9">
        <v>0</v>
      </c>
      <c r="T98" s="9">
        <v>0</v>
      </c>
      <c r="U98" s="9">
        <v>0</v>
      </c>
      <c r="V98" s="10">
        <v>0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0.01046775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0.20330463823333336</v>
      </c>
      <c r="AW98" s="9">
        <v>2.0935500001841443</v>
      </c>
      <c r="AX98" s="9">
        <v>0</v>
      </c>
      <c r="AY98" s="9">
        <v>0</v>
      </c>
      <c r="AZ98" s="10">
        <v>4.784971820399999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0.011493589466666667</v>
      </c>
      <c r="BG98" s="9">
        <v>0</v>
      </c>
      <c r="BH98" s="9">
        <v>0</v>
      </c>
      <c r="BI98" s="9">
        <v>0</v>
      </c>
      <c r="BJ98" s="10">
        <v>0.0010467750000000002</v>
      </c>
      <c r="BK98" s="17">
        <f t="shared" si="3"/>
        <v>65.05499855825082</v>
      </c>
      <c r="BL98" s="16"/>
      <c r="BM98" s="50"/>
    </row>
    <row r="99" spans="1:65" s="12" customFormat="1" ht="15">
      <c r="A99" s="5"/>
      <c r="B99" s="8" t="s">
        <v>245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15.146002332433333</v>
      </c>
      <c r="I99" s="9">
        <v>10.610228433333335</v>
      </c>
      <c r="J99" s="9">
        <v>0</v>
      </c>
      <c r="K99" s="9">
        <v>0</v>
      </c>
      <c r="L99" s="10">
        <v>2.3625236777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6.9371049675666665</v>
      </c>
      <c r="S99" s="9">
        <v>0</v>
      </c>
      <c r="T99" s="9">
        <v>0</v>
      </c>
      <c r="U99" s="9">
        <v>0</v>
      </c>
      <c r="V99" s="10">
        <v>13.1340971275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5.077728461999998</v>
      </c>
      <c r="AW99" s="9">
        <v>0.12550719990122036</v>
      </c>
      <c r="AX99" s="9">
        <v>0</v>
      </c>
      <c r="AY99" s="9">
        <v>0</v>
      </c>
      <c r="AZ99" s="10">
        <v>0.1294675463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0.33709142133333336</v>
      </c>
      <c r="BG99" s="9">
        <v>0</v>
      </c>
      <c r="BH99" s="9">
        <v>0</v>
      </c>
      <c r="BI99" s="9">
        <v>0</v>
      </c>
      <c r="BJ99" s="10">
        <v>0.8900552266666667</v>
      </c>
      <c r="BK99" s="17">
        <f t="shared" si="3"/>
        <v>54.74980639473455</v>
      </c>
      <c r="BL99" s="16"/>
      <c r="BM99" s="50"/>
    </row>
    <row r="100" spans="1:65" s="12" customFormat="1" ht="15">
      <c r="A100" s="5"/>
      <c r="B100" s="8" t="s">
        <v>246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0.30210305333333337</v>
      </c>
      <c r="I100" s="9">
        <v>42.971555</v>
      </c>
      <c r="J100" s="9">
        <v>0</v>
      </c>
      <c r="K100" s="9">
        <v>0</v>
      </c>
      <c r="L100" s="10">
        <v>0.3081028198333334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0.001041734666666667</v>
      </c>
      <c r="S100" s="9">
        <v>0</v>
      </c>
      <c r="T100" s="9">
        <v>0</v>
      </c>
      <c r="U100" s="9">
        <v>0</v>
      </c>
      <c r="V100" s="10">
        <v>0.0005729540333333335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0.484360504</v>
      </c>
      <c r="AW100" s="9">
        <v>4.157600000112501</v>
      </c>
      <c r="AX100" s="9">
        <v>0</v>
      </c>
      <c r="AY100" s="9">
        <v>0</v>
      </c>
      <c r="AZ100" s="10">
        <v>3.1987535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0.002182739999999999</v>
      </c>
      <c r="BG100" s="9">
        <v>0</v>
      </c>
      <c r="BH100" s="9">
        <v>0</v>
      </c>
      <c r="BI100" s="9">
        <v>0</v>
      </c>
      <c r="BJ100" s="10">
        <v>0.0010393999999999994</v>
      </c>
      <c r="BK100" s="17">
        <f t="shared" si="3"/>
        <v>51.42731170597917</v>
      </c>
      <c r="BL100" s="16"/>
      <c r="BM100" s="50"/>
    </row>
    <row r="101" spans="1:65" s="12" customFormat="1" ht="15">
      <c r="A101" s="5"/>
      <c r="B101" s="8" t="s">
        <v>248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1.2999673548333335</v>
      </c>
      <c r="I101" s="9">
        <v>2.7006179416666667</v>
      </c>
      <c r="J101" s="9">
        <v>0.3146351</v>
      </c>
      <c r="K101" s="9">
        <v>0</v>
      </c>
      <c r="L101" s="10">
        <v>2.818448005533333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0.09716980683333334</v>
      </c>
      <c r="S101" s="9">
        <v>0</v>
      </c>
      <c r="T101" s="9">
        <v>1.0487836666666666</v>
      </c>
      <c r="U101" s="9">
        <v>0</v>
      </c>
      <c r="V101" s="10">
        <v>0.0353635578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6.196846235633336</v>
      </c>
      <c r="AW101" s="9">
        <v>2.038620172632717</v>
      </c>
      <c r="AX101" s="9">
        <v>0</v>
      </c>
      <c r="AY101" s="9">
        <v>0</v>
      </c>
      <c r="AZ101" s="10">
        <v>4.459954701399999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0.5512076975333334</v>
      </c>
      <c r="BG101" s="9">
        <v>0.5200561666666667</v>
      </c>
      <c r="BH101" s="9">
        <v>0</v>
      </c>
      <c r="BI101" s="9">
        <v>0</v>
      </c>
      <c r="BJ101" s="10">
        <v>0.146655839</v>
      </c>
      <c r="BK101" s="17">
        <f aca="true" t="shared" si="4" ref="BK101:BK164">SUM(C101:BJ101)</f>
        <v>22.228326246199384</v>
      </c>
      <c r="BL101" s="16"/>
      <c r="BM101" s="50"/>
    </row>
    <row r="102" spans="1:65" s="12" customFormat="1" ht="15">
      <c r="A102" s="5"/>
      <c r="B102" s="8" t="s">
        <v>209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16.834568284833335</v>
      </c>
      <c r="I102" s="9">
        <v>51.6222235526</v>
      </c>
      <c r="J102" s="9">
        <v>0</v>
      </c>
      <c r="K102" s="9">
        <v>0</v>
      </c>
      <c r="L102" s="10">
        <v>0.010076483166666667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0.02235740666666667</v>
      </c>
      <c r="S102" s="9">
        <v>0</v>
      </c>
      <c r="T102" s="9">
        <v>0</v>
      </c>
      <c r="U102" s="9">
        <v>0</v>
      </c>
      <c r="V102" s="10">
        <v>0.002235740666666666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0.4625097895333334</v>
      </c>
      <c r="AW102" s="9">
        <v>4.948219611833338E-11</v>
      </c>
      <c r="AX102" s="9">
        <v>0</v>
      </c>
      <c r="AY102" s="9">
        <v>0</v>
      </c>
      <c r="AZ102" s="10">
        <v>0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0.11087604466666666</v>
      </c>
      <c r="BG102" s="9">
        <v>0</v>
      </c>
      <c r="BH102" s="9">
        <v>0</v>
      </c>
      <c r="BI102" s="9">
        <v>0</v>
      </c>
      <c r="BJ102" s="10">
        <v>0.001108871333333333</v>
      </c>
      <c r="BK102" s="17">
        <f t="shared" si="4"/>
        <v>69.06595617351614</v>
      </c>
      <c r="BL102" s="16"/>
      <c r="BM102" s="50"/>
    </row>
    <row r="103" spans="1:65" s="12" customFormat="1" ht="15">
      <c r="A103" s="5"/>
      <c r="B103" s="8" t="s">
        <v>211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2.8724419346333336</v>
      </c>
      <c r="I103" s="9">
        <v>14.081158900000002</v>
      </c>
      <c r="J103" s="9">
        <v>0</v>
      </c>
      <c r="K103" s="9">
        <v>0</v>
      </c>
      <c r="L103" s="10">
        <v>1.5061390901666658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0.04523242826666667</v>
      </c>
      <c r="S103" s="9">
        <v>0.004579238666666667</v>
      </c>
      <c r="T103" s="9">
        <v>0</v>
      </c>
      <c r="U103" s="9">
        <v>0</v>
      </c>
      <c r="V103" s="10">
        <v>0.11677058600000001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64.16549553883335</v>
      </c>
      <c r="AW103" s="9">
        <v>24.43154354364942</v>
      </c>
      <c r="AX103" s="9">
        <v>0</v>
      </c>
      <c r="AY103" s="9">
        <v>0</v>
      </c>
      <c r="AZ103" s="10">
        <v>9.329566722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7.750057000800001</v>
      </c>
      <c r="BG103" s="9">
        <v>0</v>
      </c>
      <c r="BH103" s="9">
        <v>0</v>
      </c>
      <c r="BI103" s="9">
        <v>0</v>
      </c>
      <c r="BJ103" s="10">
        <v>0.06406644233333333</v>
      </c>
      <c r="BK103" s="17">
        <f t="shared" si="4"/>
        <v>124.36705142534943</v>
      </c>
      <c r="BL103" s="16"/>
      <c r="BM103" s="50"/>
    </row>
    <row r="104" spans="1:65" s="12" customFormat="1" ht="15">
      <c r="A104" s="5"/>
      <c r="B104" s="8" t="s">
        <v>215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2.852780933999999</v>
      </c>
      <c r="I104" s="9">
        <v>9.0724482</v>
      </c>
      <c r="J104" s="9">
        <v>0</v>
      </c>
      <c r="K104" s="9">
        <v>0</v>
      </c>
      <c r="L104" s="10">
        <v>0.021001036966666668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0.0016800828333333332</v>
      </c>
      <c r="S104" s="9">
        <v>0</v>
      </c>
      <c r="T104" s="9">
        <v>0</v>
      </c>
      <c r="U104" s="9">
        <v>0</v>
      </c>
      <c r="V104" s="10">
        <v>0.057122822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4.388969922333333</v>
      </c>
      <c r="AC104" s="9">
        <v>9.8632648</v>
      </c>
      <c r="AD104" s="9">
        <v>0</v>
      </c>
      <c r="AE104" s="9">
        <v>0</v>
      </c>
      <c r="AF104" s="10">
        <v>3.7286397760666667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0.026819213666666664</v>
      </c>
      <c r="AW104" s="9">
        <v>-2.5931257141564856E-11</v>
      </c>
      <c r="AX104" s="9">
        <v>0</v>
      </c>
      <c r="AY104" s="9">
        <v>0</v>
      </c>
      <c r="AZ104" s="10">
        <v>1.6873940431999999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0.24545676416666667</v>
      </c>
      <c r="BG104" s="9">
        <v>0</v>
      </c>
      <c r="BH104" s="9">
        <v>0</v>
      </c>
      <c r="BI104" s="9">
        <v>0</v>
      </c>
      <c r="BJ104" s="10">
        <v>0.0011082319999999996</v>
      </c>
      <c r="BK104" s="17">
        <f t="shared" si="4"/>
        <v>31.9466858272074</v>
      </c>
      <c r="BL104" s="16"/>
      <c r="BM104" s="50"/>
    </row>
    <row r="105" spans="1:65" s="12" customFormat="1" ht="15">
      <c r="A105" s="5"/>
      <c r="B105" s="8" t="s">
        <v>216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14.916949729266669</v>
      </c>
      <c r="I105" s="9">
        <v>4.117826583333333</v>
      </c>
      <c r="J105" s="9">
        <v>0</v>
      </c>
      <c r="K105" s="9">
        <v>0</v>
      </c>
      <c r="L105" s="10">
        <v>0.13019101033333333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0.0028204291666666667</v>
      </c>
      <c r="S105" s="9">
        <v>1.1281716666666666</v>
      </c>
      <c r="T105" s="9">
        <v>0</v>
      </c>
      <c r="U105" s="9">
        <v>0</v>
      </c>
      <c r="V105" s="10">
        <v>0.012409888333333334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309.9705586935332</v>
      </c>
      <c r="AW105" s="9">
        <v>150.81435168206127</v>
      </c>
      <c r="AX105" s="9">
        <v>0</v>
      </c>
      <c r="AY105" s="9">
        <v>0</v>
      </c>
      <c r="AZ105" s="10">
        <v>17.681770844166664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14.917442884766666</v>
      </c>
      <c r="BG105" s="9">
        <v>0</v>
      </c>
      <c r="BH105" s="9">
        <v>0</v>
      </c>
      <c r="BI105" s="9">
        <v>0</v>
      </c>
      <c r="BJ105" s="10">
        <v>0</v>
      </c>
      <c r="BK105" s="17">
        <f t="shared" si="4"/>
        <v>513.6924934116278</v>
      </c>
      <c r="BL105" s="16"/>
      <c r="BM105" s="50"/>
    </row>
    <row r="106" spans="1:65" s="12" customFormat="1" ht="15">
      <c r="A106" s="5"/>
      <c r="B106" s="8" t="s">
        <v>217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5.460802156233334</v>
      </c>
      <c r="I106" s="9">
        <v>37.06570066666667</v>
      </c>
      <c r="J106" s="9">
        <v>0</v>
      </c>
      <c r="K106" s="9">
        <v>0</v>
      </c>
      <c r="L106" s="10">
        <v>0.0464357179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0.0016352514999999996</v>
      </c>
      <c r="S106" s="9">
        <v>0</v>
      </c>
      <c r="T106" s="9">
        <v>0</v>
      </c>
      <c r="U106" s="9">
        <v>0</v>
      </c>
      <c r="V106" s="10">
        <v>0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0.36750590940000005</v>
      </c>
      <c r="AW106" s="9">
        <v>-6.554046194651164E-11</v>
      </c>
      <c r="AX106" s="9">
        <v>0</v>
      </c>
      <c r="AY106" s="9">
        <v>0</v>
      </c>
      <c r="AZ106" s="10">
        <v>3.9258506506333335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0.073914232</v>
      </c>
      <c r="BG106" s="9">
        <v>0</v>
      </c>
      <c r="BH106" s="9">
        <v>0</v>
      </c>
      <c r="BI106" s="9">
        <v>0</v>
      </c>
      <c r="BJ106" s="10">
        <v>0.27337396100000005</v>
      </c>
      <c r="BK106" s="17">
        <f t="shared" si="4"/>
        <v>47.2152185452678</v>
      </c>
      <c r="BL106" s="16"/>
      <c r="BM106" s="50"/>
    </row>
    <row r="107" spans="1:65" s="12" customFormat="1" ht="15">
      <c r="A107" s="5"/>
      <c r="B107" s="8" t="s">
        <v>221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0.22148198253333332</v>
      </c>
      <c r="I107" s="9">
        <v>0</v>
      </c>
      <c r="J107" s="9">
        <v>0</v>
      </c>
      <c r="K107" s="9">
        <v>0</v>
      </c>
      <c r="L107" s="10">
        <v>0.1951314845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0.01829687813333333</v>
      </c>
      <c r="S107" s="9">
        <v>0</v>
      </c>
      <c r="T107" s="9">
        <v>0</v>
      </c>
      <c r="U107" s="9">
        <v>0</v>
      </c>
      <c r="V107" s="10">
        <v>0.009961335000000002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22.62548196193333</v>
      </c>
      <c r="AW107" s="9">
        <v>0.27340591696652633</v>
      </c>
      <c r="AX107" s="9">
        <v>0</v>
      </c>
      <c r="AY107" s="9">
        <v>0</v>
      </c>
      <c r="AZ107" s="10">
        <v>2.265205079066667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1.4398761445333332</v>
      </c>
      <c r="BG107" s="9">
        <v>0</v>
      </c>
      <c r="BH107" s="9">
        <v>0</v>
      </c>
      <c r="BI107" s="9">
        <v>0</v>
      </c>
      <c r="BJ107" s="10">
        <v>0.03390233366666667</v>
      </c>
      <c r="BK107" s="17">
        <f t="shared" si="4"/>
        <v>27.08274311633319</v>
      </c>
      <c r="BL107" s="16"/>
      <c r="BM107" s="50"/>
    </row>
    <row r="108" spans="1:65" s="12" customFormat="1" ht="15">
      <c r="A108" s="5"/>
      <c r="B108" s="8" t="s">
        <v>222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1.4160307488</v>
      </c>
      <c r="I108" s="9">
        <v>73.071372</v>
      </c>
      <c r="J108" s="9">
        <v>0</v>
      </c>
      <c r="K108" s="9">
        <v>0</v>
      </c>
      <c r="L108" s="10">
        <v>0.3400889945666667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0.0071996793</v>
      </c>
      <c r="S108" s="9">
        <v>0</v>
      </c>
      <c r="T108" s="9">
        <v>0</v>
      </c>
      <c r="U108" s="9">
        <v>0</v>
      </c>
      <c r="V108" s="10">
        <v>0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0.10283834666666666</v>
      </c>
      <c r="AW108" s="9">
        <v>35.731091666496425</v>
      </c>
      <c r="AX108" s="9">
        <v>0</v>
      </c>
      <c r="AY108" s="9">
        <v>0</v>
      </c>
      <c r="AZ108" s="10">
        <v>4.347347015766666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0.001073421666666667</v>
      </c>
      <c r="BG108" s="9">
        <v>41.075445</v>
      </c>
      <c r="BH108" s="9">
        <v>0</v>
      </c>
      <c r="BI108" s="9">
        <v>0</v>
      </c>
      <c r="BJ108" s="10">
        <v>0.0005367108333333335</v>
      </c>
      <c r="BK108" s="17">
        <f t="shared" si="4"/>
        <v>156.09302358409644</v>
      </c>
      <c r="BL108" s="16"/>
      <c r="BM108" s="50"/>
    </row>
    <row r="109" spans="1:65" s="12" customFormat="1" ht="15">
      <c r="A109" s="5"/>
      <c r="B109" s="8" t="s">
        <v>224</v>
      </c>
      <c r="C109" s="11">
        <v>0</v>
      </c>
      <c r="D109" s="9">
        <v>1.0774353333333333</v>
      </c>
      <c r="E109" s="9">
        <v>0</v>
      </c>
      <c r="F109" s="9">
        <v>0</v>
      </c>
      <c r="G109" s="10">
        <v>0</v>
      </c>
      <c r="H109" s="11">
        <v>0.9595639078666667</v>
      </c>
      <c r="I109" s="9">
        <v>60.33637866666667</v>
      </c>
      <c r="J109" s="9">
        <v>0</v>
      </c>
      <c r="K109" s="9">
        <v>0</v>
      </c>
      <c r="L109" s="10">
        <v>11.107830156899997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0.0094922053</v>
      </c>
      <c r="S109" s="9">
        <v>0</v>
      </c>
      <c r="T109" s="9">
        <v>0</v>
      </c>
      <c r="U109" s="9">
        <v>0</v>
      </c>
      <c r="V109" s="10">
        <v>0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0.4524739464333333</v>
      </c>
      <c r="AW109" s="9">
        <v>1.3373835372476606E-10</v>
      </c>
      <c r="AX109" s="9">
        <v>0</v>
      </c>
      <c r="AY109" s="9">
        <v>0</v>
      </c>
      <c r="AZ109" s="10">
        <v>0.019364538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0.03603955683333333</v>
      </c>
      <c r="BG109" s="9">
        <v>12.909692</v>
      </c>
      <c r="BH109" s="9">
        <v>0</v>
      </c>
      <c r="BI109" s="9">
        <v>0</v>
      </c>
      <c r="BJ109" s="10">
        <v>0.0005379038333333334</v>
      </c>
      <c r="BK109" s="17">
        <f t="shared" si="4"/>
        <v>86.90880821530041</v>
      </c>
      <c r="BL109" s="16"/>
      <c r="BM109" s="50"/>
    </row>
    <row r="110" spans="1:65" s="12" customFormat="1" ht="15">
      <c r="A110" s="5"/>
      <c r="B110" s="8" t="s">
        <v>225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2.0789312765333334</v>
      </c>
      <c r="I110" s="9">
        <v>24.28361584</v>
      </c>
      <c r="J110" s="9">
        <v>0</v>
      </c>
      <c r="K110" s="9">
        <v>0</v>
      </c>
      <c r="L110" s="10">
        <v>3.9263612340000007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0.14261979483333337</v>
      </c>
      <c r="S110" s="9">
        <v>0.007114522366666667</v>
      </c>
      <c r="T110" s="9">
        <v>0</v>
      </c>
      <c r="U110" s="9">
        <v>0</v>
      </c>
      <c r="V110" s="10">
        <v>4.600991118333334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8.2824544205</v>
      </c>
      <c r="AW110" s="9">
        <v>11.145273197305208</v>
      </c>
      <c r="AX110" s="9">
        <v>0</v>
      </c>
      <c r="AY110" s="9">
        <v>0</v>
      </c>
      <c r="AZ110" s="10">
        <v>1.8895989938333335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0.09419483856666663</v>
      </c>
      <c r="BG110" s="9">
        <v>0</v>
      </c>
      <c r="BH110" s="9">
        <v>0</v>
      </c>
      <c r="BI110" s="9">
        <v>0</v>
      </c>
      <c r="BJ110" s="10">
        <v>0.11796269036666666</v>
      </c>
      <c r="BK110" s="17">
        <f t="shared" si="4"/>
        <v>56.56911792663854</v>
      </c>
      <c r="BL110" s="16"/>
      <c r="BM110" s="50"/>
    </row>
    <row r="111" spans="1:65" s="12" customFormat="1" ht="15">
      <c r="A111" s="5"/>
      <c r="B111" s="8" t="s">
        <v>226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0.007004525500000001</v>
      </c>
      <c r="I111" s="9">
        <v>94.830472</v>
      </c>
      <c r="J111" s="9">
        <v>0</v>
      </c>
      <c r="K111" s="9">
        <v>0</v>
      </c>
      <c r="L111" s="10">
        <v>0.03717785549999999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0.5686595462999998</v>
      </c>
      <c r="S111" s="9">
        <v>0</v>
      </c>
      <c r="T111" s="9">
        <v>0</v>
      </c>
      <c r="U111" s="9">
        <v>0</v>
      </c>
      <c r="V111" s="10">
        <v>3.8691910195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0.02473596806666667</v>
      </c>
      <c r="AW111" s="9">
        <v>-1.7996626411331818E-10</v>
      </c>
      <c r="AX111" s="9">
        <v>0</v>
      </c>
      <c r="AY111" s="9">
        <v>0</v>
      </c>
      <c r="AZ111" s="10">
        <v>3.2687198973333333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</v>
      </c>
      <c r="BG111" s="9">
        <v>16.13917</v>
      </c>
      <c r="BH111" s="9">
        <v>0</v>
      </c>
      <c r="BI111" s="9">
        <v>0</v>
      </c>
      <c r="BJ111" s="10">
        <v>0.0005379723333333333</v>
      </c>
      <c r="BK111" s="17">
        <f t="shared" si="4"/>
        <v>118.74566878435336</v>
      </c>
      <c r="BL111" s="16"/>
      <c r="BM111" s="50"/>
    </row>
    <row r="112" spans="1:65" s="12" customFormat="1" ht="15">
      <c r="A112" s="5"/>
      <c r="B112" s="8" t="s">
        <v>227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2.8278819156666666</v>
      </c>
      <c r="I112" s="9">
        <v>18.38014246666667</v>
      </c>
      <c r="J112" s="9">
        <v>0</v>
      </c>
      <c r="K112" s="9">
        <v>0</v>
      </c>
      <c r="L112" s="10">
        <v>2.8736965367000002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2.7436161339000007</v>
      </c>
      <c r="S112" s="9">
        <v>4.413325345933334</v>
      </c>
      <c r="T112" s="9">
        <v>0</v>
      </c>
      <c r="U112" s="9">
        <v>0</v>
      </c>
      <c r="V112" s="10">
        <v>5.383063867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19.018848500966666</v>
      </c>
      <c r="AW112" s="9">
        <v>18.024868959550133</v>
      </c>
      <c r="AX112" s="9">
        <v>0</v>
      </c>
      <c r="AY112" s="9">
        <v>0</v>
      </c>
      <c r="AZ112" s="10">
        <v>11.411191571866665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4.3250224765</v>
      </c>
      <c r="BG112" s="9">
        <v>3.2752990043000008</v>
      </c>
      <c r="BH112" s="9">
        <v>0</v>
      </c>
      <c r="BI112" s="9">
        <v>0</v>
      </c>
      <c r="BJ112" s="10">
        <v>1.8168898470666666</v>
      </c>
      <c r="BK112" s="17">
        <f t="shared" si="4"/>
        <v>94.49384662611679</v>
      </c>
      <c r="BL112" s="16"/>
      <c r="BM112" s="50"/>
    </row>
    <row r="113" spans="1:65" s="12" customFormat="1" ht="15">
      <c r="A113" s="5"/>
      <c r="B113" s="8" t="s">
        <v>228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0.48389530959999993</v>
      </c>
      <c r="I113" s="9">
        <v>92.64246800000001</v>
      </c>
      <c r="J113" s="9">
        <v>0</v>
      </c>
      <c r="K113" s="9">
        <v>0</v>
      </c>
      <c r="L113" s="10">
        <v>0.8896967222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0.004847571000000001</v>
      </c>
      <c r="S113" s="9">
        <v>5.38619</v>
      </c>
      <c r="T113" s="9">
        <v>0</v>
      </c>
      <c r="U113" s="9">
        <v>0</v>
      </c>
      <c r="V113" s="10">
        <v>2.7346763867999995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0.26291305049999997</v>
      </c>
      <c r="AW113" s="9">
        <v>10.84986781003125</v>
      </c>
      <c r="AX113" s="9">
        <v>0</v>
      </c>
      <c r="AY113" s="9">
        <v>0</v>
      </c>
      <c r="AZ113" s="10">
        <v>0.21663362223333338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0.0225277238</v>
      </c>
      <c r="BG113" s="9">
        <v>0</v>
      </c>
      <c r="BH113" s="9">
        <v>0</v>
      </c>
      <c r="BI113" s="9">
        <v>0</v>
      </c>
      <c r="BJ113" s="10">
        <v>0.001075309</v>
      </c>
      <c r="BK113" s="17">
        <f t="shared" si="4"/>
        <v>113.4947915051646</v>
      </c>
      <c r="BL113" s="16"/>
      <c r="BM113" s="50"/>
    </row>
    <row r="114" spans="1:65" s="12" customFormat="1" ht="15">
      <c r="A114" s="5"/>
      <c r="B114" s="8" t="s">
        <v>229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0.7007841388</v>
      </c>
      <c r="I114" s="9">
        <v>136.52328395156667</v>
      </c>
      <c r="J114" s="9">
        <v>0</v>
      </c>
      <c r="K114" s="9">
        <v>0</v>
      </c>
      <c r="L114" s="10">
        <v>10.235806827033334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0.215799754</v>
      </c>
      <c r="S114" s="9">
        <v>6.457848</v>
      </c>
      <c r="T114" s="9">
        <v>0</v>
      </c>
      <c r="U114" s="9">
        <v>0</v>
      </c>
      <c r="V114" s="10">
        <v>0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0.098841212</v>
      </c>
      <c r="AW114" s="9">
        <v>10.743610000042633</v>
      </c>
      <c r="AX114" s="9">
        <v>0</v>
      </c>
      <c r="AY114" s="9">
        <v>0</v>
      </c>
      <c r="AZ114" s="10">
        <v>0.29330055299999996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0.016115415</v>
      </c>
      <c r="BG114" s="9">
        <v>0</v>
      </c>
      <c r="BH114" s="9">
        <v>0</v>
      </c>
      <c r="BI114" s="9">
        <v>0</v>
      </c>
      <c r="BJ114" s="10">
        <v>0.0010743609999999998</v>
      </c>
      <c r="BK114" s="17">
        <f t="shared" si="4"/>
        <v>165.28646421244264</v>
      </c>
      <c r="BL114" s="16"/>
      <c r="BM114" s="50"/>
    </row>
    <row r="115" spans="1:65" s="12" customFormat="1" ht="15">
      <c r="A115" s="5"/>
      <c r="B115" s="8" t="s">
        <v>230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7.3669278321333325</v>
      </c>
      <c r="I115" s="9">
        <v>21.698707830466667</v>
      </c>
      <c r="J115" s="9">
        <v>0</v>
      </c>
      <c r="K115" s="9">
        <v>0</v>
      </c>
      <c r="L115" s="10">
        <v>4.657235854600001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5.244154468700001</v>
      </c>
      <c r="S115" s="9">
        <v>5.9188914</v>
      </c>
      <c r="T115" s="9">
        <v>0</v>
      </c>
      <c r="U115" s="9">
        <v>0</v>
      </c>
      <c r="V115" s="10">
        <v>2.4770593393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10.999862883333332</v>
      </c>
      <c r="AC115" s="9">
        <v>0.3251191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36.140830053500004</v>
      </c>
      <c r="AW115" s="9">
        <v>28.39598978320238</v>
      </c>
      <c r="AX115" s="9">
        <v>0</v>
      </c>
      <c r="AY115" s="9">
        <v>0</v>
      </c>
      <c r="AZ115" s="10">
        <v>24.518543330766665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9.422265799266667</v>
      </c>
      <c r="BG115" s="9">
        <v>1.7989923533333334</v>
      </c>
      <c r="BH115" s="9">
        <v>0</v>
      </c>
      <c r="BI115" s="9">
        <v>0</v>
      </c>
      <c r="BJ115" s="10">
        <v>4.717341638433333</v>
      </c>
      <c r="BK115" s="17">
        <f t="shared" si="4"/>
        <v>163.68192166703574</v>
      </c>
      <c r="BL115" s="16"/>
      <c r="BM115" s="50"/>
    </row>
    <row r="116" spans="1:65" s="12" customFormat="1" ht="15">
      <c r="A116" s="5"/>
      <c r="B116" s="8" t="s">
        <v>231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7.038103127366666</v>
      </c>
      <c r="I116" s="9">
        <v>156.2780128</v>
      </c>
      <c r="J116" s="9">
        <v>0</v>
      </c>
      <c r="K116" s="9">
        <v>0</v>
      </c>
      <c r="L116" s="10">
        <v>1.1859311562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5.758995039</v>
      </c>
      <c r="S116" s="9">
        <v>8.050035</v>
      </c>
      <c r="T116" s="9">
        <v>0</v>
      </c>
      <c r="U116" s="9">
        <v>0</v>
      </c>
      <c r="V116" s="10">
        <v>5.377399766633333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1.4571194125000002</v>
      </c>
      <c r="AW116" s="9">
        <v>1.0714113333392736</v>
      </c>
      <c r="AX116" s="9">
        <v>0</v>
      </c>
      <c r="AY116" s="9">
        <v>0</v>
      </c>
      <c r="AZ116" s="10">
        <v>13.513175441666666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0.0005357056666666668</v>
      </c>
      <c r="BG116" s="9">
        <v>0</v>
      </c>
      <c r="BH116" s="9">
        <v>0</v>
      </c>
      <c r="BI116" s="9">
        <v>0</v>
      </c>
      <c r="BJ116" s="10">
        <v>0.03321375133333334</v>
      </c>
      <c r="BK116" s="17">
        <f t="shared" si="4"/>
        <v>199.763932533706</v>
      </c>
      <c r="BL116" s="16"/>
      <c r="BM116" s="50"/>
    </row>
    <row r="117" spans="1:65" s="12" customFormat="1" ht="15">
      <c r="A117" s="5"/>
      <c r="B117" s="8" t="s">
        <v>232</v>
      </c>
      <c r="C117" s="11">
        <v>0</v>
      </c>
      <c r="D117" s="9">
        <v>3.215064</v>
      </c>
      <c r="E117" s="9">
        <v>0</v>
      </c>
      <c r="F117" s="9">
        <v>0</v>
      </c>
      <c r="G117" s="10">
        <v>0</v>
      </c>
      <c r="H117" s="11">
        <v>0.6033603458333332</v>
      </c>
      <c r="I117" s="9">
        <v>73.97633651626666</v>
      </c>
      <c r="J117" s="9">
        <v>0</v>
      </c>
      <c r="K117" s="9">
        <v>0</v>
      </c>
      <c r="L117" s="10">
        <v>0.3454050424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0.002679220000000001</v>
      </c>
      <c r="S117" s="9">
        <v>17.147008</v>
      </c>
      <c r="T117" s="9">
        <v>0</v>
      </c>
      <c r="U117" s="9">
        <v>0</v>
      </c>
      <c r="V117" s="10">
        <v>5.35844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5.436061484566666</v>
      </c>
      <c r="AW117" s="9">
        <v>4.279129333064294</v>
      </c>
      <c r="AX117" s="9">
        <v>0</v>
      </c>
      <c r="AY117" s="9">
        <v>0</v>
      </c>
      <c r="AZ117" s="10">
        <v>0.5011930231666666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</v>
      </c>
      <c r="BG117" s="9">
        <v>0</v>
      </c>
      <c r="BH117" s="9">
        <v>0</v>
      </c>
      <c r="BI117" s="9">
        <v>0</v>
      </c>
      <c r="BJ117" s="10">
        <v>0.2310107506</v>
      </c>
      <c r="BK117" s="17">
        <f t="shared" si="4"/>
        <v>111.09568771589763</v>
      </c>
      <c r="BL117" s="16"/>
      <c r="BM117" s="50"/>
    </row>
    <row r="118" spans="1:65" s="12" customFormat="1" ht="15">
      <c r="A118" s="5"/>
      <c r="B118" s="8" t="s">
        <v>234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1.5371230463333339</v>
      </c>
      <c r="I118" s="9">
        <v>29.898885333333332</v>
      </c>
      <c r="J118" s="9">
        <v>0</v>
      </c>
      <c r="K118" s="9">
        <v>0</v>
      </c>
      <c r="L118" s="10">
        <v>2.6336005994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0.012279899333333334</v>
      </c>
      <c r="S118" s="9">
        <v>0</v>
      </c>
      <c r="T118" s="9">
        <v>0</v>
      </c>
      <c r="U118" s="9">
        <v>0</v>
      </c>
      <c r="V118" s="10">
        <v>6.940812666666667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0.8473540182666668</v>
      </c>
      <c r="AW118" s="9">
        <v>2.664735833191616</v>
      </c>
      <c r="AX118" s="9">
        <v>0</v>
      </c>
      <c r="AY118" s="9">
        <v>0</v>
      </c>
      <c r="AZ118" s="10">
        <v>7.819344068366666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0.009060101833333334</v>
      </c>
      <c r="BG118" s="9">
        <v>0</v>
      </c>
      <c r="BH118" s="9">
        <v>0</v>
      </c>
      <c r="BI118" s="9">
        <v>0</v>
      </c>
      <c r="BJ118" s="10">
        <v>0.010658939999999999</v>
      </c>
      <c r="BK118" s="17">
        <f t="shared" si="4"/>
        <v>52.373854506724946</v>
      </c>
      <c r="BL118" s="16"/>
      <c r="BM118" s="50"/>
    </row>
    <row r="119" spans="1:65" s="12" customFormat="1" ht="15">
      <c r="A119" s="5"/>
      <c r="B119" s="8" t="s">
        <v>238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6.3678411514</v>
      </c>
      <c r="I119" s="9">
        <v>14.7148846585</v>
      </c>
      <c r="J119" s="9">
        <v>0</v>
      </c>
      <c r="K119" s="9">
        <v>0</v>
      </c>
      <c r="L119" s="10">
        <v>6.331992909866667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3.3216030531666663</v>
      </c>
      <c r="S119" s="9">
        <v>0.08663496920000001</v>
      </c>
      <c r="T119" s="9">
        <v>0</v>
      </c>
      <c r="U119" s="9">
        <v>0</v>
      </c>
      <c r="V119" s="10">
        <v>2.409254805266667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0.25669184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38.75661310956667</v>
      </c>
      <c r="AW119" s="9">
        <v>7.626956296025607</v>
      </c>
      <c r="AX119" s="9">
        <v>0</v>
      </c>
      <c r="AY119" s="9">
        <v>0</v>
      </c>
      <c r="AZ119" s="10">
        <v>7.003885503966669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10.265023780866668</v>
      </c>
      <c r="BG119" s="9">
        <v>0.0695100112</v>
      </c>
      <c r="BH119" s="9">
        <v>0</v>
      </c>
      <c r="BI119" s="9">
        <v>0</v>
      </c>
      <c r="BJ119" s="10">
        <v>1.2472800198333336</v>
      </c>
      <c r="BK119" s="17">
        <f t="shared" si="4"/>
        <v>98.45817210885896</v>
      </c>
      <c r="BL119" s="16"/>
      <c r="BM119" s="50"/>
    </row>
    <row r="120" spans="1:65" s="12" customFormat="1" ht="15">
      <c r="A120" s="5"/>
      <c r="B120" s="8" t="s">
        <v>235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2.2856127533</v>
      </c>
      <c r="I120" s="9">
        <v>66.93782493110001</v>
      </c>
      <c r="J120" s="9">
        <v>0</v>
      </c>
      <c r="K120" s="9">
        <v>0</v>
      </c>
      <c r="L120" s="10">
        <v>27.66194790733333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0.053229812566666666</v>
      </c>
      <c r="S120" s="9">
        <v>0</v>
      </c>
      <c r="T120" s="9">
        <v>0</v>
      </c>
      <c r="U120" s="9">
        <v>0</v>
      </c>
      <c r="V120" s="10">
        <v>5.325258333333333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5.1277546270666665</v>
      </c>
      <c r="AW120" s="9">
        <v>5.739245130790309</v>
      </c>
      <c r="AX120" s="9">
        <v>0</v>
      </c>
      <c r="AY120" s="9">
        <v>0</v>
      </c>
      <c r="AZ120" s="10">
        <v>5.4933901090666675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0.012546393766666667</v>
      </c>
      <c r="BG120" s="9">
        <v>0</v>
      </c>
      <c r="BH120" s="9">
        <v>0</v>
      </c>
      <c r="BI120" s="9">
        <v>0</v>
      </c>
      <c r="BJ120" s="10">
        <v>0.0015860689999999994</v>
      </c>
      <c r="BK120" s="17">
        <f t="shared" si="4"/>
        <v>118.63839606732365</v>
      </c>
      <c r="BL120" s="16"/>
      <c r="BM120" s="50"/>
    </row>
    <row r="121" spans="1:65" s="12" customFormat="1" ht="15">
      <c r="A121" s="5"/>
      <c r="B121" s="8" t="s">
        <v>243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2.9574772040666666</v>
      </c>
      <c r="I121" s="9">
        <v>4.068760246666666</v>
      </c>
      <c r="J121" s="9">
        <v>0.27019614340000003</v>
      </c>
      <c r="K121" s="9">
        <v>0</v>
      </c>
      <c r="L121" s="10">
        <v>5.787934096900001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1.3872200174666667</v>
      </c>
      <c r="S121" s="9">
        <v>0</v>
      </c>
      <c r="T121" s="9">
        <v>1.0741183333333333</v>
      </c>
      <c r="U121" s="9">
        <v>0</v>
      </c>
      <c r="V121" s="10">
        <v>2.2835755766666668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29.747750873233336</v>
      </c>
      <c r="AW121" s="9">
        <v>8.165399613455149</v>
      </c>
      <c r="AX121" s="9">
        <v>0</v>
      </c>
      <c r="AY121" s="9">
        <v>0</v>
      </c>
      <c r="AZ121" s="10">
        <v>5.509312022466667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5.863925514533332</v>
      </c>
      <c r="BG121" s="9">
        <v>0.5316905</v>
      </c>
      <c r="BH121" s="9">
        <v>0</v>
      </c>
      <c r="BI121" s="9">
        <v>0</v>
      </c>
      <c r="BJ121" s="10">
        <v>0.24684937119999997</v>
      </c>
      <c r="BK121" s="17">
        <f t="shared" si="4"/>
        <v>67.89420951338847</v>
      </c>
      <c r="BL121" s="16"/>
      <c r="BM121" s="50"/>
    </row>
    <row r="122" spans="1:65" s="12" customFormat="1" ht="15">
      <c r="A122" s="5"/>
      <c r="B122" s="8" t="s">
        <v>149</v>
      </c>
      <c r="C122" s="11">
        <v>0</v>
      </c>
      <c r="D122" s="9">
        <v>1.7439384</v>
      </c>
      <c r="E122" s="9">
        <v>0</v>
      </c>
      <c r="F122" s="9">
        <v>0</v>
      </c>
      <c r="G122" s="10">
        <v>0</v>
      </c>
      <c r="H122" s="11">
        <v>0.40837224200000005</v>
      </c>
      <c r="I122" s="9">
        <v>1.453282</v>
      </c>
      <c r="J122" s="9">
        <v>0</v>
      </c>
      <c r="K122" s="9">
        <v>0</v>
      </c>
      <c r="L122" s="10">
        <v>12.025107795766669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0.0036332050000000005</v>
      </c>
      <c r="S122" s="9">
        <v>0</v>
      </c>
      <c r="T122" s="9">
        <v>0</v>
      </c>
      <c r="U122" s="9">
        <v>0</v>
      </c>
      <c r="V122" s="10">
        <v>0.036988933499999994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10.822191252133331</v>
      </c>
      <c r="AW122" s="9">
        <v>10.870966321110387</v>
      </c>
      <c r="AX122" s="9">
        <v>0</v>
      </c>
      <c r="AY122" s="9">
        <v>0</v>
      </c>
      <c r="AZ122" s="10">
        <v>6.303962124000001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0.8300681921999999</v>
      </c>
      <c r="BG122" s="9">
        <v>0.356659</v>
      </c>
      <c r="BH122" s="9">
        <v>0</v>
      </c>
      <c r="BI122" s="9">
        <v>0</v>
      </c>
      <c r="BJ122" s="10">
        <v>1.2611182392333333</v>
      </c>
      <c r="BK122" s="17">
        <f t="shared" si="4"/>
        <v>46.11628770494372</v>
      </c>
      <c r="BL122" s="16"/>
      <c r="BM122" s="50"/>
    </row>
    <row r="123" spans="1:65" s="12" customFormat="1" ht="15">
      <c r="A123" s="5"/>
      <c r="B123" s="8" t="s">
        <v>150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14.852604003833335</v>
      </c>
      <c r="I123" s="9">
        <v>82.20056538733333</v>
      </c>
      <c r="J123" s="9">
        <v>0</v>
      </c>
      <c r="K123" s="9">
        <v>0</v>
      </c>
      <c r="L123" s="10">
        <v>9.142761326033332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1.6971265154999995</v>
      </c>
      <c r="S123" s="9">
        <v>2.058503872966667</v>
      </c>
      <c r="T123" s="9">
        <v>7.464908333333333</v>
      </c>
      <c r="U123" s="9">
        <v>0</v>
      </c>
      <c r="V123" s="10">
        <v>4.321444636333333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0.11755832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153.18895674899997</v>
      </c>
      <c r="AW123" s="9">
        <v>58.60196170172788</v>
      </c>
      <c r="AX123" s="9">
        <v>0</v>
      </c>
      <c r="AY123" s="9">
        <v>0</v>
      </c>
      <c r="AZ123" s="10">
        <v>113.36092787293333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18.004258402300003</v>
      </c>
      <c r="BG123" s="9">
        <v>3.4591388712333337</v>
      </c>
      <c r="BH123" s="9">
        <v>0</v>
      </c>
      <c r="BI123" s="9">
        <v>0</v>
      </c>
      <c r="BJ123" s="10">
        <v>20.74216516993333</v>
      </c>
      <c r="BK123" s="17">
        <f t="shared" si="4"/>
        <v>489.2128811624612</v>
      </c>
      <c r="BL123" s="16"/>
      <c r="BM123" s="50"/>
    </row>
    <row r="124" spans="1:65" s="12" customFormat="1" ht="15">
      <c r="A124" s="5"/>
      <c r="B124" s="8" t="s">
        <v>151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3.5046904210333336</v>
      </c>
      <c r="I124" s="9">
        <v>30.937044734066667</v>
      </c>
      <c r="J124" s="9">
        <v>0</v>
      </c>
      <c r="K124" s="9">
        <v>0</v>
      </c>
      <c r="L124" s="10">
        <v>4.2555734253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3.674601943766667</v>
      </c>
      <c r="S124" s="9">
        <v>8.210839737666669</v>
      </c>
      <c r="T124" s="9">
        <v>0</v>
      </c>
      <c r="U124" s="9">
        <v>0</v>
      </c>
      <c r="V124" s="10">
        <v>3.6622530677666663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0.036570958333333334</v>
      </c>
      <c r="AC124" s="9">
        <v>4.388515</v>
      </c>
      <c r="AD124" s="9">
        <v>0</v>
      </c>
      <c r="AE124" s="9">
        <v>0</v>
      </c>
      <c r="AF124" s="10">
        <v>0.9290684310333334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116.84532029953331</v>
      </c>
      <c r="AW124" s="9">
        <v>57.90034581733321</v>
      </c>
      <c r="AX124" s="9">
        <v>0</v>
      </c>
      <c r="AY124" s="9">
        <v>0</v>
      </c>
      <c r="AZ124" s="10">
        <v>64.99610892990002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14.196370226300001</v>
      </c>
      <c r="BG124" s="9">
        <v>11.1489294614</v>
      </c>
      <c r="BH124" s="9">
        <v>0</v>
      </c>
      <c r="BI124" s="9">
        <v>0</v>
      </c>
      <c r="BJ124" s="10">
        <v>18.69162125416667</v>
      </c>
      <c r="BK124" s="17">
        <f t="shared" si="4"/>
        <v>343.37785370759985</v>
      </c>
      <c r="BL124" s="16"/>
      <c r="BM124" s="50"/>
    </row>
    <row r="125" spans="1:65" s="12" customFormat="1" ht="15">
      <c r="A125" s="5"/>
      <c r="B125" s="8" t="s">
        <v>153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2.592666076</v>
      </c>
      <c r="I125" s="9">
        <v>483.38122682229994</v>
      </c>
      <c r="J125" s="9">
        <v>0</v>
      </c>
      <c r="K125" s="9">
        <v>0</v>
      </c>
      <c r="L125" s="10">
        <v>0.9460137106666666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0.012729948000000005</v>
      </c>
      <c r="S125" s="9">
        <v>1.4144386666666666</v>
      </c>
      <c r="T125" s="9">
        <v>0</v>
      </c>
      <c r="U125" s="9">
        <v>0</v>
      </c>
      <c r="V125" s="10">
        <v>0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0.13988816666666667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23.5654779659</v>
      </c>
      <c r="AW125" s="9">
        <v>11.657827097761587</v>
      </c>
      <c r="AX125" s="9">
        <v>0</v>
      </c>
      <c r="AY125" s="9">
        <v>0</v>
      </c>
      <c r="AZ125" s="10">
        <v>6.273904228066666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0.4966169805666667</v>
      </c>
      <c r="BG125" s="9">
        <v>0</v>
      </c>
      <c r="BH125" s="9">
        <v>0</v>
      </c>
      <c r="BI125" s="9">
        <v>0</v>
      </c>
      <c r="BJ125" s="10">
        <v>0.5502797346666667</v>
      </c>
      <c r="BK125" s="17">
        <f t="shared" si="4"/>
        <v>531.0310693972614</v>
      </c>
      <c r="BL125" s="16"/>
      <c r="BM125" s="50"/>
    </row>
    <row r="126" spans="1:65" s="12" customFormat="1" ht="15">
      <c r="A126" s="5"/>
      <c r="B126" s="8" t="s">
        <v>154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1.5461771853333333</v>
      </c>
      <c r="I126" s="9">
        <v>106.3636549359</v>
      </c>
      <c r="J126" s="9">
        <v>0</v>
      </c>
      <c r="K126" s="9">
        <v>0</v>
      </c>
      <c r="L126" s="10">
        <v>0.09532378230000002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</v>
      </c>
      <c r="S126" s="9">
        <v>0</v>
      </c>
      <c r="T126" s="9">
        <v>0</v>
      </c>
      <c r="U126" s="9">
        <v>0</v>
      </c>
      <c r="V126" s="10">
        <v>0.024077543100000005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2.9539092475</v>
      </c>
      <c r="AW126" s="9">
        <v>19.028021631610475</v>
      </c>
      <c r="AX126" s="9">
        <v>0</v>
      </c>
      <c r="AY126" s="9">
        <v>0</v>
      </c>
      <c r="AZ126" s="10">
        <v>3.9039257088666677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0.4696480356666667</v>
      </c>
      <c r="BG126" s="9">
        <v>0</v>
      </c>
      <c r="BH126" s="9">
        <v>0</v>
      </c>
      <c r="BI126" s="9">
        <v>0</v>
      </c>
      <c r="BJ126" s="10">
        <v>9.1448042638</v>
      </c>
      <c r="BK126" s="17">
        <f t="shared" si="4"/>
        <v>143.52954233407715</v>
      </c>
      <c r="BL126" s="16"/>
      <c r="BM126" s="50"/>
    </row>
    <row r="127" spans="1:65" s="12" customFormat="1" ht="15">
      <c r="A127" s="5"/>
      <c r="B127" s="8" t="s">
        <v>155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1.1360183503999997</v>
      </c>
      <c r="I127" s="9">
        <v>166.2290504896</v>
      </c>
      <c r="J127" s="9">
        <v>0</v>
      </c>
      <c r="K127" s="9">
        <v>0</v>
      </c>
      <c r="L127" s="10">
        <v>0.6427563203333333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0.01606250193333333</v>
      </c>
      <c r="S127" s="9">
        <v>21.09867</v>
      </c>
      <c r="T127" s="9">
        <v>0</v>
      </c>
      <c r="U127" s="9">
        <v>0</v>
      </c>
      <c r="V127" s="10">
        <v>0.06341193989999999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11.709473586366668</v>
      </c>
      <c r="AW127" s="9">
        <v>14.931757576566852</v>
      </c>
      <c r="AX127" s="9">
        <v>0</v>
      </c>
      <c r="AY127" s="9">
        <v>0</v>
      </c>
      <c r="AZ127" s="10">
        <v>4.784573470133333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0.7726227662</v>
      </c>
      <c r="BG127" s="9">
        <v>0.13891646666666668</v>
      </c>
      <c r="BH127" s="9">
        <v>0</v>
      </c>
      <c r="BI127" s="9">
        <v>0</v>
      </c>
      <c r="BJ127" s="10">
        <v>0.08539780186666668</v>
      </c>
      <c r="BK127" s="17">
        <f t="shared" si="4"/>
        <v>221.60871126996685</v>
      </c>
      <c r="BL127" s="16"/>
      <c r="BM127" s="50"/>
    </row>
    <row r="128" spans="1:65" s="12" customFormat="1" ht="15">
      <c r="A128" s="5"/>
      <c r="B128" s="8" t="s">
        <v>156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1.7918629467666665</v>
      </c>
      <c r="I128" s="9">
        <v>13.564891386666666</v>
      </c>
      <c r="J128" s="9">
        <v>0</v>
      </c>
      <c r="K128" s="9">
        <v>0</v>
      </c>
      <c r="L128" s="10">
        <v>4.024740943133333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0.4338911371333334</v>
      </c>
      <c r="S128" s="9">
        <v>1.394376253966667</v>
      </c>
      <c r="T128" s="9">
        <v>0.9758914666666666</v>
      </c>
      <c r="U128" s="9">
        <v>0</v>
      </c>
      <c r="V128" s="10">
        <v>0.1875738166333333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25.352185656933337</v>
      </c>
      <c r="AW128" s="9">
        <v>20.75989593634653</v>
      </c>
      <c r="AX128" s="9">
        <v>0</v>
      </c>
      <c r="AY128" s="9">
        <v>0</v>
      </c>
      <c r="AZ128" s="10">
        <v>23.328133559366673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2.9938625465999995</v>
      </c>
      <c r="BG128" s="9">
        <v>0.9221688167666664</v>
      </c>
      <c r="BH128" s="9">
        <v>0</v>
      </c>
      <c r="BI128" s="9">
        <v>0</v>
      </c>
      <c r="BJ128" s="10">
        <v>6.521971338533334</v>
      </c>
      <c r="BK128" s="17">
        <f t="shared" si="4"/>
        <v>102.25144580551321</v>
      </c>
      <c r="BL128" s="16"/>
      <c r="BM128" s="50"/>
    </row>
    <row r="129" spans="1:65" s="12" customFormat="1" ht="15">
      <c r="A129" s="5"/>
      <c r="B129" s="8" t="s">
        <v>157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7.431015908466663</v>
      </c>
      <c r="I129" s="9">
        <v>17.51107534963333</v>
      </c>
      <c r="J129" s="9">
        <v>0</v>
      </c>
      <c r="K129" s="9">
        <v>0</v>
      </c>
      <c r="L129" s="10">
        <v>10.84265255103333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1.1114002143000001</v>
      </c>
      <c r="S129" s="9">
        <v>0.181005776</v>
      </c>
      <c r="T129" s="9">
        <v>0</v>
      </c>
      <c r="U129" s="9">
        <v>0</v>
      </c>
      <c r="V129" s="10">
        <v>4.957156163033333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0.24512872333333335</v>
      </c>
      <c r="AC129" s="9">
        <v>0</v>
      </c>
      <c r="AD129" s="9">
        <v>0</v>
      </c>
      <c r="AE129" s="9">
        <v>0</v>
      </c>
      <c r="AF129" s="10">
        <v>0.4657476325666668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100.24409464680001</v>
      </c>
      <c r="AW129" s="9">
        <v>66.77417279959161</v>
      </c>
      <c r="AX129" s="9">
        <v>0</v>
      </c>
      <c r="AY129" s="9">
        <v>0</v>
      </c>
      <c r="AZ129" s="10">
        <v>88.0173559693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16.610698102533334</v>
      </c>
      <c r="BG129" s="9">
        <v>3.229488507533333</v>
      </c>
      <c r="BH129" s="9">
        <v>0.21629005</v>
      </c>
      <c r="BI129" s="9">
        <v>0</v>
      </c>
      <c r="BJ129" s="10">
        <v>20.247656280466668</v>
      </c>
      <c r="BK129" s="17">
        <f t="shared" si="4"/>
        <v>338.0849386745916</v>
      </c>
      <c r="BL129" s="16"/>
      <c r="BM129" s="50"/>
    </row>
    <row r="130" spans="1:65" s="12" customFormat="1" ht="15">
      <c r="A130" s="5"/>
      <c r="B130" s="8" t="s">
        <v>158</v>
      </c>
      <c r="C130" s="11">
        <v>0</v>
      </c>
      <c r="D130" s="9">
        <v>217.13183733333335</v>
      </c>
      <c r="E130" s="9">
        <v>0</v>
      </c>
      <c r="F130" s="9">
        <v>0</v>
      </c>
      <c r="G130" s="10">
        <v>0</v>
      </c>
      <c r="H130" s="11">
        <v>0.044256170666666664</v>
      </c>
      <c r="I130" s="9">
        <v>0</v>
      </c>
      <c r="J130" s="9">
        <v>0</v>
      </c>
      <c r="K130" s="9">
        <v>0</v>
      </c>
      <c r="L130" s="10">
        <v>0.43966295633333335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</v>
      </c>
      <c r="S130" s="9">
        <v>0</v>
      </c>
      <c r="T130" s="9">
        <v>0</v>
      </c>
      <c r="U130" s="9">
        <v>0</v>
      </c>
      <c r="V130" s="10">
        <v>0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1.4252498798</v>
      </c>
      <c r="AW130" s="9">
        <v>0.008618480982881274</v>
      </c>
      <c r="AX130" s="9">
        <v>0</v>
      </c>
      <c r="AY130" s="9">
        <v>0</v>
      </c>
      <c r="AZ130" s="10">
        <v>0.3305590297666667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0.0055074933333333345</v>
      </c>
      <c r="BG130" s="9">
        <v>0</v>
      </c>
      <c r="BH130" s="9">
        <v>0</v>
      </c>
      <c r="BI130" s="9">
        <v>0</v>
      </c>
      <c r="BJ130" s="10">
        <v>0.009638113333333335</v>
      </c>
      <c r="BK130" s="17">
        <f t="shared" si="4"/>
        <v>219.39532945754956</v>
      </c>
      <c r="BL130" s="16"/>
      <c r="BM130" s="50"/>
    </row>
    <row r="131" spans="1:65" s="12" customFormat="1" ht="15">
      <c r="A131" s="5"/>
      <c r="B131" s="8" t="s">
        <v>159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</v>
      </c>
      <c r="I131" s="9">
        <v>0</v>
      </c>
      <c r="J131" s="9">
        <v>0</v>
      </c>
      <c r="K131" s="9">
        <v>0</v>
      </c>
      <c r="L131" s="10">
        <v>0.024066428533333333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</v>
      </c>
      <c r="S131" s="9">
        <v>0</v>
      </c>
      <c r="T131" s="9">
        <v>0</v>
      </c>
      <c r="U131" s="9">
        <v>0</v>
      </c>
      <c r="V131" s="10">
        <v>0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0.3439119166666667</v>
      </c>
      <c r="AW131" s="9">
        <v>-1.2567902274440712E-10</v>
      </c>
      <c r="AX131" s="9">
        <v>0</v>
      </c>
      <c r="AY131" s="9">
        <v>0</v>
      </c>
      <c r="AZ131" s="10">
        <v>14.747713079766665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</v>
      </c>
      <c r="BG131" s="9">
        <v>0</v>
      </c>
      <c r="BH131" s="9">
        <v>0</v>
      </c>
      <c r="BI131" s="9">
        <v>0</v>
      </c>
      <c r="BJ131" s="10">
        <v>0</v>
      </c>
      <c r="BK131" s="17">
        <f t="shared" si="4"/>
        <v>15.115691424840985</v>
      </c>
      <c r="BL131" s="16"/>
      <c r="BM131" s="50"/>
    </row>
    <row r="132" spans="1:65" s="12" customFormat="1" ht="15">
      <c r="A132" s="5"/>
      <c r="B132" s="8" t="s">
        <v>160</v>
      </c>
      <c r="C132" s="11">
        <v>0</v>
      </c>
      <c r="D132" s="9">
        <v>377.13083268433326</v>
      </c>
      <c r="E132" s="9">
        <v>0</v>
      </c>
      <c r="F132" s="9">
        <v>0</v>
      </c>
      <c r="G132" s="10">
        <v>0</v>
      </c>
      <c r="H132" s="11">
        <v>0</v>
      </c>
      <c r="I132" s="9">
        <v>0</v>
      </c>
      <c r="J132" s="9">
        <v>0</v>
      </c>
      <c r="K132" s="9">
        <v>0</v>
      </c>
      <c r="L132" s="10">
        <v>0.1743239504666667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</v>
      </c>
      <c r="S132" s="9">
        <v>0</v>
      </c>
      <c r="T132" s="9">
        <v>0</v>
      </c>
      <c r="U132" s="9">
        <v>0</v>
      </c>
      <c r="V132" s="10">
        <v>0.0010985274666666666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0.4303546871666667</v>
      </c>
      <c r="AW132" s="9">
        <v>-1.2289547157706693E-10</v>
      </c>
      <c r="AX132" s="9">
        <v>0</v>
      </c>
      <c r="AY132" s="9">
        <v>0</v>
      </c>
      <c r="AZ132" s="10">
        <v>0.08038193053333337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0.013668293333333331</v>
      </c>
      <c r="BG132" s="9">
        <v>0</v>
      </c>
      <c r="BH132" s="9">
        <v>0</v>
      </c>
      <c r="BI132" s="9">
        <v>0</v>
      </c>
      <c r="BJ132" s="10">
        <v>0.06250409676666667</v>
      </c>
      <c r="BK132" s="17">
        <f t="shared" si="4"/>
        <v>377.8931641699437</v>
      </c>
      <c r="BL132" s="16"/>
      <c r="BM132" s="50"/>
    </row>
    <row r="133" spans="1:65" s="12" customFormat="1" ht="15">
      <c r="A133" s="5"/>
      <c r="B133" s="8" t="s">
        <v>161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6.071643008633335</v>
      </c>
      <c r="I133" s="9">
        <v>52.48307306666666</v>
      </c>
      <c r="J133" s="9">
        <v>0.36046066666666665</v>
      </c>
      <c r="K133" s="9">
        <v>0</v>
      </c>
      <c r="L133" s="10">
        <v>8.346100587833334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0.4653949524666666</v>
      </c>
      <c r="S133" s="9">
        <v>0.28836853333333334</v>
      </c>
      <c r="T133" s="9">
        <v>0</v>
      </c>
      <c r="U133" s="9">
        <v>0</v>
      </c>
      <c r="V133" s="10">
        <v>1.3243037232000001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0.1417165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87.73448221766667</v>
      </c>
      <c r="AW133" s="9">
        <v>42.35087329104629</v>
      </c>
      <c r="AX133" s="9">
        <v>0</v>
      </c>
      <c r="AY133" s="9">
        <v>0</v>
      </c>
      <c r="AZ133" s="10">
        <v>48.17314027353335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19.125024639533336</v>
      </c>
      <c r="BG133" s="9">
        <v>4.9301683656333335</v>
      </c>
      <c r="BH133" s="9">
        <v>0</v>
      </c>
      <c r="BI133" s="9">
        <v>0</v>
      </c>
      <c r="BJ133" s="10">
        <v>17.3919525693</v>
      </c>
      <c r="BK133" s="17">
        <f t="shared" si="4"/>
        <v>289.18670239551295</v>
      </c>
      <c r="BL133" s="16"/>
      <c r="BM133" s="50"/>
    </row>
    <row r="134" spans="1:65" s="12" customFormat="1" ht="15">
      <c r="A134" s="5"/>
      <c r="B134" s="8" t="s">
        <v>296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8.662219606233334</v>
      </c>
      <c r="I134" s="9">
        <v>1.06782075</v>
      </c>
      <c r="J134" s="9">
        <v>0</v>
      </c>
      <c r="K134" s="9">
        <v>0</v>
      </c>
      <c r="L134" s="10">
        <v>3.7005962155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0.7744906345000001</v>
      </c>
      <c r="S134" s="9">
        <v>0.4271283</v>
      </c>
      <c r="T134" s="9">
        <v>0</v>
      </c>
      <c r="U134" s="9">
        <v>0</v>
      </c>
      <c r="V134" s="10">
        <v>1.1600931069999998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0.6976781666666667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64.18180488153334</v>
      </c>
      <c r="AW134" s="9">
        <v>24.67990074517379</v>
      </c>
      <c r="AX134" s="9">
        <v>0</v>
      </c>
      <c r="AY134" s="9">
        <v>0</v>
      </c>
      <c r="AZ134" s="10">
        <v>30.000143675599993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9.757461441133334</v>
      </c>
      <c r="BG134" s="9">
        <v>0.41163011833333335</v>
      </c>
      <c r="BH134" s="9">
        <v>0</v>
      </c>
      <c r="BI134" s="9">
        <v>0</v>
      </c>
      <c r="BJ134" s="10">
        <v>9.238930874833335</v>
      </c>
      <c r="BK134" s="17">
        <f t="shared" si="4"/>
        <v>154.75989851650712</v>
      </c>
      <c r="BL134" s="16"/>
      <c r="BM134" s="50"/>
    </row>
    <row r="135" spans="1:65" s="12" customFormat="1" ht="15">
      <c r="A135" s="5"/>
      <c r="B135" s="8" t="s">
        <v>103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0.22799992456666665</v>
      </c>
      <c r="I135" s="9">
        <v>948.1465806154001</v>
      </c>
      <c r="J135" s="9">
        <v>0</v>
      </c>
      <c r="K135" s="9">
        <v>0</v>
      </c>
      <c r="L135" s="10">
        <v>0.39104265243333336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0.01636872036666667</v>
      </c>
      <c r="S135" s="9">
        <v>0.06585689206666664</v>
      </c>
      <c r="T135" s="9">
        <v>0</v>
      </c>
      <c r="U135" s="9">
        <v>0</v>
      </c>
      <c r="V135" s="10">
        <v>2.7981651423666665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635.33106</v>
      </c>
      <c r="AS135" s="9">
        <v>0</v>
      </c>
      <c r="AT135" s="9">
        <v>0</v>
      </c>
      <c r="AU135" s="10">
        <v>0</v>
      </c>
      <c r="AV135" s="11">
        <v>2.678901842466667</v>
      </c>
      <c r="AW135" s="9">
        <v>132.95771995141072</v>
      </c>
      <c r="AX135" s="9">
        <v>0</v>
      </c>
      <c r="AY135" s="9">
        <v>0</v>
      </c>
      <c r="AZ135" s="10">
        <v>8.3916450155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6.134829825266666</v>
      </c>
      <c r="BG135" s="9">
        <v>0</v>
      </c>
      <c r="BH135" s="9">
        <v>0</v>
      </c>
      <c r="BI135" s="9">
        <v>0</v>
      </c>
      <c r="BJ135" s="10">
        <v>0.12416493643333329</v>
      </c>
      <c r="BK135" s="17">
        <f t="shared" si="4"/>
        <v>1737.2643355182777</v>
      </c>
      <c r="BL135" s="16"/>
      <c r="BM135" s="50"/>
    </row>
    <row r="136" spans="1:65" s="12" customFormat="1" ht="15">
      <c r="A136" s="5"/>
      <c r="B136" s="8" t="s">
        <v>175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18.089185421666667</v>
      </c>
      <c r="I136" s="9">
        <v>0</v>
      </c>
      <c r="J136" s="9">
        <v>0</v>
      </c>
      <c r="K136" s="9">
        <v>0</v>
      </c>
      <c r="L136" s="10">
        <v>0.6105871716666667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2.2249702436666667</v>
      </c>
      <c r="S136" s="9">
        <v>0</v>
      </c>
      <c r="T136" s="9">
        <v>0</v>
      </c>
      <c r="U136" s="9">
        <v>0</v>
      </c>
      <c r="V136" s="10">
        <v>0.0058448873666666675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128.44406513506667</v>
      </c>
      <c r="AW136" s="9">
        <v>34.8066766334714</v>
      </c>
      <c r="AX136" s="9">
        <v>0</v>
      </c>
      <c r="AY136" s="9">
        <v>0</v>
      </c>
      <c r="AZ136" s="10">
        <v>19.2575252136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2.5038637918</v>
      </c>
      <c r="BG136" s="9">
        <v>5.794986293333333</v>
      </c>
      <c r="BH136" s="9">
        <v>1.2277513333333334</v>
      </c>
      <c r="BI136" s="9">
        <v>0</v>
      </c>
      <c r="BJ136" s="10">
        <v>2.6384948383666673</v>
      </c>
      <c r="BK136" s="17">
        <f t="shared" si="4"/>
        <v>215.60395096333804</v>
      </c>
      <c r="BL136" s="16"/>
      <c r="BM136" s="50"/>
    </row>
    <row r="137" spans="1:65" s="12" customFormat="1" ht="15">
      <c r="A137" s="5"/>
      <c r="B137" s="8" t="s">
        <v>174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0.3873840311666667</v>
      </c>
      <c r="I137" s="9">
        <v>120.4927</v>
      </c>
      <c r="J137" s="9">
        <v>0</v>
      </c>
      <c r="K137" s="9">
        <v>0</v>
      </c>
      <c r="L137" s="10">
        <v>0.025303467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1.205688152366667</v>
      </c>
      <c r="S137" s="9">
        <v>5.4221715</v>
      </c>
      <c r="T137" s="9">
        <v>0</v>
      </c>
      <c r="U137" s="9">
        <v>0</v>
      </c>
      <c r="V137" s="10">
        <v>0.012049269999999999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0.012021446666666666</v>
      </c>
      <c r="AW137" s="9">
        <v>2.404289333352603</v>
      </c>
      <c r="AX137" s="9">
        <v>0</v>
      </c>
      <c r="AY137" s="9">
        <v>0</v>
      </c>
      <c r="AZ137" s="10">
        <v>0.012021446666666666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1.2021446666666666</v>
      </c>
      <c r="BG137" s="9">
        <v>0</v>
      </c>
      <c r="BH137" s="9">
        <v>0</v>
      </c>
      <c r="BI137" s="9">
        <v>0</v>
      </c>
      <c r="BJ137" s="10">
        <v>0.012021446666666666</v>
      </c>
      <c r="BK137" s="17">
        <f t="shared" si="4"/>
        <v>131.1877947605526</v>
      </c>
      <c r="BL137" s="16"/>
      <c r="BM137" s="50"/>
    </row>
    <row r="138" spans="1:65" s="12" customFormat="1" ht="15">
      <c r="A138" s="5"/>
      <c r="B138" s="8" t="s">
        <v>176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0.17401837949999996</v>
      </c>
      <c r="I138" s="9">
        <v>241.69219375</v>
      </c>
      <c r="J138" s="9">
        <v>0</v>
      </c>
      <c r="K138" s="9">
        <v>0</v>
      </c>
      <c r="L138" s="10">
        <v>1.0198509859999998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0.0006004775</v>
      </c>
      <c r="S138" s="9">
        <v>0</v>
      </c>
      <c r="T138" s="9">
        <v>0</v>
      </c>
      <c r="U138" s="9">
        <v>0</v>
      </c>
      <c r="V138" s="10">
        <v>0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0.31296254776666665</v>
      </c>
      <c r="AW138" s="9">
        <v>5.661604518536478E-11</v>
      </c>
      <c r="AX138" s="9">
        <v>0</v>
      </c>
      <c r="AY138" s="9">
        <v>0</v>
      </c>
      <c r="AZ138" s="10">
        <v>0.2962732826666667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0.0005973251666666666</v>
      </c>
      <c r="BG138" s="9">
        <v>0</v>
      </c>
      <c r="BH138" s="9">
        <v>0</v>
      </c>
      <c r="BI138" s="9">
        <v>0</v>
      </c>
      <c r="BJ138" s="10">
        <v>0.09616935183333333</v>
      </c>
      <c r="BK138" s="17">
        <f t="shared" si="4"/>
        <v>243.59266610048996</v>
      </c>
      <c r="BL138" s="16"/>
      <c r="BM138" s="50"/>
    </row>
    <row r="139" spans="1:65" s="12" customFormat="1" ht="15">
      <c r="A139" s="5"/>
      <c r="B139" s="8" t="s">
        <v>177</v>
      </c>
      <c r="C139" s="11">
        <v>0</v>
      </c>
      <c r="D139" s="9">
        <v>67.3124851090333</v>
      </c>
      <c r="E139" s="9">
        <v>0</v>
      </c>
      <c r="F139" s="9">
        <v>0</v>
      </c>
      <c r="G139" s="10">
        <v>12.5993175</v>
      </c>
      <c r="H139" s="11">
        <v>1.8065021425000005</v>
      </c>
      <c r="I139" s="9">
        <v>311.98310000000004</v>
      </c>
      <c r="J139" s="9">
        <v>0</v>
      </c>
      <c r="K139" s="9">
        <v>0</v>
      </c>
      <c r="L139" s="10">
        <v>0.0313183035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0.0017999025000000005</v>
      </c>
      <c r="S139" s="9">
        <v>0</v>
      </c>
      <c r="T139" s="9">
        <v>0</v>
      </c>
      <c r="U139" s="9">
        <v>0</v>
      </c>
      <c r="V139" s="10">
        <v>0.0006119669333333336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0.11715338100000001</v>
      </c>
      <c r="AW139" s="9">
        <v>-3.672084858408198E-10</v>
      </c>
      <c r="AX139" s="9">
        <v>0</v>
      </c>
      <c r="AY139" s="9">
        <v>0</v>
      </c>
      <c r="AZ139" s="10">
        <v>0.023908853333333334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0.04781770666666667</v>
      </c>
      <c r="BG139" s="9">
        <v>0</v>
      </c>
      <c r="BH139" s="9">
        <v>0</v>
      </c>
      <c r="BI139" s="9">
        <v>0</v>
      </c>
      <c r="BJ139" s="10">
        <v>0.041242772</v>
      </c>
      <c r="BK139" s="17">
        <f t="shared" si="4"/>
        <v>393.9652576370994</v>
      </c>
      <c r="BL139" s="16"/>
      <c r="BM139" s="50"/>
    </row>
    <row r="140" spans="1:65" s="12" customFormat="1" ht="15">
      <c r="A140" s="5"/>
      <c r="B140" s="8" t="s">
        <v>178</v>
      </c>
      <c r="C140" s="11">
        <v>0</v>
      </c>
      <c r="D140" s="9">
        <v>41.93649833333333</v>
      </c>
      <c r="E140" s="9">
        <v>0</v>
      </c>
      <c r="F140" s="9">
        <v>0</v>
      </c>
      <c r="G140" s="10">
        <v>0</v>
      </c>
      <c r="H140" s="11">
        <v>0.4531538182333334</v>
      </c>
      <c r="I140" s="9">
        <v>179.72785</v>
      </c>
      <c r="J140" s="9">
        <v>0</v>
      </c>
      <c r="K140" s="9">
        <v>0</v>
      </c>
      <c r="L140" s="10">
        <v>0.47088696599999996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0.009191086600000002</v>
      </c>
      <c r="S140" s="9">
        <v>0</v>
      </c>
      <c r="T140" s="9">
        <v>0</v>
      </c>
      <c r="U140" s="9">
        <v>0</v>
      </c>
      <c r="V140" s="10">
        <v>0.0029954641666666668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0.3730513541666666</v>
      </c>
      <c r="AW140" s="9">
        <v>11.941396492388758</v>
      </c>
      <c r="AX140" s="9">
        <v>0</v>
      </c>
      <c r="AY140" s="9">
        <v>0</v>
      </c>
      <c r="AZ140" s="10">
        <v>5.3719395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5.6142139716</v>
      </c>
      <c r="BG140" s="9">
        <v>0.8356350333333333</v>
      </c>
      <c r="BH140" s="9">
        <v>0</v>
      </c>
      <c r="BI140" s="9">
        <v>0</v>
      </c>
      <c r="BJ140" s="10">
        <v>0.8356350333333333</v>
      </c>
      <c r="BK140" s="17">
        <f t="shared" si="4"/>
        <v>247.57244705315546</v>
      </c>
      <c r="BL140" s="16"/>
      <c r="BM140" s="50"/>
    </row>
    <row r="141" spans="1:65" s="12" customFormat="1" ht="15">
      <c r="A141" s="5"/>
      <c r="B141" s="8" t="s">
        <v>179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4.886819669633333</v>
      </c>
      <c r="I141" s="9">
        <v>30.079926837099997</v>
      </c>
      <c r="J141" s="9">
        <v>9.154657749999998</v>
      </c>
      <c r="K141" s="9">
        <v>0</v>
      </c>
      <c r="L141" s="10">
        <v>1.0454172489333333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0.22940625216666666</v>
      </c>
      <c r="S141" s="9">
        <v>0</v>
      </c>
      <c r="T141" s="9">
        <v>0.6227658333333334</v>
      </c>
      <c r="U141" s="9">
        <v>0</v>
      </c>
      <c r="V141" s="10">
        <v>0.11707997666666667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15.515125453066666</v>
      </c>
      <c r="AW141" s="9">
        <v>2.8696149222214493</v>
      </c>
      <c r="AX141" s="9">
        <v>0</v>
      </c>
      <c r="AY141" s="9">
        <v>0</v>
      </c>
      <c r="AZ141" s="10">
        <v>10.6830425973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9.342844582566666</v>
      </c>
      <c r="BG141" s="9">
        <v>0</v>
      </c>
      <c r="BH141" s="9">
        <v>0</v>
      </c>
      <c r="BI141" s="9">
        <v>0</v>
      </c>
      <c r="BJ141" s="10">
        <v>0.2540617537</v>
      </c>
      <c r="BK141" s="17">
        <f t="shared" si="4"/>
        <v>84.80076287668811</v>
      </c>
      <c r="BL141" s="16"/>
      <c r="BM141" s="50"/>
    </row>
    <row r="142" spans="1:65" s="12" customFormat="1" ht="15">
      <c r="A142" s="5"/>
      <c r="B142" s="8" t="s">
        <v>180</v>
      </c>
      <c r="C142" s="11">
        <v>0</v>
      </c>
      <c r="D142" s="9">
        <v>41.88118666666667</v>
      </c>
      <c r="E142" s="9">
        <v>0</v>
      </c>
      <c r="F142" s="9">
        <v>0</v>
      </c>
      <c r="G142" s="10">
        <v>0</v>
      </c>
      <c r="H142" s="11">
        <v>0.25320168853333336</v>
      </c>
      <c r="I142" s="9">
        <v>556.6608010666666</v>
      </c>
      <c r="J142" s="9">
        <v>0</v>
      </c>
      <c r="K142" s="9">
        <v>0</v>
      </c>
      <c r="L142" s="10">
        <v>0.22496180266666668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</v>
      </c>
      <c r="S142" s="9">
        <v>0</v>
      </c>
      <c r="T142" s="9">
        <v>0</v>
      </c>
      <c r="U142" s="9">
        <v>0</v>
      </c>
      <c r="V142" s="10">
        <v>0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0.0011924456666666668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1.1879143731333335</v>
      </c>
      <c r="AW142" s="9">
        <v>1.2520679501211902</v>
      </c>
      <c r="AX142" s="9">
        <v>0</v>
      </c>
      <c r="AY142" s="9">
        <v>0</v>
      </c>
      <c r="AZ142" s="10">
        <v>4.2997193923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0.035177147166666665</v>
      </c>
      <c r="BG142" s="9">
        <v>0</v>
      </c>
      <c r="BH142" s="9">
        <v>0</v>
      </c>
      <c r="BI142" s="9">
        <v>0</v>
      </c>
      <c r="BJ142" s="10">
        <v>0.0005962228333333334</v>
      </c>
      <c r="BK142" s="17">
        <f t="shared" si="4"/>
        <v>605.7968187557545</v>
      </c>
      <c r="BL142" s="16"/>
      <c r="BM142" s="50"/>
    </row>
    <row r="143" spans="1:65" s="12" customFormat="1" ht="15">
      <c r="A143" s="5"/>
      <c r="B143" s="8" t="s">
        <v>183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0.7447708176</v>
      </c>
      <c r="I143" s="9">
        <v>38.138368</v>
      </c>
      <c r="J143" s="9">
        <v>0</v>
      </c>
      <c r="K143" s="9">
        <v>0</v>
      </c>
      <c r="L143" s="10">
        <v>3.1421844180000016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0.00595912</v>
      </c>
      <c r="S143" s="9">
        <v>0</v>
      </c>
      <c r="T143" s="9">
        <v>0</v>
      </c>
      <c r="U143" s="9">
        <v>0</v>
      </c>
      <c r="V143" s="10">
        <v>11.91824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0.18016690953333334</v>
      </c>
      <c r="AW143" s="9">
        <v>1.7107737448895932E-10</v>
      </c>
      <c r="AX143" s="9">
        <v>0</v>
      </c>
      <c r="AY143" s="9">
        <v>0</v>
      </c>
      <c r="AZ143" s="10">
        <v>0.039192538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</v>
      </c>
      <c r="BG143" s="9">
        <v>0</v>
      </c>
      <c r="BH143" s="9">
        <v>0</v>
      </c>
      <c r="BI143" s="9">
        <v>0</v>
      </c>
      <c r="BJ143" s="10">
        <v>0</v>
      </c>
      <c r="BK143" s="17">
        <f t="shared" si="4"/>
        <v>54.16888180330441</v>
      </c>
      <c r="BL143" s="16"/>
      <c r="BM143" s="50"/>
    </row>
    <row r="144" spans="1:65" s="12" customFormat="1" ht="15">
      <c r="A144" s="5"/>
      <c r="B144" s="8" t="s">
        <v>184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5.766771997666665</v>
      </c>
      <c r="I144" s="9">
        <v>8.201379960366666</v>
      </c>
      <c r="J144" s="9">
        <v>4.66464875</v>
      </c>
      <c r="K144" s="9">
        <v>0</v>
      </c>
      <c r="L144" s="10">
        <v>13.387581478666663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3.4207199504666668</v>
      </c>
      <c r="S144" s="9">
        <v>4.094403081733333</v>
      </c>
      <c r="T144" s="9">
        <v>0.6219531666666667</v>
      </c>
      <c r="U144" s="9">
        <v>0</v>
      </c>
      <c r="V144" s="10">
        <v>2.9765197762666675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3.2446502833333333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46.98233842236668</v>
      </c>
      <c r="AW144" s="9">
        <v>16.923763088774592</v>
      </c>
      <c r="AX144" s="9">
        <v>0</v>
      </c>
      <c r="AY144" s="9">
        <v>0</v>
      </c>
      <c r="AZ144" s="10">
        <v>25.886162386600002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20.125586134299997</v>
      </c>
      <c r="BG144" s="9">
        <v>9.7897781962</v>
      </c>
      <c r="BH144" s="9">
        <v>0.06121981666666666</v>
      </c>
      <c r="BI144" s="9">
        <v>0</v>
      </c>
      <c r="BJ144" s="10">
        <v>5.807359337333335</v>
      </c>
      <c r="BK144" s="17">
        <f t="shared" si="4"/>
        <v>171.95483582740792</v>
      </c>
      <c r="BL144" s="16"/>
      <c r="BM144" s="50"/>
    </row>
    <row r="145" spans="1:65" s="12" customFormat="1" ht="15">
      <c r="A145" s="5"/>
      <c r="B145" s="8" t="s">
        <v>187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1.3356827054333331</v>
      </c>
      <c r="I145" s="9">
        <v>51.96237356666667</v>
      </c>
      <c r="J145" s="9">
        <v>0</v>
      </c>
      <c r="K145" s="9">
        <v>0</v>
      </c>
      <c r="L145" s="10">
        <v>0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0.011890703333333334</v>
      </c>
      <c r="S145" s="9">
        <v>0</v>
      </c>
      <c r="T145" s="9">
        <v>0</v>
      </c>
      <c r="U145" s="9">
        <v>0</v>
      </c>
      <c r="V145" s="10">
        <v>0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0.9183390916666666</v>
      </c>
      <c r="AW145" s="9">
        <v>28.438888000259976</v>
      </c>
      <c r="AX145" s="9">
        <v>0</v>
      </c>
      <c r="AY145" s="9">
        <v>0</v>
      </c>
      <c r="AZ145" s="10">
        <v>0.15994504566666667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2.3699073333333334</v>
      </c>
      <c r="BG145" s="9">
        <v>0</v>
      </c>
      <c r="BH145" s="9">
        <v>0</v>
      </c>
      <c r="BI145" s="9">
        <v>0</v>
      </c>
      <c r="BJ145" s="10">
        <v>0</v>
      </c>
      <c r="BK145" s="17">
        <f t="shared" si="4"/>
        <v>85.19702644635997</v>
      </c>
      <c r="BL145" s="16"/>
      <c r="BM145" s="50"/>
    </row>
    <row r="146" spans="1:65" s="12" customFormat="1" ht="15">
      <c r="A146" s="5"/>
      <c r="B146" s="8" t="s">
        <v>188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20.907713382266664</v>
      </c>
      <c r="I146" s="9">
        <v>27.017434231566668</v>
      </c>
      <c r="J146" s="9">
        <v>0</v>
      </c>
      <c r="K146" s="9">
        <v>0</v>
      </c>
      <c r="L146" s="10">
        <v>7.863187734433333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8.3213525005</v>
      </c>
      <c r="S146" s="9">
        <v>10.6318274</v>
      </c>
      <c r="T146" s="9">
        <v>2.472518</v>
      </c>
      <c r="U146" s="9">
        <v>0</v>
      </c>
      <c r="V146" s="10">
        <v>2.893592833266667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0.35210207266666665</v>
      </c>
      <c r="AC146" s="9">
        <v>0</v>
      </c>
      <c r="AD146" s="9">
        <v>0</v>
      </c>
      <c r="AE146" s="9">
        <v>0</v>
      </c>
      <c r="AF146" s="10">
        <v>0.12078973333333333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93.15645775030002</v>
      </c>
      <c r="AW146" s="9">
        <v>23.347534191752636</v>
      </c>
      <c r="AX146" s="9">
        <v>0</v>
      </c>
      <c r="AY146" s="9">
        <v>0</v>
      </c>
      <c r="AZ146" s="10">
        <v>39.79465015253335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35.11149741046667</v>
      </c>
      <c r="BG146" s="9">
        <v>2.011257770666667</v>
      </c>
      <c r="BH146" s="9">
        <v>0.030197433333333332</v>
      </c>
      <c r="BI146" s="9">
        <v>0</v>
      </c>
      <c r="BJ146" s="10">
        <v>6.774745068166665</v>
      </c>
      <c r="BK146" s="17">
        <f t="shared" si="4"/>
        <v>280.80685766525266</v>
      </c>
      <c r="BL146" s="16"/>
      <c r="BM146" s="50"/>
    </row>
    <row r="147" spans="1:65" s="12" customFormat="1" ht="15">
      <c r="A147" s="5"/>
      <c r="B147" s="8" t="s">
        <v>189</v>
      </c>
      <c r="C147" s="11">
        <v>0</v>
      </c>
      <c r="D147" s="9">
        <v>2.37178</v>
      </c>
      <c r="E147" s="9">
        <v>0</v>
      </c>
      <c r="F147" s="9">
        <v>0</v>
      </c>
      <c r="G147" s="10">
        <v>0</v>
      </c>
      <c r="H147" s="11">
        <v>0.721139709</v>
      </c>
      <c r="I147" s="9">
        <v>82.98157333333333</v>
      </c>
      <c r="J147" s="9">
        <v>0</v>
      </c>
      <c r="K147" s="9">
        <v>0</v>
      </c>
      <c r="L147" s="10">
        <v>0.327898585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</v>
      </c>
      <c r="S147" s="9">
        <v>0</v>
      </c>
      <c r="T147" s="9">
        <v>0</v>
      </c>
      <c r="U147" s="9">
        <v>0</v>
      </c>
      <c r="V147" s="10">
        <v>0.004731269333333333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0.539647585</v>
      </c>
      <c r="AW147" s="9">
        <v>3.7745941333666146</v>
      </c>
      <c r="AX147" s="9">
        <v>0</v>
      </c>
      <c r="AY147" s="9">
        <v>0</v>
      </c>
      <c r="AZ147" s="10">
        <v>1.2680277166666665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2.975969885933334</v>
      </c>
      <c r="BG147" s="9">
        <v>0</v>
      </c>
      <c r="BH147" s="9">
        <v>0</v>
      </c>
      <c r="BI147" s="9">
        <v>0</v>
      </c>
      <c r="BJ147" s="10">
        <v>0.0011795606666666664</v>
      </c>
      <c r="BK147" s="17">
        <f t="shared" si="4"/>
        <v>94.96654177829996</v>
      </c>
      <c r="BL147" s="16"/>
      <c r="BM147" s="50"/>
    </row>
    <row r="148" spans="1:65" s="12" customFormat="1" ht="15">
      <c r="A148" s="5"/>
      <c r="B148" s="8" t="s">
        <v>190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74.72047600733333</v>
      </c>
      <c r="I148" s="9">
        <v>156.25824270880003</v>
      </c>
      <c r="J148" s="9">
        <v>0</v>
      </c>
      <c r="K148" s="9">
        <v>0</v>
      </c>
      <c r="L148" s="10">
        <v>0.4859011873333333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0.004734725333333333</v>
      </c>
      <c r="S148" s="9">
        <v>0</v>
      </c>
      <c r="T148" s="9">
        <v>0</v>
      </c>
      <c r="U148" s="9">
        <v>0</v>
      </c>
      <c r="V148" s="10">
        <v>0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1.6782333056333334</v>
      </c>
      <c r="AW148" s="9">
        <v>26.966141833239544</v>
      </c>
      <c r="AX148" s="9">
        <v>0</v>
      </c>
      <c r="AY148" s="9">
        <v>0</v>
      </c>
      <c r="AZ148" s="10">
        <v>0.44725582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0.0011181398333333333</v>
      </c>
      <c r="BG148" s="9">
        <v>0</v>
      </c>
      <c r="BH148" s="9">
        <v>0</v>
      </c>
      <c r="BI148" s="9">
        <v>0</v>
      </c>
      <c r="BJ148" s="10">
        <v>0</v>
      </c>
      <c r="BK148" s="17">
        <f t="shared" si="4"/>
        <v>260.56210372750627</v>
      </c>
      <c r="BL148" s="16"/>
      <c r="BM148" s="50"/>
    </row>
    <row r="149" spans="1:65" s="12" customFormat="1" ht="15">
      <c r="A149" s="5"/>
      <c r="B149" s="8" t="s">
        <v>191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7.3697214041666665</v>
      </c>
      <c r="I149" s="9">
        <v>15.851138333333333</v>
      </c>
      <c r="J149" s="9">
        <v>0</v>
      </c>
      <c r="K149" s="9">
        <v>0</v>
      </c>
      <c r="L149" s="10">
        <v>5.701874270933333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0.25849548666666666</v>
      </c>
      <c r="S149" s="9">
        <v>0</v>
      </c>
      <c r="T149" s="9">
        <v>0.30797268603333344</v>
      </c>
      <c r="U149" s="9">
        <v>0</v>
      </c>
      <c r="V149" s="10">
        <v>0.0734595863333333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23.044154581133334</v>
      </c>
      <c r="AW149" s="9">
        <v>11.418169466687145</v>
      </c>
      <c r="AX149" s="9">
        <v>0</v>
      </c>
      <c r="AY149" s="9">
        <v>0</v>
      </c>
      <c r="AZ149" s="10">
        <v>7.235459849333333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6.410275904700001</v>
      </c>
      <c r="BG149" s="9">
        <v>0.04815253333333333</v>
      </c>
      <c r="BH149" s="9">
        <v>0</v>
      </c>
      <c r="BI149" s="9">
        <v>0</v>
      </c>
      <c r="BJ149" s="10">
        <v>0.7854641237333333</v>
      </c>
      <c r="BK149" s="17">
        <f t="shared" si="4"/>
        <v>78.50433822638715</v>
      </c>
      <c r="BL149" s="16"/>
      <c r="BM149" s="50"/>
    </row>
    <row r="150" spans="1:65" s="12" customFormat="1" ht="15">
      <c r="A150" s="5"/>
      <c r="B150" s="8" t="s">
        <v>192</v>
      </c>
      <c r="C150" s="11">
        <v>0</v>
      </c>
      <c r="D150" s="9">
        <v>121.43631333333333</v>
      </c>
      <c r="E150" s="9">
        <v>0</v>
      </c>
      <c r="F150" s="9">
        <v>0</v>
      </c>
      <c r="G150" s="10">
        <v>0</v>
      </c>
      <c r="H150" s="11">
        <v>10.685452378666666</v>
      </c>
      <c r="I150" s="9">
        <v>213.00872553333335</v>
      </c>
      <c r="J150" s="9">
        <v>0</v>
      </c>
      <c r="K150" s="9">
        <v>0</v>
      </c>
      <c r="L150" s="10">
        <v>9.754755041333329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4.724815783333333</v>
      </c>
      <c r="S150" s="9">
        <v>7.07396</v>
      </c>
      <c r="T150" s="9">
        <v>0</v>
      </c>
      <c r="U150" s="9">
        <v>0</v>
      </c>
      <c r="V150" s="10">
        <v>41.3119264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8.329947555833334</v>
      </c>
      <c r="AW150" s="9">
        <v>8.394429599699981</v>
      </c>
      <c r="AX150" s="9">
        <v>0</v>
      </c>
      <c r="AY150" s="9">
        <v>0</v>
      </c>
      <c r="AZ150" s="10">
        <v>2.2294763384666667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1.7035737043999999</v>
      </c>
      <c r="BG150" s="9">
        <v>0</v>
      </c>
      <c r="BH150" s="9">
        <v>0</v>
      </c>
      <c r="BI150" s="9">
        <v>0</v>
      </c>
      <c r="BJ150" s="10">
        <v>0.050716345499999996</v>
      </c>
      <c r="BK150" s="17">
        <f t="shared" si="4"/>
        <v>428.70409201390004</v>
      </c>
      <c r="BL150" s="16"/>
      <c r="BM150" s="50"/>
    </row>
    <row r="151" spans="1:65" s="12" customFormat="1" ht="15">
      <c r="A151" s="5"/>
      <c r="B151" s="8" t="s">
        <v>193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3.1979808306666677</v>
      </c>
      <c r="I151" s="9">
        <v>4.831717333333334</v>
      </c>
      <c r="J151" s="9">
        <v>0.30198233333333335</v>
      </c>
      <c r="K151" s="9">
        <v>0</v>
      </c>
      <c r="L151" s="10">
        <v>0.6183074868333334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0.7188602618000001</v>
      </c>
      <c r="S151" s="9">
        <v>0</v>
      </c>
      <c r="T151" s="9">
        <v>0</v>
      </c>
      <c r="U151" s="9">
        <v>0</v>
      </c>
      <c r="V151" s="10">
        <v>0.7862446869333334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22.898585713700005</v>
      </c>
      <c r="AW151" s="9">
        <v>9.861495952841715</v>
      </c>
      <c r="AX151" s="9">
        <v>0</v>
      </c>
      <c r="AY151" s="9">
        <v>0</v>
      </c>
      <c r="AZ151" s="10">
        <v>11.862082677866665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9.343557204</v>
      </c>
      <c r="BG151" s="9">
        <v>1.7229890833333332</v>
      </c>
      <c r="BH151" s="9">
        <v>0</v>
      </c>
      <c r="BI151" s="9">
        <v>0</v>
      </c>
      <c r="BJ151" s="10">
        <v>3.6494748878999994</v>
      </c>
      <c r="BK151" s="17">
        <f t="shared" si="4"/>
        <v>69.79327845254171</v>
      </c>
      <c r="BL151" s="16"/>
      <c r="BM151" s="50"/>
    </row>
    <row r="152" spans="1:65" s="12" customFormat="1" ht="15">
      <c r="A152" s="5"/>
      <c r="B152" s="8" t="s">
        <v>194</v>
      </c>
      <c r="C152" s="11">
        <v>0</v>
      </c>
      <c r="D152" s="9">
        <v>5.83396</v>
      </c>
      <c r="E152" s="9">
        <v>0</v>
      </c>
      <c r="F152" s="9">
        <v>0</v>
      </c>
      <c r="G152" s="10">
        <v>0</v>
      </c>
      <c r="H152" s="11">
        <v>5.912485101600001</v>
      </c>
      <c r="I152" s="9">
        <v>25.669424</v>
      </c>
      <c r="J152" s="9">
        <v>0</v>
      </c>
      <c r="K152" s="9">
        <v>0</v>
      </c>
      <c r="L152" s="10">
        <v>3.1077504903333333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5.835126792</v>
      </c>
      <c r="S152" s="9">
        <v>0</v>
      </c>
      <c r="T152" s="9">
        <v>0</v>
      </c>
      <c r="U152" s="9">
        <v>0</v>
      </c>
      <c r="V152" s="10">
        <v>0.0011667920000000003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0.17042768666666666</v>
      </c>
      <c r="AW152" s="9">
        <v>-3.33315597345063E-11</v>
      </c>
      <c r="AX152" s="9">
        <v>0</v>
      </c>
      <c r="AY152" s="9">
        <v>0</v>
      </c>
      <c r="AZ152" s="10">
        <v>0.30132275833333333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0.02320999636666667</v>
      </c>
      <c r="BG152" s="9">
        <v>0</v>
      </c>
      <c r="BH152" s="9">
        <v>0</v>
      </c>
      <c r="BI152" s="9">
        <v>0</v>
      </c>
      <c r="BJ152" s="10">
        <v>0.0005817041666666668</v>
      </c>
      <c r="BK152" s="17">
        <f t="shared" si="4"/>
        <v>46.855455321433325</v>
      </c>
      <c r="BL152" s="16"/>
      <c r="BM152" s="50"/>
    </row>
    <row r="153" spans="1:65" s="12" customFormat="1" ht="15">
      <c r="A153" s="5"/>
      <c r="B153" s="8" t="s">
        <v>197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17.571089691399997</v>
      </c>
      <c r="I153" s="9">
        <v>17.9529</v>
      </c>
      <c r="J153" s="9">
        <v>0</v>
      </c>
      <c r="K153" s="9">
        <v>0</v>
      </c>
      <c r="L153" s="10">
        <v>16.303859350299994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1.8791661595000002</v>
      </c>
      <c r="S153" s="9">
        <v>0.239372</v>
      </c>
      <c r="T153" s="9">
        <v>0</v>
      </c>
      <c r="U153" s="9">
        <v>0</v>
      </c>
      <c r="V153" s="10">
        <v>0.7089779594333334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0.1179972</v>
      </c>
      <c r="AC153" s="9">
        <v>0</v>
      </c>
      <c r="AD153" s="9">
        <v>0</v>
      </c>
      <c r="AE153" s="9">
        <v>0</v>
      </c>
      <c r="AF153" s="10">
        <v>0.36874125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31.25731220263333</v>
      </c>
      <c r="AW153" s="9">
        <v>15.558895556822764</v>
      </c>
      <c r="AX153" s="9">
        <v>0</v>
      </c>
      <c r="AY153" s="9">
        <v>0</v>
      </c>
      <c r="AZ153" s="10">
        <v>15.360523179333333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7.9010774081</v>
      </c>
      <c r="BG153" s="9">
        <v>0</v>
      </c>
      <c r="BH153" s="9">
        <v>0</v>
      </c>
      <c r="BI153" s="9">
        <v>0</v>
      </c>
      <c r="BJ153" s="10">
        <v>2.110320923466667</v>
      </c>
      <c r="BK153" s="17">
        <f t="shared" si="4"/>
        <v>127.33023288098941</v>
      </c>
      <c r="BL153" s="16"/>
      <c r="BM153" s="50"/>
    </row>
    <row r="154" spans="1:65" s="12" customFormat="1" ht="15">
      <c r="A154" s="5"/>
      <c r="B154" s="8" t="s">
        <v>198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6.290210985133334</v>
      </c>
      <c r="I154" s="9">
        <v>4.640176</v>
      </c>
      <c r="J154" s="9">
        <v>0</v>
      </c>
      <c r="K154" s="9">
        <v>0</v>
      </c>
      <c r="L154" s="10">
        <v>0.0128764884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4.994569442</v>
      </c>
      <c r="S154" s="9">
        <v>0</v>
      </c>
      <c r="T154" s="9">
        <v>0</v>
      </c>
      <c r="U154" s="9">
        <v>0</v>
      </c>
      <c r="V154" s="10">
        <v>0.0010440396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6.583189572</v>
      </c>
      <c r="AW154" s="9">
        <v>7.576517191409948E-11</v>
      </c>
      <c r="AX154" s="9">
        <v>0</v>
      </c>
      <c r="AY154" s="9">
        <v>0</v>
      </c>
      <c r="AZ154" s="10">
        <v>0.6202161091666667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0.0016101442</v>
      </c>
      <c r="BG154" s="9">
        <v>0</v>
      </c>
      <c r="BH154" s="9">
        <v>0</v>
      </c>
      <c r="BI154" s="9">
        <v>0</v>
      </c>
      <c r="BJ154" s="10">
        <v>0.001150103</v>
      </c>
      <c r="BK154" s="17">
        <f t="shared" si="4"/>
        <v>23.145042883575766</v>
      </c>
      <c r="BL154" s="16"/>
      <c r="BM154" s="50"/>
    </row>
    <row r="155" spans="1:65" s="12" customFormat="1" ht="15">
      <c r="A155" s="5"/>
      <c r="B155" s="8" t="s">
        <v>199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16.550185744300002</v>
      </c>
      <c r="I155" s="9">
        <v>11.666522432933334</v>
      </c>
      <c r="J155" s="9">
        <v>0</v>
      </c>
      <c r="K155" s="9">
        <v>0</v>
      </c>
      <c r="L155" s="10">
        <v>2.007236735833334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0.0011859596666666669</v>
      </c>
      <c r="S155" s="9">
        <v>0</v>
      </c>
      <c r="T155" s="9">
        <v>0</v>
      </c>
      <c r="U155" s="9">
        <v>0</v>
      </c>
      <c r="V155" s="10">
        <v>0.0010673637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143.77228572326666</v>
      </c>
      <c r="AW155" s="9">
        <v>105.23114079087284</v>
      </c>
      <c r="AX155" s="9">
        <v>0</v>
      </c>
      <c r="AY155" s="9">
        <v>0</v>
      </c>
      <c r="AZ155" s="10">
        <v>33.17839861783333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3.428795625333333</v>
      </c>
      <c r="BG155" s="9">
        <v>6.2653580479999995</v>
      </c>
      <c r="BH155" s="9">
        <v>0</v>
      </c>
      <c r="BI155" s="9">
        <v>0</v>
      </c>
      <c r="BJ155" s="10">
        <v>0.024525270900000003</v>
      </c>
      <c r="BK155" s="17">
        <f t="shared" si="4"/>
        <v>322.12670231263957</v>
      </c>
      <c r="BL155" s="16"/>
      <c r="BM155" s="50"/>
    </row>
    <row r="156" spans="1:65" s="12" customFormat="1" ht="15">
      <c r="A156" s="5"/>
      <c r="B156" s="8" t="s">
        <v>200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1.7549573292333334</v>
      </c>
      <c r="I156" s="9">
        <v>7.3914875</v>
      </c>
      <c r="J156" s="9">
        <v>0</v>
      </c>
      <c r="K156" s="9">
        <v>0</v>
      </c>
      <c r="L156" s="10">
        <v>0.9589088517333333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0.5656687550999999</v>
      </c>
      <c r="S156" s="9">
        <v>0.2365276</v>
      </c>
      <c r="T156" s="9">
        <v>0</v>
      </c>
      <c r="U156" s="9">
        <v>0</v>
      </c>
      <c r="V156" s="10">
        <v>0.0801646074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0.29169158333333334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17.639149612966666</v>
      </c>
      <c r="AW156" s="9">
        <v>9.7821806051933</v>
      </c>
      <c r="AX156" s="9">
        <v>0</v>
      </c>
      <c r="AY156" s="9">
        <v>0</v>
      </c>
      <c r="AZ156" s="10">
        <v>12.481240137399997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1.9266627089666668</v>
      </c>
      <c r="BG156" s="9">
        <v>0</v>
      </c>
      <c r="BH156" s="9">
        <v>0</v>
      </c>
      <c r="BI156" s="9">
        <v>0</v>
      </c>
      <c r="BJ156" s="10">
        <v>0.20464570693333334</v>
      </c>
      <c r="BK156" s="17">
        <f t="shared" si="4"/>
        <v>53.31328499825997</v>
      </c>
      <c r="BL156" s="16"/>
      <c r="BM156" s="50"/>
    </row>
    <row r="157" spans="1:65" s="12" customFormat="1" ht="15">
      <c r="A157" s="5"/>
      <c r="B157" s="8" t="s">
        <v>206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0.7744795789333334</v>
      </c>
      <c r="I157" s="9">
        <v>7.1295275</v>
      </c>
      <c r="J157" s="9">
        <v>0</v>
      </c>
      <c r="K157" s="9">
        <v>0</v>
      </c>
      <c r="L157" s="10">
        <v>0.7948838775000002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0.21821816283333334</v>
      </c>
      <c r="S157" s="9">
        <v>0</v>
      </c>
      <c r="T157" s="9">
        <v>0</v>
      </c>
      <c r="U157" s="9">
        <v>0</v>
      </c>
      <c r="V157" s="10">
        <v>0.18349767499999997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18.229086772966664</v>
      </c>
      <c r="AW157" s="9">
        <v>8.230735787802951</v>
      </c>
      <c r="AX157" s="9">
        <v>0</v>
      </c>
      <c r="AY157" s="9">
        <v>0</v>
      </c>
      <c r="AZ157" s="10">
        <v>4.8131531279666655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1.7587432029666668</v>
      </c>
      <c r="BG157" s="9">
        <v>0</v>
      </c>
      <c r="BH157" s="9">
        <v>0</v>
      </c>
      <c r="BI157" s="9">
        <v>0</v>
      </c>
      <c r="BJ157" s="10">
        <v>0.19616262463333334</v>
      </c>
      <c r="BK157" s="17">
        <f t="shared" si="4"/>
        <v>42.32848831060295</v>
      </c>
      <c r="BL157" s="16"/>
      <c r="BM157" s="50"/>
    </row>
    <row r="158" spans="1:65" s="12" customFormat="1" ht="15">
      <c r="A158" s="5"/>
      <c r="B158" s="8" t="s">
        <v>202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0.48647202520000005</v>
      </c>
      <c r="I158" s="9">
        <v>88.61470800000001</v>
      </c>
      <c r="J158" s="9">
        <v>0</v>
      </c>
      <c r="K158" s="9">
        <v>0</v>
      </c>
      <c r="L158" s="10">
        <v>0.058508429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0.005680430000000001</v>
      </c>
      <c r="S158" s="9">
        <v>0</v>
      </c>
      <c r="T158" s="9">
        <v>0</v>
      </c>
      <c r="U158" s="9">
        <v>0</v>
      </c>
      <c r="V158" s="10">
        <v>0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6.150407840333333</v>
      </c>
      <c r="AW158" s="9">
        <v>9.523383000084698</v>
      </c>
      <c r="AX158" s="9">
        <v>0</v>
      </c>
      <c r="AY158" s="9">
        <v>0</v>
      </c>
      <c r="AZ158" s="10">
        <v>2.2616354028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1.6828377959999998</v>
      </c>
      <c r="BG158" s="9">
        <v>0</v>
      </c>
      <c r="BH158" s="9">
        <v>0</v>
      </c>
      <c r="BI158" s="9">
        <v>0</v>
      </c>
      <c r="BJ158" s="10">
        <v>0.0011203980000000003</v>
      </c>
      <c r="BK158" s="17">
        <f t="shared" si="4"/>
        <v>108.78475332141802</v>
      </c>
      <c r="BL158" s="16"/>
      <c r="BM158" s="50"/>
    </row>
    <row r="159" spans="1:65" s="12" customFormat="1" ht="15">
      <c r="A159" s="5"/>
      <c r="B159" s="8" t="s">
        <v>207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18.922961593400004</v>
      </c>
      <c r="I159" s="9">
        <v>50.776709999999994</v>
      </c>
      <c r="J159" s="9">
        <v>0</v>
      </c>
      <c r="K159" s="9">
        <v>0</v>
      </c>
      <c r="L159" s="10">
        <v>0.8858843337999999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0.001128371333333334</v>
      </c>
      <c r="S159" s="9">
        <v>0</v>
      </c>
      <c r="T159" s="9">
        <v>0</v>
      </c>
      <c r="U159" s="9">
        <v>0</v>
      </c>
      <c r="V159" s="10">
        <v>0.022416224899999997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5.770706493033335</v>
      </c>
      <c r="AW159" s="9">
        <v>19.806253186542467</v>
      </c>
      <c r="AX159" s="9">
        <v>0</v>
      </c>
      <c r="AY159" s="9">
        <v>0</v>
      </c>
      <c r="AZ159" s="10">
        <v>5.257027778899999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0.1470930916</v>
      </c>
      <c r="BG159" s="9">
        <v>0</v>
      </c>
      <c r="BH159" s="9">
        <v>0</v>
      </c>
      <c r="BI159" s="9">
        <v>0</v>
      </c>
      <c r="BJ159" s="10">
        <v>0.008319172666666666</v>
      </c>
      <c r="BK159" s="17">
        <f t="shared" si="4"/>
        <v>101.59850024617577</v>
      </c>
      <c r="BL159" s="16"/>
      <c r="BM159" s="50"/>
    </row>
    <row r="160" spans="1:65" s="12" customFormat="1" ht="15">
      <c r="A160" s="5"/>
      <c r="B160" s="8" t="s">
        <v>208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3.0094762720000006</v>
      </c>
      <c r="I160" s="9">
        <v>142.4770765</v>
      </c>
      <c r="J160" s="9">
        <v>0</v>
      </c>
      <c r="K160" s="9">
        <v>0</v>
      </c>
      <c r="L160" s="10">
        <v>1.6129732592000003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0.0689296212</v>
      </c>
      <c r="S160" s="9">
        <v>0</v>
      </c>
      <c r="T160" s="9">
        <v>0</v>
      </c>
      <c r="U160" s="9">
        <v>0</v>
      </c>
      <c r="V160" s="10">
        <v>3.0959761887999995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2.9658885206</v>
      </c>
      <c r="AW160" s="9">
        <v>45.57696666637739</v>
      </c>
      <c r="AX160" s="9">
        <v>0</v>
      </c>
      <c r="AY160" s="9">
        <v>0</v>
      </c>
      <c r="AZ160" s="10">
        <v>3.4491911273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0.214534117</v>
      </c>
      <c r="BG160" s="9">
        <v>0</v>
      </c>
      <c r="BH160" s="9">
        <v>0</v>
      </c>
      <c r="BI160" s="9">
        <v>0</v>
      </c>
      <c r="BJ160" s="10">
        <v>0.007781433333333332</v>
      </c>
      <c r="BK160" s="17">
        <f t="shared" si="4"/>
        <v>202.47879370581072</v>
      </c>
      <c r="BL160" s="16"/>
      <c r="BM160" s="50"/>
    </row>
    <row r="161" spans="1:65" s="12" customFormat="1" ht="15">
      <c r="A161" s="5"/>
      <c r="B161" s="8" t="s">
        <v>210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4.244186713033333</v>
      </c>
      <c r="I161" s="9">
        <v>0</v>
      </c>
      <c r="J161" s="9">
        <v>0</v>
      </c>
      <c r="K161" s="9">
        <v>0</v>
      </c>
      <c r="L161" s="10">
        <v>5.9418118888999985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0.7288715965999998</v>
      </c>
      <c r="S161" s="9">
        <v>0</v>
      </c>
      <c r="T161" s="9">
        <v>0</v>
      </c>
      <c r="U161" s="9">
        <v>0</v>
      </c>
      <c r="V161" s="10">
        <v>5.6112199841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20.303621305133333</v>
      </c>
      <c r="AW161" s="9">
        <v>15.164800329380775</v>
      </c>
      <c r="AX161" s="9">
        <v>0</v>
      </c>
      <c r="AY161" s="9">
        <v>0</v>
      </c>
      <c r="AZ161" s="10">
        <v>4.653521155866667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6.712158538833333</v>
      </c>
      <c r="BG161" s="9">
        <v>0</v>
      </c>
      <c r="BH161" s="9">
        <v>0</v>
      </c>
      <c r="BI161" s="9">
        <v>0</v>
      </c>
      <c r="BJ161" s="10">
        <v>0.33896575036666665</v>
      </c>
      <c r="BK161" s="17">
        <f t="shared" si="4"/>
        <v>63.699157262214115</v>
      </c>
      <c r="BL161" s="16"/>
      <c r="BM161" s="50"/>
    </row>
    <row r="162" spans="1:65" s="12" customFormat="1" ht="15">
      <c r="A162" s="5"/>
      <c r="B162" s="8" t="s">
        <v>104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0.11494738250000001</v>
      </c>
      <c r="I162" s="9">
        <v>0.02638425</v>
      </c>
      <c r="J162" s="9">
        <v>0</v>
      </c>
      <c r="K162" s="9">
        <v>0</v>
      </c>
      <c r="L162" s="10">
        <v>0.1103037545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0.005072680633333332</v>
      </c>
      <c r="S162" s="9">
        <v>0.2370185125</v>
      </c>
      <c r="T162" s="9">
        <v>0</v>
      </c>
      <c r="U162" s="9">
        <v>0</v>
      </c>
      <c r="V162" s="10">
        <v>0.0204917893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2.1482433619000005</v>
      </c>
      <c r="AW162" s="9">
        <v>1.7944831753376458</v>
      </c>
      <c r="AX162" s="9">
        <v>0</v>
      </c>
      <c r="AY162" s="9">
        <v>0</v>
      </c>
      <c r="AZ162" s="10">
        <v>0.6252041591666667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0.5285692769666666</v>
      </c>
      <c r="BG162" s="9">
        <v>0</v>
      </c>
      <c r="BH162" s="9">
        <v>0</v>
      </c>
      <c r="BI162" s="9">
        <v>0</v>
      </c>
      <c r="BJ162" s="10">
        <v>0.0772273924</v>
      </c>
      <c r="BK162" s="17">
        <f t="shared" si="4"/>
        <v>5.6879457352043135</v>
      </c>
      <c r="BL162" s="16"/>
      <c r="BM162" s="50"/>
    </row>
    <row r="163" spans="1:65" s="12" customFormat="1" ht="15">
      <c r="A163" s="5"/>
      <c r="B163" s="8" t="s">
        <v>105</v>
      </c>
      <c r="C163" s="11">
        <v>0</v>
      </c>
      <c r="D163" s="9">
        <v>0.1958201</v>
      </c>
      <c r="E163" s="9">
        <v>0</v>
      </c>
      <c r="F163" s="9">
        <v>0</v>
      </c>
      <c r="G163" s="10">
        <v>0</v>
      </c>
      <c r="H163" s="11">
        <v>0.5634397024</v>
      </c>
      <c r="I163" s="9">
        <v>9.791005</v>
      </c>
      <c r="J163" s="9">
        <v>0</v>
      </c>
      <c r="K163" s="9">
        <v>0</v>
      </c>
      <c r="L163" s="10">
        <v>0.6450314094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0.001958201</v>
      </c>
      <c r="S163" s="9">
        <v>0</v>
      </c>
      <c r="T163" s="9">
        <v>0</v>
      </c>
      <c r="U163" s="9">
        <v>0</v>
      </c>
      <c r="V163" s="10">
        <v>0.018472362766666667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0.31886950433333333</v>
      </c>
      <c r="AW163" s="9">
        <v>0.32308250006960654</v>
      </c>
      <c r="AX163" s="9">
        <v>0</v>
      </c>
      <c r="AY163" s="9">
        <v>0</v>
      </c>
      <c r="AZ163" s="10">
        <v>0.0384468175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0.0991863275</v>
      </c>
      <c r="BG163" s="9">
        <v>0</v>
      </c>
      <c r="BH163" s="9">
        <v>0</v>
      </c>
      <c r="BI163" s="9">
        <v>0</v>
      </c>
      <c r="BJ163" s="10">
        <v>1.2636576758333338</v>
      </c>
      <c r="BK163" s="17">
        <f t="shared" si="4"/>
        <v>13.258969600802944</v>
      </c>
      <c r="BL163" s="16"/>
      <c r="BM163" s="50"/>
    </row>
    <row r="164" spans="1:65" s="12" customFormat="1" ht="15">
      <c r="A164" s="5"/>
      <c r="B164" s="8" t="s">
        <v>131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0.8508367175</v>
      </c>
      <c r="I164" s="9">
        <v>230.826365</v>
      </c>
      <c r="J164" s="9">
        <v>0</v>
      </c>
      <c r="K164" s="9">
        <v>0</v>
      </c>
      <c r="L164" s="10">
        <v>0.0935115181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0.0024156248999999998</v>
      </c>
      <c r="S164" s="9">
        <v>15.030554</v>
      </c>
      <c r="T164" s="9">
        <v>0</v>
      </c>
      <c r="U164" s="9">
        <v>0</v>
      </c>
      <c r="V164" s="10">
        <v>0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0.005353348333333333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0.32764633200000004</v>
      </c>
      <c r="AW164" s="9">
        <v>75.37645592157106</v>
      </c>
      <c r="AX164" s="9">
        <v>0</v>
      </c>
      <c r="AY164" s="9">
        <v>0</v>
      </c>
      <c r="AZ164" s="10">
        <v>0.06316951033333333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0.0208780585</v>
      </c>
      <c r="BG164" s="9">
        <v>0</v>
      </c>
      <c r="BH164" s="9">
        <v>0</v>
      </c>
      <c r="BI164" s="9">
        <v>0</v>
      </c>
      <c r="BJ164" s="10">
        <v>0.0016060045</v>
      </c>
      <c r="BK164" s="17">
        <f t="shared" si="4"/>
        <v>322.59879203573774</v>
      </c>
      <c r="BL164" s="16"/>
      <c r="BM164" s="50"/>
    </row>
    <row r="165" spans="1:65" s="12" customFormat="1" ht="15">
      <c r="A165" s="5"/>
      <c r="B165" s="8" t="s">
        <v>146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0.021773593333333334</v>
      </c>
      <c r="I165" s="9">
        <v>100.46958066666667</v>
      </c>
      <c r="J165" s="9">
        <v>0</v>
      </c>
      <c r="K165" s="9">
        <v>0</v>
      </c>
      <c r="L165" s="10">
        <v>0.19310066773333334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0.004976821333333333</v>
      </c>
      <c r="S165" s="9">
        <v>0</v>
      </c>
      <c r="T165" s="9">
        <v>0</v>
      </c>
      <c r="U165" s="9">
        <v>0</v>
      </c>
      <c r="V165" s="10">
        <v>0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0.03634535700000001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0.4755697560000001</v>
      </c>
      <c r="AW165" s="9">
        <v>6.16023</v>
      </c>
      <c r="AX165" s="9">
        <v>0</v>
      </c>
      <c r="AY165" s="9">
        <v>0</v>
      </c>
      <c r="AZ165" s="10">
        <v>0.259961706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0.016632621</v>
      </c>
      <c r="BG165" s="9">
        <v>0</v>
      </c>
      <c r="BH165" s="9">
        <v>0</v>
      </c>
      <c r="BI165" s="9">
        <v>0</v>
      </c>
      <c r="BJ165" s="10">
        <v>0.0018480690000000001</v>
      </c>
      <c r="BK165" s="17">
        <f aca="true" t="shared" si="5" ref="BK165:BK170">SUM(C165:BJ165)</f>
        <v>107.64001925806667</v>
      </c>
      <c r="BL165" s="16"/>
      <c r="BM165" s="50"/>
    </row>
    <row r="166" spans="1:65" s="12" customFormat="1" ht="15">
      <c r="A166" s="5"/>
      <c r="B166" s="8" t="s">
        <v>173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0.6447196748666666</v>
      </c>
      <c r="I166" s="9">
        <v>391.73943599999996</v>
      </c>
      <c r="J166" s="9">
        <v>0</v>
      </c>
      <c r="K166" s="9">
        <v>0</v>
      </c>
      <c r="L166" s="10">
        <v>1.1482368988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0.0006045361666666666</v>
      </c>
      <c r="S166" s="9">
        <v>0</v>
      </c>
      <c r="T166" s="9">
        <v>0</v>
      </c>
      <c r="U166" s="9">
        <v>0</v>
      </c>
      <c r="V166" s="10">
        <v>0.0016322476666666666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1.03991941</v>
      </c>
      <c r="AW166" s="9">
        <v>11.953096666666667</v>
      </c>
      <c r="AX166" s="9">
        <v>0</v>
      </c>
      <c r="AY166" s="9">
        <v>0</v>
      </c>
      <c r="AZ166" s="10">
        <v>0.5139831566666666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0.26259160410000004</v>
      </c>
      <c r="BG166" s="9">
        <v>0</v>
      </c>
      <c r="BH166" s="9">
        <v>0</v>
      </c>
      <c r="BI166" s="9">
        <v>0</v>
      </c>
      <c r="BJ166" s="10">
        <v>0.1441543458</v>
      </c>
      <c r="BK166" s="17">
        <f t="shared" si="5"/>
        <v>407.44837454073337</v>
      </c>
      <c r="BL166" s="16"/>
      <c r="BM166" s="50"/>
    </row>
    <row r="167" spans="1:65" s="12" customFormat="1" ht="15">
      <c r="A167" s="5"/>
      <c r="B167" s="8" t="s">
        <v>152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0.010427645</v>
      </c>
      <c r="I167" s="9">
        <v>0</v>
      </c>
      <c r="J167" s="9">
        <v>0</v>
      </c>
      <c r="K167" s="9">
        <v>0</v>
      </c>
      <c r="L167" s="10">
        <v>0.07646939666666666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</v>
      </c>
      <c r="S167" s="9">
        <v>0</v>
      </c>
      <c r="T167" s="9">
        <v>0</v>
      </c>
      <c r="U167" s="9">
        <v>0</v>
      </c>
      <c r="V167" s="10">
        <v>0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0</v>
      </c>
      <c r="AW167" s="9">
        <v>0</v>
      </c>
      <c r="AX167" s="9">
        <v>0</v>
      </c>
      <c r="AY167" s="9">
        <v>0</v>
      </c>
      <c r="AZ167" s="10">
        <v>4.4267904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</v>
      </c>
      <c r="BG167" s="9">
        <v>0</v>
      </c>
      <c r="BH167" s="9">
        <v>0</v>
      </c>
      <c r="BI167" s="9">
        <v>0</v>
      </c>
      <c r="BJ167" s="10">
        <v>0.002766744000000001</v>
      </c>
      <c r="BK167" s="17">
        <f t="shared" si="5"/>
        <v>4.5164541856666665</v>
      </c>
      <c r="BL167" s="16"/>
      <c r="BM167" s="50"/>
    </row>
    <row r="168" spans="1:65" s="12" customFormat="1" ht="15">
      <c r="A168" s="5"/>
      <c r="B168" s="8" t="s">
        <v>181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6.213896388999999</v>
      </c>
      <c r="I168" s="9">
        <v>155.66595901666665</v>
      </c>
      <c r="J168" s="9">
        <v>0</v>
      </c>
      <c r="K168" s="9">
        <v>0</v>
      </c>
      <c r="L168" s="10">
        <v>0.02281589863333333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5.7338384</v>
      </c>
      <c r="S168" s="9">
        <v>0</v>
      </c>
      <c r="T168" s="9">
        <v>0</v>
      </c>
      <c r="U168" s="9">
        <v>0</v>
      </c>
      <c r="V168" s="10">
        <v>0.0010750947000000002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0.224630851</v>
      </c>
      <c r="AW168" s="9">
        <v>3.988512233333333</v>
      </c>
      <c r="AX168" s="9">
        <v>0</v>
      </c>
      <c r="AY168" s="9">
        <v>0</v>
      </c>
      <c r="AZ168" s="10">
        <v>0.19704441033333336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1.19655367</v>
      </c>
      <c r="BG168" s="9">
        <v>0</v>
      </c>
      <c r="BH168" s="9">
        <v>0</v>
      </c>
      <c r="BI168" s="9">
        <v>0</v>
      </c>
      <c r="BJ168" s="10">
        <v>1.0879708892000002</v>
      </c>
      <c r="BK168" s="17">
        <f t="shared" si="5"/>
        <v>174.33229685286662</v>
      </c>
      <c r="BL168" s="16"/>
      <c r="BM168" s="50"/>
    </row>
    <row r="169" spans="1:65" s="12" customFormat="1" ht="15">
      <c r="A169" s="5"/>
      <c r="B169" s="8" t="s">
        <v>182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18.089153148666664</v>
      </c>
      <c r="I169" s="9">
        <v>98.00869533333334</v>
      </c>
      <c r="J169" s="9">
        <v>0</v>
      </c>
      <c r="K169" s="9">
        <v>0</v>
      </c>
      <c r="L169" s="10">
        <v>0.07835203883333333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</v>
      </c>
      <c r="S169" s="9">
        <v>0</v>
      </c>
      <c r="T169" s="9">
        <v>0</v>
      </c>
      <c r="U169" s="9">
        <v>0</v>
      </c>
      <c r="V169" s="10">
        <v>0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0.0005959894999999998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0.387393175</v>
      </c>
      <c r="AW169" s="9">
        <v>3.8739317499999997</v>
      </c>
      <c r="AX169" s="9">
        <v>0</v>
      </c>
      <c r="AY169" s="9">
        <v>0</v>
      </c>
      <c r="AZ169" s="10">
        <v>0.048871139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0.05959895</v>
      </c>
      <c r="BG169" s="9">
        <v>0</v>
      </c>
      <c r="BH169" s="9">
        <v>0</v>
      </c>
      <c r="BI169" s="9">
        <v>0</v>
      </c>
      <c r="BJ169" s="10">
        <v>0.0363553595</v>
      </c>
      <c r="BK169" s="17">
        <f t="shared" si="5"/>
        <v>120.58294688383333</v>
      </c>
      <c r="BL169" s="16"/>
      <c r="BM169" s="50"/>
    </row>
    <row r="170" spans="1:65" s="12" customFormat="1" ht="15">
      <c r="A170" s="5"/>
      <c r="B170" s="8" t="s">
        <v>201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0.018155361999999998</v>
      </c>
      <c r="I170" s="9">
        <v>17.1277</v>
      </c>
      <c r="J170" s="9">
        <v>0</v>
      </c>
      <c r="K170" s="9">
        <v>0</v>
      </c>
      <c r="L170" s="10">
        <v>0.03653909333333333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0.001141846666666667</v>
      </c>
      <c r="S170" s="9">
        <v>0</v>
      </c>
      <c r="T170" s="9">
        <v>0</v>
      </c>
      <c r="U170" s="9">
        <v>0</v>
      </c>
      <c r="V170" s="10">
        <v>0.01826954666666667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0.15302904766666667</v>
      </c>
      <c r="AW170" s="9">
        <v>5.646828333333334</v>
      </c>
      <c r="AX170" s="9">
        <v>0</v>
      </c>
      <c r="AY170" s="9">
        <v>0</v>
      </c>
      <c r="AZ170" s="10">
        <v>0.04630399233333332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0.2659656143333333</v>
      </c>
      <c r="BG170" s="9">
        <v>0</v>
      </c>
      <c r="BH170" s="9">
        <v>0</v>
      </c>
      <c r="BI170" s="9">
        <v>0</v>
      </c>
      <c r="BJ170" s="10">
        <v>0.018069850666666668</v>
      </c>
      <c r="BK170" s="17">
        <f t="shared" si="5"/>
        <v>23.332002687</v>
      </c>
      <c r="BL170" s="16"/>
      <c r="BM170" s="50"/>
    </row>
    <row r="171" spans="1:65" s="21" customFormat="1" ht="15">
      <c r="A171" s="5"/>
      <c r="B171" s="15" t="s">
        <v>15</v>
      </c>
      <c r="C171" s="20">
        <f aca="true" t="shared" si="6" ref="C171:AH171">SUM(C20:C170)</f>
        <v>0</v>
      </c>
      <c r="D171" s="18">
        <f t="shared" si="6"/>
        <v>1201.470448200333</v>
      </c>
      <c r="E171" s="18">
        <f t="shared" si="6"/>
        <v>0</v>
      </c>
      <c r="F171" s="18">
        <f t="shared" si="6"/>
        <v>0</v>
      </c>
      <c r="G171" s="19">
        <f t="shared" si="6"/>
        <v>144.76267741606674</v>
      </c>
      <c r="H171" s="20">
        <f t="shared" si="6"/>
        <v>568.231360926</v>
      </c>
      <c r="I171" s="18">
        <f t="shared" si="6"/>
        <v>10390.595516664995</v>
      </c>
      <c r="J171" s="18">
        <f t="shared" si="6"/>
        <v>90.71325000786668</v>
      </c>
      <c r="K171" s="18">
        <f t="shared" si="6"/>
        <v>0</v>
      </c>
      <c r="L171" s="19">
        <f t="shared" si="6"/>
        <v>432.52840854553347</v>
      </c>
      <c r="M171" s="20">
        <f t="shared" si="6"/>
        <v>0</v>
      </c>
      <c r="N171" s="18">
        <f t="shared" si="6"/>
        <v>0</v>
      </c>
      <c r="O171" s="18">
        <f t="shared" si="6"/>
        <v>0</v>
      </c>
      <c r="P171" s="18">
        <f t="shared" si="6"/>
        <v>0</v>
      </c>
      <c r="Q171" s="19">
        <f t="shared" si="6"/>
        <v>0</v>
      </c>
      <c r="R171" s="20">
        <f t="shared" si="6"/>
        <v>112.49173589359997</v>
      </c>
      <c r="S171" s="18">
        <f t="shared" si="6"/>
        <v>348.64257029140003</v>
      </c>
      <c r="T171" s="18">
        <f t="shared" si="6"/>
        <v>94.34955927339999</v>
      </c>
      <c r="U171" s="18">
        <f t="shared" si="6"/>
        <v>0</v>
      </c>
      <c r="V171" s="19">
        <f t="shared" si="6"/>
        <v>202.64966002460002</v>
      </c>
      <c r="W171" s="20">
        <f t="shared" si="6"/>
        <v>0</v>
      </c>
      <c r="X171" s="18">
        <f t="shared" si="6"/>
        <v>0</v>
      </c>
      <c r="Y171" s="18">
        <f t="shared" si="6"/>
        <v>0</v>
      </c>
      <c r="Z171" s="18">
        <f t="shared" si="6"/>
        <v>0</v>
      </c>
      <c r="AA171" s="19">
        <f t="shared" si="6"/>
        <v>0</v>
      </c>
      <c r="AB171" s="20">
        <f t="shared" si="6"/>
        <v>22.587712782599997</v>
      </c>
      <c r="AC171" s="18">
        <f t="shared" si="6"/>
        <v>14.833739945766666</v>
      </c>
      <c r="AD171" s="18">
        <f t="shared" si="6"/>
        <v>0</v>
      </c>
      <c r="AE171" s="18">
        <f t="shared" si="6"/>
        <v>0</v>
      </c>
      <c r="AF171" s="19">
        <f t="shared" si="6"/>
        <v>7.738775691166667</v>
      </c>
      <c r="AG171" s="20">
        <f t="shared" si="6"/>
        <v>0</v>
      </c>
      <c r="AH171" s="18">
        <f t="shared" si="6"/>
        <v>0</v>
      </c>
      <c r="AI171" s="18">
        <f aca="true" t="shared" si="7" ref="AI171:BK171">SUM(AI20:AI170)</f>
        <v>0</v>
      </c>
      <c r="AJ171" s="18">
        <f t="shared" si="7"/>
        <v>0</v>
      </c>
      <c r="AK171" s="19">
        <f t="shared" si="7"/>
        <v>0</v>
      </c>
      <c r="AL171" s="20">
        <f t="shared" si="7"/>
        <v>0.3388051707333333</v>
      </c>
      <c r="AM171" s="18">
        <f t="shared" si="7"/>
        <v>0</v>
      </c>
      <c r="AN171" s="18">
        <f t="shared" si="7"/>
        <v>0</v>
      </c>
      <c r="AO171" s="18">
        <f t="shared" si="7"/>
        <v>0</v>
      </c>
      <c r="AP171" s="19">
        <f t="shared" si="7"/>
        <v>4.025150000000001E-05</v>
      </c>
      <c r="AQ171" s="20">
        <f t="shared" si="7"/>
        <v>0</v>
      </c>
      <c r="AR171" s="18">
        <f t="shared" si="7"/>
        <v>635.33106</v>
      </c>
      <c r="AS171" s="18">
        <f t="shared" si="7"/>
        <v>0</v>
      </c>
      <c r="AT171" s="18">
        <f t="shared" si="7"/>
        <v>0</v>
      </c>
      <c r="AU171" s="19">
        <f t="shared" si="7"/>
        <v>0</v>
      </c>
      <c r="AV171" s="20">
        <f t="shared" si="7"/>
        <v>3579.1769247367147</v>
      </c>
      <c r="AW171" s="18">
        <f t="shared" si="7"/>
        <v>2733.5034178467904</v>
      </c>
      <c r="AX171" s="18">
        <f t="shared" si="7"/>
        <v>3.0414666789333347</v>
      </c>
      <c r="AY171" s="18">
        <f t="shared" si="7"/>
        <v>0</v>
      </c>
      <c r="AZ171" s="19">
        <f t="shared" si="7"/>
        <v>1206.2328664106342</v>
      </c>
      <c r="BA171" s="20">
        <f t="shared" si="7"/>
        <v>0</v>
      </c>
      <c r="BB171" s="18">
        <f t="shared" si="7"/>
        <v>0</v>
      </c>
      <c r="BC171" s="18">
        <f t="shared" si="7"/>
        <v>0</v>
      </c>
      <c r="BD171" s="18">
        <f t="shared" si="7"/>
        <v>0</v>
      </c>
      <c r="BE171" s="19">
        <f t="shared" si="7"/>
        <v>0</v>
      </c>
      <c r="BF171" s="20">
        <f t="shared" si="7"/>
        <v>461.0321215025334</v>
      </c>
      <c r="BG171" s="18">
        <f t="shared" si="7"/>
        <v>240.94647623503337</v>
      </c>
      <c r="BH171" s="18">
        <f t="shared" si="7"/>
        <v>31.452952396000008</v>
      </c>
      <c r="BI171" s="18">
        <f t="shared" si="7"/>
        <v>0</v>
      </c>
      <c r="BJ171" s="19">
        <f t="shared" si="7"/>
        <v>192.5878139873333</v>
      </c>
      <c r="BK171" s="32">
        <f t="shared" si="7"/>
        <v>22715.239360879532</v>
      </c>
      <c r="BL171" s="16"/>
      <c r="BM171" s="56"/>
    </row>
    <row r="172" spans="3:64" ht="15" customHeight="1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6"/>
    </row>
    <row r="173" spans="1:65" s="12" customFormat="1" ht="15">
      <c r="A173" s="5" t="s">
        <v>33</v>
      </c>
      <c r="B173" s="6" t="s">
        <v>34</v>
      </c>
      <c r="C173" s="52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4"/>
      <c r="BL173" s="16"/>
      <c r="BM173" s="57"/>
    </row>
    <row r="174" spans="1:65" s="12" customFormat="1" ht="15">
      <c r="A174" s="5"/>
      <c r="B174" s="8" t="s">
        <v>35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0</v>
      </c>
      <c r="I174" s="9">
        <v>0</v>
      </c>
      <c r="J174" s="9">
        <v>0</v>
      </c>
      <c r="K174" s="9">
        <v>0</v>
      </c>
      <c r="L174" s="10">
        <v>0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</v>
      </c>
      <c r="S174" s="9">
        <v>0</v>
      </c>
      <c r="T174" s="9">
        <v>0</v>
      </c>
      <c r="U174" s="9">
        <v>0</v>
      </c>
      <c r="V174" s="10">
        <v>0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</v>
      </c>
      <c r="AW174" s="9">
        <v>0</v>
      </c>
      <c r="AX174" s="9">
        <v>0</v>
      </c>
      <c r="AY174" s="9">
        <v>0</v>
      </c>
      <c r="AZ174" s="10">
        <v>0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0</v>
      </c>
      <c r="BG174" s="9">
        <v>0</v>
      </c>
      <c r="BH174" s="9">
        <v>0</v>
      </c>
      <c r="BI174" s="9">
        <v>0</v>
      </c>
      <c r="BJ174" s="10">
        <v>0</v>
      </c>
      <c r="BK174" s="17">
        <v>0</v>
      </c>
      <c r="BL174" s="16"/>
      <c r="BM174" s="50"/>
    </row>
    <row r="175" spans="1:65" s="21" customFormat="1" ht="15">
      <c r="A175" s="5"/>
      <c r="B175" s="15" t="s">
        <v>36</v>
      </c>
      <c r="C175" s="20">
        <v>0</v>
      </c>
      <c r="D175" s="18">
        <v>0</v>
      </c>
      <c r="E175" s="18">
        <v>0</v>
      </c>
      <c r="F175" s="18">
        <v>0</v>
      </c>
      <c r="G175" s="19">
        <v>0</v>
      </c>
      <c r="H175" s="20">
        <v>0</v>
      </c>
      <c r="I175" s="18">
        <v>0</v>
      </c>
      <c r="J175" s="18">
        <v>0</v>
      </c>
      <c r="K175" s="18">
        <v>0</v>
      </c>
      <c r="L175" s="19">
        <v>0</v>
      </c>
      <c r="M175" s="20">
        <v>0</v>
      </c>
      <c r="N175" s="18">
        <v>0</v>
      </c>
      <c r="O175" s="18">
        <v>0</v>
      </c>
      <c r="P175" s="18">
        <v>0</v>
      </c>
      <c r="Q175" s="19">
        <v>0</v>
      </c>
      <c r="R175" s="20">
        <v>0</v>
      </c>
      <c r="S175" s="18">
        <v>0</v>
      </c>
      <c r="T175" s="18">
        <v>0</v>
      </c>
      <c r="U175" s="18">
        <v>0</v>
      </c>
      <c r="V175" s="19">
        <v>0</v>
      </c>
      <c r="W175" s="20">
        <v>0</v>
      </c>
      <c r="X175" s="18">
        <v>0</v>
      </c>
      <c r="Y175" s="18">
        <v>0</v>
      </c>
      <c r="Z175" s="18">
        <v>0</v>
      </c>
      <c r="AA175" s="19">
        <v>0</v>
      </c>
      <c r="AB175" s="20">
        <v>0</v>
      </c>
      <c r="AC175" s="18">
        <v>0</v>
      </c>
      <c r="AD175" s="18">
        <v>0</v>
      </c>
      <c r="AE175" s="18">
        <v>0</v>
      </c>
      <c r="AF175" s="19">
        <v>0</v>
      </c>
      <c r="AG175" s="20">
        <v>0</v>
      </c>
      <c r="AH175" s="18">
        <v>0</v>
      </c>
      <c r="AI175" s="18">
        <v>0</v>
      </c>
      <c r="AJ175" s="18">
        <v>0</v>
      </c>
      <c r="AK175" s="19">
        <v>0</v>
      </c>
      <c r="AL175" s="20">
        <v>0</v>
      </c>
      <c r="AM175" s="18">
        <v>0</v>
      </c>
      <c r="AN175" s="18">
        <v>0</v>
      </c>
      <c r="AO175" s="18">
        <v>0</v>
      </c>
      <c r="AP175" s="19">
        <v>0</v>
      </c>
      <c r="AQ175" s="20">
        <v>0</v>
      </c>
      <c r="AR175" s="18">
        <v>0</v>
      </c>
      <c r="AS175" s="18">
        <v>0</v>
      </c>
      <c r="AT175" s="18">
        <v>0</v>
      </c>
      <c r="AU175" s="19">
        <v>0</v>
      </c>
      <c r="AV175" s="20">
        <v>0</v>
      </c>
      <c r="AW175" s="18">
        <v>0</v>
      </c>
      <c r="AX175" s="18">
        <v>0</v>
      </c>
      <c r="AY175" s="18">
        <v>0</v>
      </c>
      <c r="AZ175" s="19">
        <v>0</v>
      </c>
      <c r="BA175" s="20">
        <v>0</v>
      </c>
      <c r="BB175" s="18">
        <v>0</v>
      </c>
      <c r="BC175" s="18">
        <v>0</v>
      </c>
      <c r="BD175" s="18">
        <v>0</v>
      </c>
      <c r="BE175" s="19">
        <v>0</v>
      </c>
      <c r="BF175" s="20">
        <v>0</v>
      </c>
      <c r="BG175" s="18">
        <v>0</v>
      </c>
      <c r="BH175" s="18">
        <v>0</v>
      </c>
      <c r="BI175" s="18">
        <v>0</v>
      </c>
      <c r="BJ175" s="19">
        <v>0</v>
      </c>
      <c r="BK175" s="32">
        <v>0</v>
      </c>
      <c r="BL175" s="16"/>
      <c r="BM175" s="56"/>
    </row>
    <row r="176" spans="1:65" s="12" customFormat="1" ht="15">
      <c r="A176" s="5" t="s">
        <v>37</v>
      </c>
      <c r="B176" s="6" t="s">
        <v>38</v>
      </c>
      <c r="C176" s="52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4"/>
      <c r="BL176" s="16"/>
      <c r="BM176" s="57"/>
    </row>
    <row r="177" spans="1:65" s="12" customFormat="1" ht="15">
      <c r="A177" s="5"/>
      <c r="B177" s="8" t="s">
        <v>35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0</v>
      </c>
      <c r="I177" s="9">
        <v>0</v>
      </c>
      <c r="J177" s="9">
        <v>0</v>
      </c>
      <c r="K177" s="9">
        <v>0</v>
      </c>
      <c r="L177" s="10">
        <v>0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</v>
      </c>
      <c r="S177" s="9">
        <v>0</v>
      </c>
      <c r="T177" s="9">
        <v>0</v>
      </c>
      <c r="U177" s="9">
        <v>0</v>
      </c>
      <c r="V177" s="10">
        <v>0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0</v>
      </c>
      <c r="AW177" s="9">
        <v>0</v>
      </c>
      <c r="AX177" s="9">
        <v>0</v>
      </c>
      <c r="AY177" s="9">
        <v>0</v>
      </c>
      <c r="AZ177" s="10">
        <v>0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0</v>
      </c>
      <c r="BG177" s="9">
        <v>0</v>
      </c>
      <c r="BH177" s="9">
        <v>0</v>
      </c>
      <c r="BI177" s="9">
        <v>0</v>
      </c>
      <c r="BJ177" s="10">
        <v>0</v>
      </c>
      <c r="BK177" s="17">
        <v>0</v>
      </c>
      <c r="BL177" s="16"/>
      <c r="BM177" s="50"/>
    </row>
    <row r="178" spans="1:65" s="21" customFormat="1" ht="15">
      <c r="A178" s="5"/>
      <c r="B178" s="15" t="s">
        <v>39</v>
      </c>
      <c r="C178" s="20">
        <v>0</v>
      </c>
      <c r="D178" s="18">
        <v>0</v>
      </c>
      <c r="E178" s="18">
        <v>0</v>
      </c>
      <c r="F178" s="18">
        <v>0</v>
      </c>
      <c r="G178" s="19">
        <v>0</v>
      </c>
      <c r="H178" s="20">
        <v>0</v>
      </c>
      <c r="I178" s="18">
        <v>0</v>
      </c>
      <c r="J178" s="18">
        <v>0</v>
      </c>
      <c r="K178" s="18">
        <v>0</v>
      </c>
      <c r="L178" s="19">
        <v>0</v>
      </c>
      <c r="M178" s="20">
        <v>0</v>
      </c>
      <c r="N178" s="18">
        <v>0</v>
      </c>
      <c r="O178" s="18">
        <v>0</v>
      </c>
      <c r="P178" s="18">
        <v>0</v>
      </c>
      <c r="Q178" s="19">
        <v>0</v>
      </c>
      <c r="R178" s="20">
        <v>0</v>
      </c>
      <c r="S178" s="18">
        <v>0</v>
      </c>
      <c r="T178" s="18">
        <v>0</v>
      </c>
      <c r="U178" s="18">
        <v>0</v>
      </c>
      <c r="V178" s="19">
        <v>0</v>
      </c>
      <c r="W178" s="20">
        <v>0</v>
      </c>
      <c r="X178" s="18">
        <v>0</v>
      </c>
      <c r="Y178" s="18">
        <v>0</v>
      </c>
      <c r="Z178" s="18">
        <v>0</v>
      </c>
      <c r="AA178" s="19">
        <v>0</v>
      </c>
      <c r="AB178" s="20">
        <v>0</v>
      </c>
      <c r="AC178" s="18">
        <v>0</v>
      </c>
      <c r="AD178" s="18">
        <v>0</v>
      </c>
      <c r="AE178" s="18">
        <v>0</v>
      </c>
      <c r="AF178" s="19">
        <v>0</v>
      </c>
      <c r="AG178" s="20">
        <v>0</v>
      </c>
      <c r="AH178" s="18">
        <v>0</v>
      </c>
      <c r="AI178" s="18">
        <v>0</v>
      </c>
      <c r="AJ178" s="18">
        <v>0</v>
      </c>
      <c r="AK178" s="19">
        <v>0</v>
      </c>
      <c r="AL178" s="20">
        <v>0</v>
      </c>
      <c r="AM178" s="18">
        <v>0</v>
      </c>
      <c r="AN178" s="18">
        <v>0</v>
      </c>
      <c r="AO178" s="18">
        <v>0</v>
      </c>
      <c r="AP178" s="19">
        <v>0</v>
      </c>
      <c r="AQ178" s="20">
        <v>0</v>
      </c>
      <c r="AR178" s="18">
        <v>0</v>
      </c>
      <c r="AS178" s="18">
        <v>0</v>
      </c>
      <c r="AT178" s="18">
        <v>0</v>
      </c>
      <c r="AU178" s="19">
        <v>0</v>
      </c>
      <c r="AV178" s="20">
        <v>0</v>
      </c>
      <c r="AW178" s="18">
        <v>0</v>
      </c>
      <c r="AX178" s="18">
        <v>0</v>
      </c>
      <c r="AY178" s="18">
        <v>0</v>
      </c>
      <c r="AZ178" s="19">
        <v>0</v>
      </c>
      <c r="BA178" s="20">
        <v>0</v>
      </c>
      <c r="BB178" s="18">
        <v>0</v>
      </c>
      <c r="BC178" s="18">
        <v>0</v>
      </c>
      <c r="BD178" s="18">
        <v>0</v>
      </c>
      <c r="BE178" s="19">
        <v>0</v>
      </c>
      <c r="BF178" s="20">
        <v>0</v>
      </c>
      <c r="BG178" s="18">
        <v>0</v>
      </c>
      <c r="BH178" s="18">
        <v>0</v>
      </c>
      <c r="BI178" s="18">
        <v>0</v>
      </c>
      <c r="BJ178" s="19">
        <v>0</v>
      </c>
      <c r="BK178" s="32">
        <v>0</v>
      </c>
      <c r="BL178" s="16"/>
      <c r="BM178" s="56"/>
    </row>
    <row r="179" spans="1:65" s="21" customFormat="1" ht="15">
      <c r="A179" s="5" t="s">
        <v>16</v>
      </c>
      <c r="B179" s="27" t="s">
        <v>17</v>
      </c>
      <c r="C179" s="20"/>
      <c r="D179" s="18"/>
      <c r="E179" s="18"/>
      <c r="F179" s="18"/>
      <c r="G179" s="19"/>
      <c r="H179" s="20"/>
      <c r="I179" s="18"/>
      <c r="J179" s="18"/>
      <c r="K179" s="18"/>
      <c r="L179" s="19"/>
      <c r="M179" s="20"/>
      <c r="N179" s="18"/>
      <c r="O179" s="18"/>
      <c r="P179" s="18"/>
      <c r="Q179" s="19"/>
      <c r="R179" s="20"/>
      <c r="S179" s="18"/>
      <c r="T179" s="18"/>
      <c r="U179" s="18"/>
      <c r="V179" s="19"/>
      <c r="W179" s="20"/>
      <c r="X179" s="18"/>
      <c r="Y179" s="18"/>
      <c r="Z179" s="18"/>
      <c r="AA179" s="19"/>
      <c r="AB179" s="20"/>
      <c r="AC179" s="18"/>
      <c r="AD179" s="18"/>
      <c r="AE179" s="18"/>
      <c r="AF179" s="19"/>
      <c r="AG179" s="20"/>
      <c r="AH179" s="18"/>
      <c r="AI179" s="18"/>
      <c r="AJ179" s="18"/>
      <c r="AK179" s="19"/>
      <c r="AL179" s="20"/>
      <c r="AM179" s="18"/>
      <c r="AN179" s="18"/>
      <c r="AO179" s="18"/>
      <c r="AP179" s="19"/>
      <c r="AQ179" s="20"/>
      <c r="AR179" s="18"/>
      <c r="AS179" s="18"/>
      <c r="AT179" s="18"/>
      <c r="AU179" s="19"/>
      <c r="AV179" s="20"/>
      <c r="AW179" s="18"/>
      <c r="AX179" s="18"/>
      <c r="AY179" s="18"/>
      <c r="AZ179" s="19"/>
      <c r="BA179" s="20"/>
      <c r="BB179" s="18"/>
      <c r="BC179" s="18"/>
      <c r="BD179" s="18"/>
      <c r="BE179" s="19"/>
      <c r="BF179" s="20"/>
      <c r="BG179" s="18"/>
      <c r="BH179" s="18"/>
      <c r="BI179" s="18"/>
      <c r="BJ179" s="19"/>
      <c r="BK179" s="32"/>
      <c r="BL179" s="16"/>
      <c r="BM179" s="56"/>
    </row>
    <row r="180" spans="1:65" s="12" customFormat="1" ht="15">
      <c r="A180" s="5"/>
      <c r="B180" s="8" t="s">
        <v>135</v>
      </c>
      <c r="C180" s="11">
        <v>0</v>
      </c>
      <c r="D180" s="9">
        <v>559.4855734308333</v>
      </c>
      <c r="E180" s="9">
        <v>0</v>
      </c>
      <c r="F180" s="9">
        <v>0</v>
      </c>
      <c r="G180" s="10">
        <v>25.660816562733327</v>
      </c>
      <c r="H180" s="11">
        <v>109.53763952039996</v>
      </c>
      <c r="I180" s="9">
        <v>2772.0703249594667</v>
      </c>
      <c r="J180" s="9">
        <v>38.68583513783334</v>
      </c>
      <c r="K180" s="9">
        <v>0</v>
      </c>
      <c r="L180" s="10">
        <v>11.959337842333335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19.60675289413333</v>
      </c>
      <c r="S180" s="9">
        <v>17.91471941453333</v>
      </c>
      <c r="T180" s="9">
        <v>4.333268585899998</v>
      </c>
      <c r="U180" s="9">
        <v>0</v>
      </c>
      <c r="V180" s="10">
        <v>1.0681919769333332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0.03463819446666667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33.97574575589999</v>
      </c>
      <c r="AW180" s="9">
        <v>742.9755373909983</v>
      </c>
      <c r="AX180" s="9">
        <v>0</v>
      </c>
      <c r="AY180" s="9">
        <v>0</v>
      </c>
      <c r="AZ180" s="10">
        <v>66.64077232193335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8.444134353033334</v>
      </c>
      <c r="BG180" s="9">
        <v>9.490232896333334</v>
      </c>
      <c r="BH180" s="9">
        <v>0</v>
      </c>
      <c r="BI180" s="9">
        <v>0</v>
      </c>
      <c r="BJ180" s="10">
        <v>3.1527633347666666</v>
      </c>
      <c r="BK180" s="17">
        <f aca="true" t="shared" si="8" ref="BK180:BK190">SUM(C180:BJ180)</f>
        <v>4425.036284572532</v>
      </c>
      <c r="BL180" s="16"/>
      <c r="BM180" s="50"/>
    </row>
    <row r="181" spans="1:65" s="12" customFormat="1" ht="15">
      <c r="A181" s="5"/>
      <c r="B181" s="8" t="s">
        <v>106</v>
      </c>
      <c r="C181" s="11">
        <v>0</v>
      </c>
      <c r="D181" s="9">
        <v>0.724511</v>
      </c>
      <c r="E181" s="9">
        <v>0</v>
      </c>
      <c r="F181" s="9">
        <v>0</v>
      </c>
      <c r="G181" s="10">
        <v>0</v>
      </c>
      <c r="H181" s="11">
        <v>396.63234024383337</v>
      </c>
      <c r="I181" s="9">
        <v>1269.1195437007666</v>
      </c>
      <c r="J181" s="9">
        <v>4.8732215474333325</v>
      </c>
      <c r="K181" s="9">
        <v>0</v>
      </c>
      <c r="L181" s="10">
        <v>139.5707701095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46.920896432233334</v>
      </c>
      <c r="S181" s="9">
        <v>160.02147349306665</v>
      </c>
      <c r="T181" s="9">
        <v>40.47572715740001</v>
      </c>
      <c r="U181" s="9">
        <v>0</v>
      </c>
      <c r="V181" s="10">
        <v>34.495798775166676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45.29088086903334</v>
      </c>
      <c r="AC181" s="9">
        <v>55.56116188193332</v>
      </c>
      <c r="AD181" s="9">
        <v>2.543489427200001</v>
      </c>
      <c r="AE181" s="9">
        <v>0</v>
      </c>
      <c r="AF181" s="10">
        <v>14.959177614733331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1.8713842579</v>
      </c>
      <c r="AM181" s="9">
        <v>0</v>
      </c>
      <c r="AN181" s="9">
        <v>0</v>
      </c>
      <c r="AO181" s="9">
        <v>0</v>
      </c>
      <c r="AP181" s="10">
        <v>0.0016721024666666675</v>
      </c>
      <c r="AQ181" s="11">
        <v>0.0010195522666666666</v>
      </c>
      <c r="AR181" s="9">
        <v>0</v>
      </c>
      <c r="AS181" s="9">
        <v>0</v>
      </c>
      <c r="AT181" s="9">
        <v>0</v>
      </c>
      <c r="AU181" s="10">
        <v>0</v>
      </c>
      <c r="AV181" s="11">
        <v>2374.5429273845652</v>
      </c>
      <c r="AW181" s="9">
        <v>1980.584388676526</v>
      </c>
      <c r="AX181" s="9">
        <v>11.5152346917</v>
      </c>
      <c r="AY181" s="9">
        <v>0</v>
      </c>
      <c r="AZ181" s="10">
        <v>1013.0632896452669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267.6737237846667</v>
      </c>
      <c r="BG181" s="9">
        <v>181.05741299293337</v>
      </c>
      <c r="BH181" s="9">
        <v>27.8761750915</v>
      </c>
      <c r="BI181" s="9">
        <v>0</v>
      </c>
      <c r="BJ181" s="10">
        <v>94.58377690923334</v>
      </c>
      <c r="BK181" s="17">
        <f t="shared" si="8"/>
        <v>8163.959997341325</v>
      </c>
      <c r="BL181" s="16"/>
      <c r="BM181" s="50"/>
    </row>
    <row r="182" spans="1:65" s="12" customFormat="1" ht="15">
      <c r="A182" s="5"/>
      <c r="B182" s="8" t="s">
        <v>107</v>
      </c>
      <c r="C182" s="11">
        <v>0</v>
      </c>
      <c r="D182" s="9">
        <v>150.75839153900006</v>
      </c>
      <c r="E182" s="9">
        <v>0</v>
      </c>
      <c r="F182" s="9">
        <v>0</v>
      </c>
      <c r="G182" s="10">
        <v>0</v>
      </c>
      <c r="H182" s="11">
        <v>105.37974666346665</v>
      </c>
      <c r="I182" s="9">
        <v>6248.985919960967</v>
      </c>
      <c r="J182" s="9">
        <v>5.159960259366666</v>
      </c>
      <c r="K182" s="9">
        <v>0</v>
      </c>
      <c r="L182" s="10">
        <v>69.74381323776664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12.071676997300004</v>
      </c>
      <c r="S182" s="9">
        <v>149.1325193</v>
      </c>
      <c r="T182" s="9">
        <v>0</v>
      </c>
      <c r="U182" s="9">
        <v>0</v>
      </c>
      <c r="V182" s="10">
        <v>22.459406221899993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0.08865139006666664</v>
      </c>
      <c r="AC182" s="9">
        <v>0</v>
      </c>
      <c r="AD182" s="9">
        <v>0</v>
      </c>
      <c r="AE182" s="9">
        <v>0</v>
      </c>
      <c r="AF182" s="10">
        <v>0.03970603736666666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0.001653396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3.712847025766667</v>
      </c>
      <c r="AS182" s="9">
        <v>0</v>
      </c>
      <c r="AT182" s="9">
        <v>0</v>
      </c>
      <c r="AU182" s="10">
        <v>0</v>
      </c>
      <c r="AV182" s="11">
        <v>87.61584503563328</v>
      </c>
      <c r="AW182" s="9">
        <v>387.0430979988556</v>
      </c>
      <c r="AX182" s="9">
        <v>0</v>
      </c>
      <c r="AY182" s="9">
        <v>0</v>
      </c>
      <c r="AZ182" s="10">
        <v>132.95135640406662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5.291166726733333</v>
      </c>
      <c r="BG182" s="9">
        <v>52.254583338533344</v>
      </c>
      <c r="BH182" s="9">
        <v>0</v>
      </c>
      <c r="BI182" s="9">
        <v>0</v>
      </c>
      <c r="BJ182" s="10">
        <v>6.252269915700001</v>
      </c>
      <c r="BK182" s="17">
        <f t="shared" si="8"/>
        <v>7438.9426114484895</v>
      </c>
      <c r="BL182" s="16"/>
      <c r="BM182" s="50"/>
    </row>
    <row r="183" spans="1:65" s="12" customFormat="1" ht="15">
      <c r="A183" s="5"/>
      <c r="B183" s="8" t="s">
        <v>108</v>
      </c>
      <c r="C183" s="11">
        <v>0</v>
      </c>
      <c r="D183" s="9">
        <v>0.6187859112000004</v>
      </c>
      <c r="E183" s="9">
        <v>0</v>
      </c>
      <c r="F183" s="9">
        <v>0</v>
      </c>
      <c r="G183" s="10">
        <v>0</v>
      </c>
      <c r="H183" s="11">
        <v>24.346169220299995</v>
      </c>
      <c r="I183" s="9">
        <v>100.47833412923329</v>
      </c>
      <c r="J183" s="9">
        <v>0</v>
      </c>
      <c r="K183" s="9">
        <v>0</v>
      </c>
      <c r="L183" s="10">
        <v>7.036247070433333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4.892286830766664</v>
      </c>
      <c r="S183" s="9">
        <v>0.0189132729</v>
      </c>
      <c r="T183" s="9">
        <v>0</v>
      </c>
      <c r="U183" s="9">
        <v>0</v>
      </c>
      <c r="V183" s="10">
        <v>0.6711811604999999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0.052493617299999996</v>
      </c>
      <c r="AC183" s="9">
        <v>0.0433778333</v>
      </c>
      <c r="AD183" s="9">
        <v>0</v>
      </c>
      <c r="AE183" s="9">
        <v>0</v>
      </c>
      <c r="AF183" s="10">
        <v>0.4332553185666666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0.005632124833333333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5.36666666666667E-09</v>
      </c>
      <c r="AS183" s="9">
        <v>0</v>
      </c>
      <c r="AT183" s="9">
        <v>0</v>
      </c>
      <c r="AU183" s="10">
        <v>0</v>
      </c>
      <c r="AV183" s="11">
        <v>48.93871092836665</v>
      </c>
      <c r="AW183" s="9">
        <v>128.98933038155928</v>
      </c>
      <c r="AX183" s="9">
        <v>0</v>
      </c>
      <c r="AY183" s="9">
        <v>0</v>
      </c>
      <c r="AZ183" s="10">
        <v>119.56139151253333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4.957495120666666</v>
      </c>
      <c r="BG183" s="9">
        <v>15.975698614233332</v>
      </c>
      <c r="BH183" s="9">
        <v>1.8849057199333332</v>
      </c>
      <c r="BI183" s="9">
        <v>0</v>
      </c>
      <c r="BJ183" s="10">
        <v>9.359098257566668</v>
      </c>
      <c r="BK183" s="17">
        <f t="shared" si="8"/>
        <v>468.2633070295592</v>
      </c>
      <c r="BL183" s="16"/>
      <c r="BM183" s="57"/>
    </row>
    <row r="184" spans="1:65" s="12" customFormat="1" ht="15">
      <c r="A184" s="5"/>
      <c r="B184" s="8" t="s">
        <v>109</v>
      </c>
      <c r="C184" s="11">
        <v>0</v>
      </c>
      <c r="D184" s="9">
        <v>241.7612790681334</v>
      </c>
      <c r="E184" s="9">
        <v>0</v>
      </c>
      <c r="F184" s="9">
        <v>0</v>
      </c>
      <c r="G184" s="10">
        <v>0</v>
      </c>
      <c r="H184" s="11">
        <v>220.33614805373333</v>
      </c>
      <c r="I184" s="9">
        <v>6979.415257462866</v>
      </c>
      <c r="J184" s="9">
        <v>124.2955840916667</v>
      </c>
      <c r="K184" s="9">
        <v>90.72826382753334</v>
      </c>
      <c r="L184" s="10">
        <v>128.40544372543337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20.712910992866668</v>
      </c>
      <c r="S184" s="9">
        <v>68.92489323126667</v>
      </c>
      <c r="T184" s="9">
        <v>62.74690039733333</v>
      </c>
      <c r="U184" s="9">
        <v>0</v>
      </c>
      <c r="V184" s="10">
        <v>8.578834133466664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0.15658018996666667</v>
      </c>
      <c r="AC184" s="9">
        <v>0</v>
      </c>
      <c r="AD184" s="9">
        <v>0</v>
      </c>
      <c r="AE184" s="9">
        <v>0</v>
      </c>
      <c r="AF184" s="10">
        <v>0.005985079499999999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0.03644823419999999</v>
      </c>
      <c r="AM184" s="9">
        <v>0</v>
      </c>
      <c r="AN184" s="9">
        <v>0</v>
      </c>
      <c r="AO184" s="9">
        <v>0</v>
      </c>
      <c r="AP184" s="10">
        <v>0.010043278733333336</v>
      </c>
      <c r="AQ184" s="11">
        <v>0</v>
      </c>
      <c r="AR184" s="9">
        <v>116.27112244729999</v>
      </c>
      <c r="AS184" s="9">
        <v>0</v>
      </c>
      <c r="AT184" s="9">
        <v>0</v>
      </c>
      <c r="AU184" s="10">
        <v>0</v>
      </c>
      <c r="AV184" s="11">
        <v>401.77726189739997</v>
      </c>
      <c r="AW184" s="9">
        <v>1010.9597922671193</v>
      </c>
      <c r="AX184" s="9">
        <v>5.884744631366667</v>
      </c>
      <c r="AY184" s="9">
        <v>0</v>
      </c>
      <c r="AZ184" s="10">
        <v>276.0670194812999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39.267728570533336</v>
      </c>
      <c r="BG184" s="9">
        <v>51.48752224510002</v>
      </c>
      <c r="BH184" s="9">
        <v>2.943651232733334</v>
      </c>
      <c r="BI184" s="9">
        <v>0</v>
      </c>
      <c r="BJ184" s="10">
        <v>95.40256889543336</v>
      </c>
      <c r="BK184" s="17">
        <f t="shared" si="8"/>
        <v>9946.175983434985</v>
      </c>
      <c r="BL184" s="16"/>
      <c r="BM184" s="50"/>
    </row>
    <row r="185" spans="1:65" s="12" customFormat="1" ht="15">
      <c r="A185" s="5"/>
      <c r="B185" s="8" t="s">
        <v>110</v>
      </c>
      <c r="C185" s="11">
        <v>0</v>
      </c>
      <c r="D185" s="9">
        <v>196.42848414213327</v>
      </c>
      <c r="E185" s="9">
        <v>0</v>
      </c>
      <c r="F185" s="9">
        <v>0</v>
      </c>
      <c r="G185" s="10">
        <v>0</v>
      </c>
      <c r="H185" s="11">
        <v>223.8202059595</v>
      </c>
      <c r="I185" s="9">
        <v>6819.332824202801</v>
      </c>
      <c r="J185" s="9">
        <v>341.1573166328332</v>
      </c>
      <c r="K185" s="9">
        <v>6.695736040233332</v>
      </c>
      <c r="L185" s="10">
        <v>340.0694460097334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102.8738309259</v>
      </c>
      <c r="S185" s="9">
        <v>193.24363424056665</v>
      </c>
      <c r="T185" s="9">
        <v>31.338511355566663</v>
      </c>
      <c r="U185" s="9">
        <v>0</v>
      </c>
      <c r="V185" s="10">
        <v>161.27831173463335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2.7046609696666657</v>
      </c>
      <c r="AC185" s="9">
        <v>0.5939221709000001</v>
      </c>
      <c r="AD185" s="9">
        <v>0</v>
      </c>
      <c r="AE185" s="9">
        <v>0</v>
      </c>
      <c r="AF185" s="10">
        <v>2.889588332033334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0.3486050607666667</v>
      </c>
      <c r="AM185" s="9">
        <v>0.00014560393333333332</v>
      </c>
      <c r="AN185" s="9">
        <v>0</v>
      </c>
      <c r="AO185" s="9">
        <v>0</v>
      </c>
      <c r="AP185" s="10">
        <v>0.04940597906666666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1399.016905050967</v>
      </c>
      <c r="AW185" s="9">
        <v>2760.4703038671823</v>
      </c>
      <c r="AX185" s="9">
        <v>0.8114907140666667</v>
      </c>
      <c r="AY185" s="9">
        <v>398.12577440030003</v>
      </c>
      <c r="AZ185" s="10">
        <v>1093.2663739588004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684.6602964751668</v>
      </c>
      <c r="BG185" s="9">
        <v>322.9280131283</v>
      </c>
      <c r="BH185" s="9">
        <v>60.029709787499996</v>
      </c>
      <c r="BI185" s="9">
        <v>0</v>
      </c>
      <c r="BJ185" s="10">
        <v>246.4273677744333</v>
      </c>
      <c r="BK185" s="17">
        <f t="shared" si="8"/>
        <v>15388.560864516983</v>
      </c>
      <c r="BL185" s="16"/>
      <c r="BM185" s="50"/>
    </row>
    <row r="186" spans="1:65" s="12" customFormat="1" ht="15">
      <c r="A186" s="5"/>
      <c r="B186" s="8" t="s">
        <v>111</v>
      </c>
      <c r="C186" s="11">
        <v>0</v>
      </c>
      <c r="D186" s="9">
        <v>2.0877849377333333</v>
      </c>
      <c r="E186" s="9">
        <v>0</v>
      </c>
      <c r="F186" s="9">
        <v>0</v>
      </c>
      <c r="G186" s="10">
        <v>0</v>
      </c>
      <c r="H186" s="11">
        <v>20.451803242433325</v>
      </c>
      <c r="I186" s="9">
        <v>3.0152887515333333</v>
      </c>
      <c r="J186" s="9">
        <v>0</v>
      </c>
      <c r="K186" s="9">
        <v>0</v>
      </c>
      <c r="L186" s="10">
        <v>52.5310829935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7.413619559499999</v>
      </c>
      <c r="S186" s="9">
        <v>0.1704184872333333</v>
      </c>
      <c r="T186" s="9">
        <v>0</v>
      </c>
      <c r="U186" s="9">
        <v>0</v>
      </c>
      <c r="V186" s="10">
        <v>10.655150697600002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0.8346365535333333</v>
      </c>
      <c r="AC186" s="9">
        <v>0</v>
      </c>
      <c r="AD186" s="9">
        <v>0</v>
      </c>
      <c r="AE186" s="9">
        <v>0</v>
      </c>
      <c r="AF186" s="10">
        <v>0.5934154237333334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0.027793301399999998</v>
      </c>
      <c r="AM186" s="9">
        <v>0</v>
      </c>
      <c r="AN186" s="9">
        <v>0</v>
      </c>
      <c r="AO186" s="9">
        <v>0</v>
      </c>
      <c r="AP186" s="10">
        <v>0.024952536500000004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434.8382709266665</v>
      </c>
      <c r="AW186" s="9">
        <v>339.7424107506162</v>
      </c>
      <c r="AX186" s="9">
        <v>0.7631306227666664</v>
      </c>
      <c r="AY186" s="9">
        <v>0</v>
      </c>
      <c r="AZ186" s="10">
        <v>863.0063995752669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180.44034331939997</v>
      </c>
      <c r="BG186" s="9">
        <v>24.9360620899</v>
      </c>
      <c r="BH186" s="9">
        <v>3.6206757427999996</v>
      </c>
      <c r="BI186" s="9">
        <v>0</v>
      </c>
      <c r="BJ186" s="10">
        <v>166.8420479939</v>
      </c>
      <c r="BK186" s="17">
        <f t="shared" si="8"/>
        <v>2111.995287506016</v>
      </c>
      <c r="BL186" s="16"/>
      <c r="BM186" s="50"/>
    </row>
    <row r="187" spans="1:65" s="12" customFormat="1" ht="15">
      <c r="A187" s="5"/>
      <c r="B187" s="8" t="s">
        <v>112</v>
      </c>
      <c r="C187" s="11">
        <v>0</v>
      </c>
      <c r="D187" s="9">
        <v>0.6220462762333331</v>
      </c>
      <c r="E187" s="9">
        <v>0</v>
      </c>
      <c r="F187" s="9">
        <v>0</v>
      </c>
      <c r="G187" s="10">
        <v>0</v>
      </c>
      <c r="H187" s="11">
        <v>52.22708475643333</v>
      </c>
      <c r="I187" s="9">
        <v>690.4700986807</v>
      </c>
      <c r="J187" s="9">
        <v>2.5383990385333335</v>
      </c>
      <c r="K187" s="9">
        <v>0</v>
      </c>
      <c r="L187" s="10">
        <v>38.574240528199994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5.224547519033334</v>
      </c>
      <c r="S187" s="9">
        <v>3.2725962783333333</v>
      </c>
      <c r="T187" s="9">
        <v>0.14900807280000006</v>
      </c>
      <c r="U187" s="9">
        <v>0</v>
      </c>
      <c r="V187" s="10">
        <v>20.421243838400002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0.5658641668666666</v>
      </c>
      <c r="AC187" s="9">
        <v>1.2613701518333338</v>
      </c>
      <c r="AD187" s="9">
        <v>0</v>
      </c>
      <c r="AE187" s="9">
        <v>0</v>
      </c>
      <c r="AF187" s="10">
        <v>0.047749692600000004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0.07015281776666665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339.3253074139001</v>
      </c>
      <c r="AW187" s="9">
        <v>657.5542085049472</v>
      </c>
      <c r="AX187" s="9">
        <v>1.2191213689333336</v>
      </c>
      <c r="AY187" s="9">
        <v>0</v>
      </c>
      <c r="AZ187" s="10">
        <v>419.95360039596665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28.415489560300006</v>
      </c>
      <c r="BG187" s="9">
        <v>38.59800764393334</v>
      </c>
      <c r="BH187" s="9">
        <v>0.1477533533666667</v>
      </c>
      <c r="BI187" s="9">
        <v>0</v>
      </c>
      <c r="BJ187" s="10">
        <v>31.68962443846667</v>
      </c>
      <c r="BK187" s="17">
        <f t="shared" si="8"/>
        <v>2332.3475144975473</v>
      </c>
      <c r="BL187" s="16"/>
      <c r="BM187" s="57"/>
    </row>
    <row r="188" spans="1:65" s="12" customFormat="1" ht="15">
      <c r="A188" s="5"/>
      <c r="B188" s="8" t="s">
        <v>127</v>
      </c>
      <c r="C188" s="11">
        <v>0</v>
      </c>
      <c r="D188" s="9">
        <v>5.7244635</v>
      </c>
      <c r="E188" s="9">
        <v>0</v>
      </c>
      <c r="F188" s="9">
        <v>0</v>
      </c>
      <c r="G188" s="10">
        <v>0</v>
      </c>
      <c r="H188" s="11">
        <v>4.932965377566666</v>
      </c>
      <c r="I188" s="9">
        <v>0</v>
      </c>
      <c r="J188" s="9">
        <v>0</v>
      </c>
      <c r="K188" s="9">
        <v>0</v>
      </c>
      <c r="L188" s="10">
        <v>0.6281032413000001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1.0099762117333335</v>
      </c>
      <c r="S188" s="9">
        <v>0</v>
      </c>
      <c r="T188" s="9">
        <v>0</v>
      </c>
      <c r="U188" s="9">
        <v>0</v>
      </c>
      <c r="V188" s="10">
        <v>0.157025794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0.1629829125333333</v>
      </c>
      <c r="AC188" s="9">
        <v>0</v>
      </c>
      <c r="AD188" s="9">
        <v>0</v>
      </c>
      <c r="AE188" s="9">
        <v>0</v>
      </c>
      <c r="AF188" s="10">
        <v>0.022076566466666666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0.03103915156666666</v>
      </c>
      <c r="AM188" s="9">
        <v>0</v>
      </c>
      <c r="AN188" s="9">
        <v>0</v>
      </c>
      <c r="AO188" s="9">
        <v>0</v>
      </c>
      <c r="AP188" s="10">
        <v>0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103.23864471666667</v>
      </c>
      <c r="AW188" s="9">
        <v>-0.001870862487063074</v>
      </c>
      <c r="AX188" s="9">
        <v>0</v>
      </c>
      <c r="AY188" s="9">
        <v>0</v>
      </c>
      <c r="AZ188" s="10">
        <v>35.02677778106667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59.119185867</v>
      </c>
      <c r="BG188" s="9">
        <v>0</v>
      </c>
      <c r="BH188" s="9">
        <v>0</v>
      </c>
      <c r="BI188" s="9">
        <v>0</v>
      </c>
      <c r="BJ188" s="10">
        <v>4.3995964241999985</v>
      </c>
      <c r="BK188" s="17">
        <f t="shared" si="8"/>
        <v>214.45096668161295</v>
      </c>
      <c r="BL188" s="16"/>
      <c r="BM188" s="50"/>
    </row>
    <row r="189" spans="1:65" s="12" customFormat="1" ht="15">
      <c r="A189" s="5"/>
      <c r="B189" s="8" t="s">
        <v>113</v>
      </c>
      <c r="C189" s="11">
        <v>0</v>
      </c>
      <c r="D189" s="9">
        <v>63.25192835353333</v>
      </c>
      <c r="E189" s="9">
        <v>0</v>
      </c>
      <c r="F189" s="9">
        <v>0</v>
      </c>
      <c r="G189" s="10">
        <v>0</v>
      </c>
      <c r="H189" s="11">
        <v>174.33984795679999</v>
      </c>
      <c r="I189" s="9">
        <v>1083.5484022265334</v>
      </c>
      <c r="J189" s="9">
        <v>33.8060701051</v>
      </c>
      <c r="K189" s="9">
        <v>0</v>
      </c>
      <c r="L189" s="10">
        <v>102.6356259232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49.371163853066655</v>
      </c>
      <c r="S189" s="9">
        <v>145.79662196146663</v>
      </c>
      <c r="T189" s="9">
        <v>272.36381114950007</v>
      </c>
      <c r="U189" s="9">
        <v>0</v>
      </c>
      <c r="V189" s="10">
        <v>27.8471282241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4.808842100600001</v>
      </c>
      <c r="AC189" s="9">
        <v>11.968451668266667</v>
      </c>
      <c r="AD189" s="9">
        <v>0</v>
      </c>
      <c r="AE189" s="9">
        <v>0</v>
      </c>
      <c r="AF189" s="10">
        <v>0.7077034374333333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0.07633437273333332</v>
      </c>
      <c r="AM189" s="9">
        <v>0</v>
      </c>
      <c r="AN189" s="9">
        <v>0</v>
      </c>
      <c r="AO189" s="9">
        <v>0</v>
      </c>
      <c r="AP189" s="10">
        <v>0.00011630213333333336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2508.5808375038996</v>
      </c>
      <c r="AW189" s="9">
        <v>2400.7721162150956</v>
      </c>
      <c r="AX189" s="9">
        <v>36.24089402213333</v>
      </c>
      <c r="AY189" s="9">
        <v>0</v>
      </c>
      <c r="AZ189" s="10">
        <v>1785.3493955189324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857.4865466272332</v>
      </c>
      <c r="BG189" s="9">
        <v>560.8383384984666</v>
      </c>
      <c r="BH189" s="9">
        <v>335.95723745553335</v>
      </c>
      <c r="BI189" s="9">
        <v>0</v>
      </c>
      <c r="BJ189" s="10">
        <v>260.80210723253333</v>
      </c>
      <c r="BK189" s="17">
        <f t="shared" si="8"/>
        <v>10716.549520708295</v>
      </c>
      <c r="BL189" s="16"/>
      <c r="BM189" s="50"/>
    </row>
    <row r="190" spans="1:65" s="12" customFormat="1" ht="15">
      <c r="A190" s="5"/>
      <c r="B190" s="8" t="s">
        <v>203</v>
      </c>
      <c r="C190" s="11">
        <v>26.193128951433327</v>
      </c>
      <c r="D190" s="9">
        <v>617.7089678535999</v>
      </c>
      <c r="E190" s="9">
        <v>0</v>
      </c>
      <c r="F190" s="9">
        <v>0</v>
      </c>
      <c r="G190" s="10">
        <v>19.554769445666658</v>
      </c>
      <c r="H190" s="11">
        <v>272.51216313360015</v>
      </c>
      <c r="I190" s="9">
        <v>7433.517992321965</v>
      </c>
      <c r="J190" s="9">
        <v>123.33149293973331</v>
      </c>
      <c r="K190" s="9">
        <v>0</v>
      </c>
      <c r="L190" s="10">
        <v>118.85481078789998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86.93768375790002</v>
      </c>
      <c r="S190" s="9">
        <v>86.04102837106666</v>
      </c>
      <c r="T190" s="9">
        <v>101.03488752049999</v>
      </c>
      <c r="U190" s="9">
        <v>0</v>
      </c>
      <c r="V190" s="10">
        <v>8.8311022489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13.429039365800003</v>
      </c>
      <c r="AC190" s="9">
        <v>1.3956478852333336</v>
      </c>
      <c r="AD190" s="9">
        <v>0</v>
      </c>
      <c r="AE190" s="9">
        <v>0</v>
      </c>
      <c r="AF190" s="10">
        <v>1.2374853324000001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0.5092151186666668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219.45927616613335</v>
      </c>
      <c r="AS190" s="9">
        <v>0</v>
      </c>
      <c r="AT190" s="9">
        <v>0</v>
      </c>
      <c r="AU190" s="10">
        <v>0</v>
      </c>
      <c r="AV190" s="11">
        <v>633.6455885207333</v>
      </c>
      <c r="AW190" s="9">
        <v>1525.0180819185437</v>
      </c>
      <c r="AX190" s="9">
        <v>5.853786905033334</v>
      </c>
      <c r="AY190" s="9">
        <v>0</v>
      </c>
      <c r="AZ190" s="10">
        <v>317.9787920383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67.75301035086669</v>
      </c>
      <c r="BG190" s="9">
        <v>90.67845234776665</v>
      </c>
      <c r="BH190" s="9">
        <v>3.6500273354</v>
      </c>
      <c r="BI190" s="9">
        <v>0</v>
      </c>
      <c r="BJ190" s="10">
        <v>97.2479931873</v>
      </c>
      <c r="BK190" s="17">
        <f t="shared" si="8"/>
        <v>11872.374423804446</v>
      </c>
      <c r="BL190" s="16"/>
      <c r="BM190" s="50"/>
    </row>
    <row r="191" spans="1:65" s="21" customFormat="1" ht="15">
      <c r="A191" s="5"/>
      <c r="B191" s="15" t="s">
        <v>18</v>
      </c>
      <c r="C191" s="20">
        <f>SUM(C180:C190)</f>
        <v>26.193128951433327</v>
      </c>
      <c r="D191" s="18">
        <f>SUM(D180:D190)</f>
        <v>1839.1722160123998</v>
      </c>
      <c r="E191" s="18">
        <f>SUM(E180:E190)</f>
        <v>0</v>
      </c>
      <c r="F191" s="18">
        <f>SUM(F180:F190)</f>
        <v>0</v>
      </c>
      <c r="G191" s="19">
        <f>SUM(G180:G190)</f>
        <v>45.21558600839998</v>
      </c>
      <c r="H191" s="20">
        <f aca="true" t="shared" si="9" ref="H191:BJ191">SUM(H180:H190)</f>
        <v>1604.5161141280669</v>
      </c>
      <c r="I191" s="18">
        <f t="shared" si="9"/>
        <v>33399.95398639683</v>
      </c>
      <c r="J191" s="18">
        <f t="shared" si="9"/>
        <v>673.8478797524999</v>
      </c>
      <c r="K191" s="18">
        <f t="shared" si="9"/>
        <v>97.42399986776667</v>
      </c>
      <c r="L191" s="19">
        <f t="shared" si="9"/>
        <v>1010.0089214693</v>
      </c>
      <c r="M191" s="20">
        <f t="shared" si="9"/>
        <v>0</v>
      </c>
      <c r="N191" s="18">
        <f t="shared" si="9"/>
        <v>0</v>
      </c>
      <c r="O191" s="18">
        <f t="shared" si="9"/>
        <v>0</v>
      </c>
      <c r="P191" s="18">
        <f t="shared" si="9"/>
        <v>0</v>
      </c>
      <c r="Q191" s="19">
        <f t="shared" si="9"/>
        <v>0</v>
      </c>
      <c r="R191" s="20">
        <f t="shared" si="9"/>
        <v>357.0353459744333</v>
      </c>
      <c r="S191" s="18">
        <f t="shared" si="9"/>
        <v>824.5368180504332</v>
      </c>
      <c r="T191" s="18">
        <f t="shared" si="9"/>
        <v>512.442114239</v>
      </c>
      <c r="U191" s="18">
        <f t="shared" si="9"/>
        <v>0</v>
      </c>
      <c r="V191" s="19">
        <f t="shared" si="9"/>
        <v>296.4633748056</v>
      </c>
      <c r="W191" s="20">
        <f t="shared" si="9"/>
        <v>0</v>
      </c>
      <c r="X191" s="18">
        <f t="shared" si="9"/>
        <v>0</v>
      </c>
      <c r="Y191" s="18">
        <f t="shared" si="9"/>
        <v>0</v>
      </c>
      <c r="Z191" s="18">
        <f t="shared" si="9"/>
        <v>0</v>
      </c>
      <c r="AA191" s="19">
        <f t="shared" si="9"/>
        <v>0</v>
      </c>
      <c r="AB191" s="20">
        <f t="shared" si="9"/>
        <v>68.12927032983335</v>
      </c>
      <c r="AC191" s="18">
        <f t="shared" si="9"/>
        <v>70.82393159146665</v>
      </c>
      <c r="AD191" s="18">
        <f t="shared" si="9"/>
        <v>2.543489427200001</v>
      </c>
      <c r="AE191" s="18">
        <f t="shared" si="9"/>
        <v>0</v>
      </c>
      <c r="AF191" s="19">
        <f t="shared" si="9"/>
        <v>20.93614283483333</v>
      </c>
      <c r="AG191" s="20">
        <f t="shared" si="9"/>
        <v>0</v>
      </c>
      <c r="AH191" s="18">
        <f t="shared" si="9"/>
        <v>0</v>
      </c>
      <c r="AI191" s="18">
        <f t="shared" si="9"/>
        <v>0</v>
      </c>
      <c r="AJ191" s="18">
        <f t="shared" si="9"/>
        <v>0</v>
      </c>
      <c r="AK191" s="19">
        <f t="shared" si="9"/>
        <v>0</v>
      </c>
      <c r="AL191" s="20">
        <f t="shared" si="9"/>
        <v>2.9782578358333334</v>
      </c>
      <c r="AM191" s="18">
        <f t="shared" si="9"/>
        <v>0.00014560393333333332</v>
      </c>
      <c r="AN191" s="18">
        <f t="shared" si="9"/>
        <v>0</v>
      </c>
      <c r="AO191" s="18">
        <f t="shared" si="9"/>
        <v>0</v>
      </c>
      <c r="AP191" s="19">
        <f t="shared" si="9"/>
        <v>0.08619019889999999</v>
      </c>
      <c r="AQ191" s="20">
        <f t="shared" si="9"/>
        <v>0.0010195522666666666</v>
      </c>
      <c r="AR191" s="18">
        <f t="shared" si="9"/>
        <v>339.4432456445667</v>
      </c>
      <c r="AS191" s="18">
        <f t="shared" si="9"/>
        <v>0</v>
      </c>
      <c r="AT191" s="18">
        <f t="shared" si="9"/>
        <v>0</v>
      </c>
      <c r="AU191" s="19">
        <f t="shared" si="9"/>
        <v>0</v>
      </c>
      <c r="AV191" s="20">
        <f t="shared" si="9"/>
        <v>8365.496045134698</v>
      </c>
      <c r="AW191" s="18">
        <f t="shared" si="9"/>
        <v>11934.107397108957</v>
      </c>
      <c r="AX191" s="18">
        <f t="shared" si="9"/>
        <v>62.288402956</v>
      </c>
      <c r="AY191" s="18">
        <f t="shared" si="9"/>
        <v>398.12577440030003</v>
      </c>
      <c r="AZ191" s="19">
        <f t="shared" si="9"/>
        <v>6122.865168633433</v>
      </c>
      <c r="BA191" s="20">
        <f t="shared" si="9"/>
        <v>0</v>
      </c>
      <c r="BB191" s="18">
        <f t="shared" si="9"/>
        <v>0</v>
      </c>
      <c r="BC191" s="18">
        <f t="shared" si="9"/>
        <v>0</v>
      </c>
      <c r="BD191" s="18">
        <f t="shared" si="9"/>
        <v>0</v>
      </c>
      <c r="BE191" s="19">
        <f t="shared" si="9"/>
        <v>0</v>
      </c>
      <c r="BF191" s="20">
        <f t="shared" si="9"/>
        <v>2203.5091207556</v>
      </c>
      <c r="BG191" s="18">
        <f t="shared" si="9"/>
        <v>1348.2443237955</v>
      </c>
      <c r="BH191" s="18">
        <f t="shared" si="9"/>
        <v>436.1101357187667</v>
      </c>
      <c r="BI191" s="18">
        <f t="shared" si="9"/>
        <v>0</v>
      </c>
      <c r="BJ191" s="19">
        <f t="shared" si="9"/>
        <v>1016.1592143635334</v>
      </c>
      <c r="BK191" s="32">
        <f>SUM(BK180:BK190)</f>
        <v>73078.65676154179</v>
      </c>
      <c r="BL191" s="16"/>
      <c r="BM191" s="56"/>
    </row>
    <row r="192" spans="1:65" s="21" customFormat="1" ht="15">
      <c r="A192" s="5"/>
      <c r="B192" s="15" t="s">
        <v>19</v>
      </c>
      <c r="C192" s="20">
        <f aca="true" t="shared" si="10" ref="C192:AH192">C191+C178+C175+C171+C17+C13</f>
        <v>59.26839710716666</v>
      </c>
      <c r="D192" s="18">
        <f t="shared" si="10"/>
        <v>4194.446428641033</v>
      </c>
      <c r="E192" s="18">
        <f t="shared" si="10"/>
        <v>0</v>
      </c>
      <c r="F192" s="18">
        <f t="shared" si="10"/>
        <v>0</v>
      </c>
      <c r="G192" s="19">
        <f t="shared" si="10"/>
        <v>189.97826342446672</v>
      </c>
      <c r="H192" s="20">
        <f t="shared" si="10"/>
        <v>2963.9651803160004</v>
      </c>
      <c r="I192" s="18">
        <f t="shared" si="10"/>
        <v>63138.637727546724</v>
      </c>
      <c r="J192" s="18">
        <f t="shared" si="10"/>
        <v>4956.988740937266</v>
      </c>
      <c r="K192" s="18">
        <f t="shared" si="10"/>
        <v>97.42399986776667</v>
      </c>
      <c r="L192" s="19">
        <f t="shared" si="10"/>
        <v>1858.7480034893001</v>
      </c>
      <c r="M192" s="20">
        <f t="shared" si="10"/>
        <v>0</v>
      </c>
      <c r="N192" s="18">
        <f t="shared" si="10"/>
        <v>0</v>
      </c>
      <c r="O192" s="18">
        <f t="shared" si="10"/>
        <v>0</v>
      </c>
      <c r="P192" s="18">
        <f t="shared" si="10"/>
        <v>0</v>
      </c>
      <c r="Q192" s="19">
        <f t="shared" si="10"/>
        <v>0</v>
      </c>
      <c r="R192" s="20">
        <f t="shared" si="10"/>
        <v>602.4464414924666</v>
      </c>
      <c r="S192" s="18">
        <f t="shared" si="10"/>
        <v>2051.0450895750328</v>
      </c>
      <c r="T192" s="18">
        <f t="shared" si="10"/>
        <v>2119.1473539135</v>
      </c>
      <c r="U192" s="18">
        <f t="shared" si="10"/>
        <v>0</v>
      </c>
      <c r="V192" s="19">
        <f t="shared" si="10"/>
        <v>581.0308901412334</v>
      </c>
      <c r="W192" s="20">
        <f t="shared" si="10"/>
        <v>0</v>
      </c>
      <c r="X192" s="18">
        <f t="shared" si="10"/>
        <v>139.388004038</v>
      </c>
      <c r="Y192" s="18">
        <f t="shared" si="10"/>
        <v>0</v>
      </c>
      <c r="Z192" s="18">
        <f t="shared" si="10"/>
        <v>0</v>
      </c>
      <c r="AA192" s="19">
        <f t="shared" si="10"/>
        <v>0</v>
      </c>
      <c r="AB192" s="20">
        <f t="shared" si="10"/>
        <v>103.59567084346666</v>
      </c>
      <c r="AC192" s="18">
        <f t="shared" si="10"/>
        <v>129.11502124409998</v>
      </c>
      <c r="AD192" s="18">
        <f t="shared" si="10"/>
        <v>2.543489427200001</v>
      </c>
      <c r="AE192" s="18">
        <f t="shared" si="10"/>
        <v>0</v>
      </c>
      <c r="AF192" s="19">
        <f t="shared" si="10"/>
        <v>75.11809813773334</v>
      </c>
      <c r="AG192" s="20">
        <f t="shared" si="10"/>
        <v>0</v>
      </c>
      <c r="AH192" s="18">
        <f t="shared" si="10"/>
        <v>0</v>
      </c>
      <c r="AI192" s="18">
        <f aca="true" t="shared" si="11" ref="AI192:BK192">AI191+AI178+AI175+AI171+AI17+AI13</f>
        <v>0</v>
      </c>
      <c r="AJ192" s="18">
        <f t="shared" si="11"/>
        <v>0</v>
      </c>
      <c r="AK192" s="19">
        <f t="shared" si="11"/>
        <v>0</v>
      </c>
      <c r="AL192" s="20">
        <f t="shared" si="11"/>
        <v>3.8815968327333334</v>
      </c>
      <c r="AM192" s="18">
        <f t="shared" si="11"/>
        <v>0.00014560393333333332</v>
      </c>
      <c r="AN192" s="18">
        <f t="shared" si="11"/>
        <v>0</v>
      </c>
      <c r="AO192" s="18">
        <f t="shared" si="11"/>
        <v>0</v>
      </c>
      <c r="AP192" s="19">
        <f t="shared" si="11"/>
        <v>0.31692500966666665</v>
      </c>
      <c r="AQ192" s="20">
        <f t="shared" si="11"/>
        <v>0.0010195522666666666</v>
      </c>
      <c r="AR192" s="18">
        <f t="shared" si="11"/>
        <v>992.9133660477</v>
      </c>
      <c r="AS192" s="18">
        <f t="shared" si="11"/>
        <v>0</v>
      </c>
      <c r="AT192" s="18">
        <f t="shared" si="11"/>
        <v>0</v>
      </c>
      <c r="AU192" s="19">
        <f t="shared" si="11"/>
        <v>0</v>
      </c>
      <c r="AV192" s="20">
        <f t="shared" si="11"/>
        <v>13619.998132377545</v>
      </c>
      <c r="AW192" s="18">
        <f t="shared" si="11"/>
        <v>26079.291397970606</v>
      </c>
      <c r="AX192" s="18">
        <f t="shared" si="11"/>
        <v>1214.0126254799</v>
      </c>
      <c r="AY192" s="18">
        <f t="shared" si="11"/>
        <v>398.12577440030003</v>
      </c>
      <c r="AZ192" s="19">
        <f t="shared" si="11"/>
        <v>8351.259535889201</v>
      </c>
      <c r="BA192" s="20">
        <f t="shared" si="11"/>
        <v>0</v>
      </c>
      <c r="BB192" s="18">
        <f t="shared" si="11"/>
        <v>0</v>
      </c>
      <c r="BC192" s="18">
        <f t="shared" si="11"/>
        <v>0</v>
      </c>
      <c r="BD192" s="18">
        <f t="shared" si="11"/>
        <v>0</v>
      </c>
      <c r="BE192" s="19">
        <f t="shared" si="11"/>
        <v>0</v>
      </c>
      <c r="BF192" s="20">
        <f t="shared" si="11"/>
        <v>3169.9325965983</v>
      </c>
      <c r="BG192" s="18">
        <f t="shared" si="11"/>
        <v>2273.7904696320666</v>
      </c>
      <c r="BH192" s="18">
        <f t="shared" si="11"/>
        <v>1056.3816698350333</v>
      </c>
      <c r="BI192" s="18">
        <f t="shared" si="11"/>
        <v>0</v>
      </c>
      <c r="BJ192" s="19">
        <f t="shared" si="11"/>
        <v>1410.1766733776</v>
      </c>
      <c r="BK192" s="19">
        <f t="shared" si="11"/>
        <v>141832.9687287493</v>
      </c>
      <c r="BL192" s="16"/>
      <c r="BM192" s="56"/>
    </row>
    <row r="193" spans="3:64" ht="15" customHeight="1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6"/>
    </row>
    <row r="194" spans="1:65" s="12" customFormat="1" ht="15" customHeight="1">
      <c r="A194" s="5" t="s">
        <v>20</v>
      </c>
      <c r="B194" s="26" t="s">
        <v>21</v>
      </c>
      <c r="C194" s="52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4"/>
      <c r="BK194" s="16"/>
      <c r="BL194" s="16"/>
      <c r="BM194" s="57"/>
    </row>
    <row r="195" spans="1:65" s="12" customFormat="1" ht="15">
      <c r="A195" s="5" t="s">
        <v>7</v>
      </c>
      <c r="B195" s="61" t="s">
        <v>95</v>
      </c>
      <c r="C195" s="11"/>
      <c r="D195" s="9"/>
      <c r="E195" s="9"/>
      <c r="F195" s="9"/>
      <c r="G195" s="10"/>
      <c r="H195" s="11"/>
      <c r="I195" s="9"/>
      <c r="J195" s="9"/>
      <c r="K195" s="9"/>
      <c r="L195" s="10"/>
      <c r="M195" s="11"/>
      <c r="N195" s="9"/>
      <c r="O195" s="9"/>
      <c r="P195" s="9"/>
      <c r="Q195" s="10"/>
      <c r="R195" s="11"/>
      <c r="S195" s="9"/>
      <c r="T195" s="9"/>
      <c r="U195" s="9"/>
      <c r="V195" s="10"/>
      <c r="W195" s="11"/>
      <c r="X195" s="9"/>
      <c r="Y195" s="9"/>
      <c r="Z195" s="9"/>
      <c r="AA195" s="10"/>
      <c r="AB195" s="11"/>
      <c r="AC195" s="9"/>
      <c r="AD195" s="9"/>
      <c r="AE195" s="9"/>
      <c r="AF195" s="10"/>
      <c r="AG195" s="11"/>
      <c r="AH195" s="9"/>
      <c r="AI195" s="9"/>
      <c r="AJ195" s="9"/>
      <c r="AK195" s="10"/>
      <c r="AL195" s="11"/>
      <c r="AM195" s="9"/>
      <c r="AN195" s="9"/>
      <c r="AO195" s="9"/>
      <c r="AP195" s="10"/>
      <c r="AQ195" s="11"/>
      <c r="AR195" s="9"/>
      <c r="AS195" s="9"/>
      <c r="AT195" s="9"/>
      <c r="AU195" s="10"/>
      <c r="AV195" s="11"/>
      <c r="AW195" s="9"/>
      <c r="AX195" s="9"/>
      <c r="AY195" s="9"/>
      <c r="AZ195" s="10"/>
      <c r="BA195" s="11"/>
      <c r="BB195" s="9"/>
      <c r="BC195" s="9"/>
      <c r="BD195" s="9"/>
      <c r="BE195" s="10"/>
      <c r="BF195" s="11"/>
      <c r="BG195" s="9"/>
      <c r="BH195" s="9"/>
      <c r="BI195" s="9"/>
      <c r="BJ195" s="10"/>
      <c r="BK195" s="17"/>
      <c r="BL195" s="16"/>
      <c r="BM195" s="57"/>
    </row>
    <row r="196" spans="1:65" s="12" customFormat="1" ht="15">
      <c r="A196" s="5"/>
      <c r="B196" s="8" t="s">
        <v>297</v>
      </c>
      <c r="C196" s="11">
        <v>0</v>
      </c>
      <c r="D196" s="9">
        <v>0</v>
      </c>
      <c r="E196" s="9">
        <v>0</v>
      </c>
      <c r="F196" s="9">
        <v>0</v>
      </c>
      <c r="G196" s="10">
        <v>0</v>
      </c>
      <c r="H196" s="11">
        <v>0.037370606966666664</v>
      </c>
      <c r="I196" s="9">
        <v>0</v>
      </c>
      <c r="J196" s="9">
        <v>0</v>
      </c>
      <c r="K196" s="9">
        <v>0</v>
      </c>
      <c r="L196" s="10">
        <v>0.021612005333333333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0.0154385702</v>
      </c>
      <c r="S196" s="9">
        <v>0</v>
      </c>
      <c r="T196" s="9">
        <v>0</v>
      </c>
      <c r="U196" s="9">
        <v>0</v>
      </c>
      <c r="V196" s="10">
        <v>0.003020480566666667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0.0149834289</v>
      </c>
      <c r="AC196" s="9">
        <v>0</v>
      </c>
      <c r="AD196" s="9">
        <v>0</v>
      </c>
      <c r="AE196" s="9">
        <v>0</v>
      </c>
      <c r="AF196" s="10">
        <v>0.010350411766666668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0.026516263866666667</v>
      </c>
      <c r="AM196" s="9">
        <v>0</v>
      </c>
      <c r="AN196" s="9">
        <v>0</v>
      </c>
      <c r="AO196" s="9">
        <v>0</v>
      </c>
      <c r="AP196" s="10">
        <v>0.0040469092000000005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1.7474296730837506</v>
      </c>
      <c r="AW196" s="9">
        <v>0.0005880581666666655</v>
      </c>
      <c r="AX196" s="9">
        <v>0</v>
      </c>
      <c r="AY196" s="9">
        <v>0</v>
      </c>
      <c r="AZ196" s="10">
        <v>0.7167918138666666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1.2828773850000008</v>
      </c>
      <c r="BG196" s="9">
        <v>0.0014968753333333333</v>
      </c>
      <c r="BH196" s="9">
        <v>0</v>
      </c>
      <c r="BI196" s="9">
        <v>0</v>
      </c>
      <c r="BJ196" s="10">
        <v>0.26847273329999993</v>
      </c>
      <c r="BK196" s="17">
        <f>SUM(C196:BJ196)</f>
        <v>4.150995215550418</v>
      </c>
      <c r="BL196" s="16"/>
      <c r="BM196" s="50"/>
    </row>
    <row r="197" spans="1:65" s="12" customFormat="1" ht="15">
      <c r="A197" s="5"/>
      <c r="B197" s="8" t="s">
        <v>298</v>
      </c>
      <c r="C197" s="11">
        <v>0</v>
      </c>
      <c r="D197" s="9">
        <v>0.7513044564666668</v>
      </c>
      <c r="E197" s="9">
        <v>0</v>
      </c>
      <c r="F197" s="9">
        <v>0</v>
      </c>
      <c r="G197" s="10">
        <v>0</v>
      </c>
      <c r="H197" s="11">
        <v>386.26282926626664</v>
      </c>
      <c r="I197" s="9">
        <v>0.7877229683</v>
      </c>
      <c r="J197" s="9">
        <v>0.009610100133333334</v>
      </c>
      <c r="K197" s="9">
        <v>0</v>
      </c>
      <c r="L197" s="10">
        <v>120.06146320336666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242.7274668626667</v>
      </c>
      <c r="S197" s="9">
        <v>0.2850519166666667</v>
      </c>
      <c r="T197" s="9">
        <v>0</v>
      </c>
      <c r="U197" s="9">
        <v>0</v>
      </c>
      <c r="V197" s="10">
        <v>43.582400853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13.599160464899999</v>
      </c>
      <c r="AC197" s="9">
        <v>2.7320817410000013</v>
      </c>
      <c r="AD197" s="9">
        <v>0</v>
      </c>
      <c r="AE197" s="9">
        <v>0</v>
      </c>
      <c r="AF197" s="10">
        <v>3.7604153374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6.823384240666668</v>
      </c>
      <c r="AM197" s="9">
        <v>36.103165377033335</v>
      </c>
      <c r="AN197" s="9">
        <v>0</v>
      </c>
      <c r="AO197" s="9">
        <v>0</v>
      </c>
      <c r="AP197" s="10">
        <v>1.5194632733666664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4750.5309067289</v>
      </c>
      <c r="AW197" s="9">
        <v>52.0801778449164</v>
      </c>
      <c r="AX197" s="9">
        <v>0.008949102133333333</v>
      </c>
      <c r="AY197" s="9">
        <v>0.022069339633333327</v>
      </c>
      <c r="AZ197" s="10">
        <v>1189.9971011110656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3047.785007859467</v>
      </c>
      <c r="BG197" s="9">
        <v>18.977878067766675</v>
      </c>
      <c r="BH197" s="9">
        <v>0</v>
      </c>
      <c r="BI197" s="9">
        <v>0</v>
      </c>
      <c r="BJ197" s="10">
        <v>431.72618408249986</v>
      </c>
      <c r="BK197" s="17">
        <f>SUM(C197:BJ197)</f>
        <v>10350.133794197614</v>
      </c>
      <c r="BL197" s="16"/>
      <c r="BM197" s="50"/>
    </row>
    <row r="198" spans="1:65" s="21" customFormat="1" ht="15">
      <c r="A198" s="5"/>
      <c r="B198" s="15" t="s">
        <v>9</v>
      </c>
      <c r="C198" s="20">
        <f>SUM(C196:C197)</f>
        <v>0</v>
      </c>
      <c r="D198" s="18">
        <f aca="true" t="shared" si="12" ref="D198:BK198">SUM(D196:D197)</f>
        <v>0.7513044564666668</v>
      </c>
      <c r="E198" s="18">
        <f t="shared" si="12"/>
        <v>0</v>
      </c>
      <c r="F198" s="18">
        <f t="shared" si="12"/>
        <v>0</v>
      </c>
      <c r="G198" s="19">
        <f t="shared" si="12"/>
        <v>0</v>
      </c>
      <c r="H198" s="20">
        <f t="shared" si="12"/>
        <v>386.3001998732333</v>
      </c>
      <c r="I198" s="18">
        <f t="shared" si="12"/>
        <v>0.7877229683</v>
      </c>
      <c r="J198" s="18">
        <f t="shared" si="12"/>
        <v>0.009610100133333334</v>
      </c>
      <c r="K198" s="18">
        <f t="shared" si="12"/>
        <v>0</v>
      </c>
      <c r="L198" s="19">
        <f t="shared" si="12"/>
        <v>120.0830752087</v>
      </c>
      <c r="M198" s="20">
        <f t="shared" si="12"/>
        <v>0</v>
      </c>
      <c r="N198" s="18">
        <f t="shared" si="12"/>
        <v>0</v>
      </c>
      <c r="O198" s="18">
        <f t="shared" si="12"/>
        <v>0</v>
      </c>
      <c r="P198" s="18">
        <f t="shared" si="12"/>
        <v>0</v>
      </c>
      <c r="Q198" s="19">
        <f t="shared" si="12"/>
        <v>0</v>
      </c>
      <c r="R198" s="20">
        <f t="shared" si="12"/>
        <v>242.74290543286668</v>
      </c>
      <c r="S198" s="18">
        <f t="shared" si="12"/>
        <v>0.2850519166666667</v>
      </c>
      <c r="T198" s="18">
        <f t="shared" si="12"/>
        <v>0</v>
      </c>
      <c r="U198" s="18">
        <f t="shared" si="12"/>
        <v>0</v>
      </c>
      <c r="V198" s="19">
        <f t="shared" si="12"/>
        <v>43.58542133356667</v>
      </c>
      <c r="W198" s="20">
        <f t="shared" si="12"/>
        <v>0</v>
      </c>
      <c r="X198" s="18">
        <f t="shared" si="12"/>
        <v>0</v>
      </c>
      <c r="Y198" s="18">
        <f t="shared" si="12"/>
        <v>0</v>
      </c>
      <c r="Z198" s="18">
        <f t="shared" si="12"/>
        <v>0</v>
      </c>
      <c r="AA198" s="19">
        <f t="shared" si="12"/>
        <v>0</v>
      </c>
      <c r="AB198" s="20">
        <f t="shared" si="12"/>
        <v>13.6141438938</v>
      </c>
      <c r="AC198" s="18">
        <f t="shared" si="12"/>
        <v>2.7320817410000013</v>
      </c>
      <c r="AD198" s="18">
        <f t="shared" si="12"/>
        <v>0</v>
      </c>
      <c r="AE198" s="18">
        <f t="shared" si="12"/>
        <v>0</v>
      </c>
      <c r="AF198" s="19">
        <f t="shared" si="12"/>
        <v>3.770765749166667</v>
      </c>
      <c r="AG198" s="20">
        <f t="shared" si="12"/>
        <v>0</v>
      </c>
      <c r="AH198" s="18">
        <f t="shared" si="12"/>
        <v>0</v>
      </c>
      <c r="AI198" s="18">
        <f t="shared" si="12"/>
        <v>0</v>
      </c>
      <c r="AJ198" s="18">
        <f t="shared" si="12"/>
        <v>0</v>
      </c>
      <c r="AK198" s="19">
        <f t="shared" si="12"/>
        <v>0</v>
      </c>
      <c r="AL198" s="20">
        <f t="shared" si="12"/>
        <v>6.849900504533334</v>
      </c>
      <c r="AM198" s="18">
        <f t="shared" si="12"/>
        <v>36.103165377033335</v>
      </c>
      <c r="AN198" s="18">
        <f t="shared" si="12"/>
        <v>0</v>
      </c>
      <c r="AO198" s="18">
        <f t="shared" si="12"/>
        <v>0</v>
      </c>
      <c r="AP198" s="19">
        <f t="shared" si="12"/>
        <v>1.5235101825666664</v>
      </c>
      <c r="AQ198" s="20">
        <f t="shared" si="12"/>
        <v>0</v>
      </c>
      <c r="AR198" s="18">
        <f t="shared" si="12"/>
        <v>0</v>
      </c>
      <c r="AS198" s="18">
        <f t="shared" si="12"/>
        <v>0</v>
      </c>
      <c r="AT198" s="18">
        <f t="shared" si="12"/>
        <v>0</v>
      </c>
      <c r="AU198" s="19">
        <f t="shared" si="12"/>
        <v>0</v>
      </c>
      <c r="AV198" s="20">
        <f t="shared" si="12"/>
        <v>4752.278336401983</v>
      </c>
      <c r="AW198" s="18">
        <f t="shared" si="12"/>
        <v>52.08076590308307</v>
      </c>
      <c r="AX198" s="18">
        <f t="shared" si="12"/>
        <v>0.008949102133333333</v>
      </c>
      <c r="AY198" s="18">
        <f t="shared" si="12"/>
        <v>0.022069339633333327</v>
      </c>
      <c r="AZ198" s="19">
        <f t="shared" si="12"/>
        <v>1190.7138929249322</v>
      </c>
      <c r="BA198" s="20">
        <f t="shared" si="12"/>
        <v>0</v>
      </c>
      <c r="BB198" s="18">
        <f t="shared" si="12"/>
        <v>0</v>
      </c>
      <c r="BC198" s="18">
        <f t="shared" si="12"/>
        <v>0</v>
      </c>
      <c r="BD198" s="18">
        <f t="shared" si="12"/>
        <v>0</v>
      </c>
      <c r="BE198" s="19">
        <f t="shared" si="12"/>
        <v>0</v>
      </c>
      <c r="BF198" s="20">
        <f t="shared" si="12"/>
        <v>3049.067885244467</v>
      </c>
      <c r="BG198" s="18">
        <f t="shared" si="12"/>
        <v>18.97937494310001</v>
      </c>
      <c r="BH198" s="18">
        <f t="shared" si="12"/>
        <v>0</v>
      </c>
      <c r="BI198" s="18">
        <f t="shared" si="12"/>
        <v>0</v>
      </c>
      <c r="BJ198" s="19">
        <f t="shared" si="12"/>
        <v>431.99465681579983</v>
      </c>
      <c r="BK198" s="32">
        <f t="shared" si="12"/>
        <v>10354.284789413165</v>
      </c>
      <c r="BL198" s="16"/>
      <c r="BM198" s="50"/>
    </row>
    <row r="199" spans="3:65" ht="15" customHeight="1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6"/>
      <c r="BM199" s="50"/>
    </row>
    <row r="200" spans="1:65" s="12" customFormat="1" ht="15">
      <c r="A200" s="5" t="s">
        <v>10</v>
      </c>
      <c r="B200" s="27" t="s">
        <v>22</v>
      </c>
      <c r="C200" s="11"/>
      <c r="D200" s="9"/>
      <c r="E200" s="9"/>
      <c r="F200" s="9"/>
      <c r="G200" s="10"/>
      <c r="H200" s="11"/>
      <c r="I200" s="9"/>
      <c r="J200" s="9"/>
      <c r="K200" s="9"/>
      <c r="L200" s="10"/>
      <c r="M200" s="11"/>
      <c r="N200" s="9"/>
      <c r="O200" s="9"/>
      <c r="P200" s="9"/>
      <c r="Q200" s="10"/>
      <c r="R200" s="11"/>
      <c r="S200" s="9"/>
      <c r="T200" s="9"/>
      <c r="U200" s="9"/>
      <c r="V200" s="10"/>
      <c r="W200" s="11"/>
      <c r="X200" s="9"/>
      <c r="Y200" s="9"/>
      <c r="Z200" s="9"/>
      <c r="AA200" s="10"/>
      <c r="AB200" s="11"/>
      <c r="AC200" s="9"/>
      <c r="AD200" s="9"/>
      <c r="AE200" s="9"/>
      <c r="AF200" s="10"/>
      <c r="AG200" s="11"/>
      <c r="AH200" s="9"/>
      <c r="AI200" s="9"/>
      <c r="AJ200" s="9"/>
      <c r="AK200" s="10"/>
      <c r="AL200" s="11"/>
      <c r="AM200" s="9"/>
      <c r="AN200" s="9"/>
      <c r="AO200" s="9"/>
      <c r="AP200" s="10"/>
      <c r="AQ200" s="11"/>
      <c r="AR200" s="9"/>
      <c r="AS200" s="9"/>
      <c r="AT200" s="9"/>
      <c r="AU200" s="10"/>
      <c r="AV200" s="11"/>
      <c r="AW200" s="9"/>
      <c r="AX200" s="9"/>
      <c r="AY200" s="9"/>
      <c r="AZ200" s="10"/>
      <c r="BA200" s="11"/>
      <c r="BB200" s="9"/>
      <c r="BC200" s="9"/>
      <c r="BD200" s="9"/>
      <c r="BE200" s="10"/>
      <c r="BF200" s="11"/>
      <c r="BG200" s="9"/>
      <c r="BH200" s="9"/>
      <c r="BI200" s="9"/>
      <c r="BJ200" s="10"/>
      <c r="BK200" s="17"/>
      <c r="BL200" s="16"/>
      <c r="BM200" s="50"/>
    </row>
    <row r="201" spans="1:65" s="12" customFormat="1" ht="15">
      <c r="A201" s="5"/>
      <c r="B201" s="8" t="s">
        <v>299</v>
      </c>
      <c r="C201" s="11">
        <v>0</v>
      </c>
      <c r="D201" s="9">
        <v>0.6605512181666666</v>
      </c>
      <c r="E201" s="9">
        <v>0</v>
      </c>
      <c r="F201" s="9">
        <v>0</v>
      </c>
      <c r="G201" s="10">
        <v>0</v>
      </c>
      <c r="H201" s="11">
        <v>833.4797548641333</v>
      </c>
      <c r="I201" s="9">
        <v>2240.0604014293003</v>
      </c>
      <c r="J201" s="9">
        <v>1.1064413568333333</v>
      </c>
      <c r="K201" s="9">
        <v>0</v>
      </c>
      <c r="L201" s="10">
        <v>236.6392916159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74.49523255703333</v>
      </c>
      <c r="S201" s="9">
        <v>46.1127149888</v>
      </c>
      <c r="T201" s="9">
        <v>0</v>
      </c>
      <c r="U201" s="9">
        <v>0</v>
      </c>
      <c r="V201" s="10">
        <v>25.34201449803333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1.9306485027333335</v>
      </c>
      <c r="AC201" s="9">
        <v>8.8920365071</v>
      </c>
      <c r="AD201" s="9">
        <v>0</v>
      </c>
      <c r="AE201" s="9">
        <v>0</v>
      </c>
      <c r="AF201" s="10">
        <v>0.0030206424999999998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1885.7850257736004</v>
      </c>
      <c r="AW201" s="9">
        <v>1123.319194758225</v>
      </c>
      <c r="AX201" s="9">
        <v>2.0705385929999998</v>
      </c>
      <c r="AY201" s="9">
        <v>0</v>
      </c>
      <c r="AZ201" s="10">
        <v>494.5136632675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348.4787790345335</v>
      </c>
      <c r="BG201" s="9">
        <v>214.05596547103332</v>
      </c>
      <c r="BH201" s="9">
        <v>0</v>
      </c>
      <c r="BI201" s="9">
        <v>0</v>
      </c>
      <c r="BJ201" s="10">
        <v>69.8443590048</v>
      </c>
      <c r="BK201" s="17">
        <f>SUM(C201:BJ201)</f>
        <v>7606.789634083226</v>
      </c>
      <c r="BL201" s="16"/>
      <c r="BM201" s="50"/>
    </row>
    <row r="202" spans="1:65" s="12" customFormat="1" ht="15">
      <c r="A202" s="5"/>
      <c r="B202" s="8" t="s">
        <v>114</v>
      </c>
      <c r="C202" s="11">
        <v>0</v>
      </c>
      <c r="D202" s="9">
        <v>30.010365296533333</v>
      </c>
      <c r="E202" s="9">
        <v>0</v>
      </c>
      <c r="F202" s="9">
        <v>0</v>
      </c>
      <c r="G202" s="10">
        <v>0</v>
      </c>
      <c r="H202" s="11">
        <v>91.23368178180002</v>
      </c>
      <c r="I202" s="9">
        <v>33.2120113247</v>
      </c>
      <c r="J202" s="9">
        <v>0.010085186166666664</v>
      </c>
      <c r="K202" s="9">
        <v>0</v>
      </c>
      <c r="L202" s="10">
        <v>149.1089142474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34.5684435085</v>
      </c>
      <c r="S202" s="9">
        <v>1.0586971869666668</v>
      </c>
      <c r="T202" s="9">
        <v>0</v>
      </c>
      <c r="U202" s="9">
        <v>0</v>
      </c>
      <c r="V202" s="10">
        <v>33.04250084026666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1.7953400715</v>
      </c>
      <c r="AC202" s="9">
        <v>0.6533466923</v>
      </c>
      <c r="AD202" s="9">
        <v>0</v>
      </c>
      <c r="AE202" s="9">
        <v>0</v>
      </c>
      <c r="AF202" s="10">
        <v>3.2393629393666665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0.978615561</v>
      </c>
      <c r="AM202" s="9">
        <v>0</v>
      </c>
      <c r="AN202" s="9">
        <v>0</v>
      </c>
      <c r="AO202" s="9">
        <v>0</v>
      </c>
      <c r="AP202" s="10">
        <v>0.33773394410000007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769.7897666979329</v>
      </c>
      <c r="AW202" s="9">
        <v>143.15953601839766</v>
      </c>
      <c r="AX202" s="9">
        <v>0.08990222240000001</v>
      </c>
      <c r="AY202" s="9">
        <v>0</v>
      </c>
      <c r="AZ202" s="10">
        <v>1051.3367287491337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317.27354427483334</v>
      </c>
      <c r="BG202" s="9">
        <v>11.579495376233332</v>
      </c>
      <c r="BH202" s="9">
        <v>0.08931027009999999</v>
      </c>
      <c r="BI202" s="9">
        <v>0</v>
      </c>
      <c r="BJ202" s="10">
        <v>228.1001799420332</v>
      </c>
      <c r="BK202" s="17">
        <f aca="true" t="shared" si="13" ref="BK202:BK230">SUM(C202:BJ202)</f>
        <v>2900.667562131665</v>
      </c>
      <c r="BL202" s="16"/>
      <c r="BM202" s="50"/>
    </row>
    <row r="203" spans="1:65" s="12" customFormat="1" ht="15">
      <c r="A203" s="5"/>
      <c r="B203" s="8" t="s">
        <v>251</v>
      </c>
      <c r="C203" s="11">
        <v>0</v>
      </c>
      <c r="D203" s="9">
        <v>0</v>
      </c>
      <c r="E203" s="9">
        <v>0</v>
      </c>
      <c r="F203" s="9">
        <v>0</v>
      </c>
      <c r="G203" s="10">
        <v>0</v>
      </c>
      <c r="H203" s="11">
        <v>2.5883790751666664</v>
      </c>
      <c r="I203" s="9">
        <v>0.39823026666666667</v>
      </c>
      <c r="J203" s="9">
        <v>0</v>
      </c>
      <c r="K203" s="9">
        <v>0</v>
      </c>
      <c r="L203" s="10">
        <v>1.4496762536999999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1.5309795624333336</v>
      </c>
      <c r="S203" s="9">
        <v>0.06897926353333335</v>
      </c>
      <c r="T203" s="9">
        <v>0</v>
      </c>
      <c r="U203" s="9">
        <v>0</v>
      </c>
      <c r="V203" s="10">
        <v>0.7767445918333333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2.093027427133333</v>
      </c>
      <c r="AC203" s="9">
        <v>0</v>
      </c>
      <c r="AD203" s="9">
        <v>0</v>
      </c>
      <c r="AE203" s="9">
        <v>0</v>
      </c>
      <c r="AF203" s="10">
        <v>0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0.46978806146666663</v>
      </c>
      <c r="AM203" s="9">
        <v>0</v>
      </c>
      <c r="AN203" s="9">
        <v>0</v>
      </c>
      <c r="AO203" s="9">
        <v>0</v>
      </c>
      <c r="AP203" s="10">
        <v>0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64.59484594483334</v>
      </c>
      <c r="AW203" s="9">
        <v>9.10677862424601</v>
      </c>
      <c r="AX203" s="9">
        <v>0</v>
      </c>
      <c r="AY203" s="9">
        <v>0</v>
      </c>
      <c r="AZ203" s="10">
        <v>13.403606435233336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38.11779822359999</v>
      </c>
      <c r="BG203" s="9">
        <v>2.1542603191333325</v>
      </c>
      <c r="BH203" s="9">
        <v>0</v>
      </c>
      <c r="BI203" s="9">
        <v>0</v>
      </c>
      <c r="BJ203" s="10">
        <v>15.186359085599998</v>
      </c>
      <c r="BK203" s="17">
        <f t="shared" si="13"/>
        <v>151.9394531345793</v>
      </c>
      <c r="BL203" s="16"/>
      <c r="BM203" s="50"/>
    </row>
    <row r="204" spans="1:65" s="12" customFormat="1" ht="15">
      <c r="A204" s="5"/>
      <c r="B204" s="8" t="s">
        <v>254</v>
      </c>
      <c r="C204" s="11">
        <v>0</v>
      </c>
      <c r="D204" s="9">
        <v>0</v>
      </c>
      <c r="E204" s="9">
        <v>0</v>
      </c>
      <c r="F204" s="9">
        <v>0</v>
      </c>
      <c r="G204" s="10">
        <v>0</v>
      </c>
      <c r="H204" s="11">
        <v>5.370236314499999</v>
      </c>
      <c r="I204" s="9">
        <v>0.12469725333333334</v>
      </c>
      <c r="J204" s="9">
        <v>0</v>
      </c>
      <c r="K204" s="9">
        <v>0</v>
      </c>
      <c r="L204" s="10">
        <v>0.3457676696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0.14879129786666664</v>
      </c>
      <c r="S204" s="9">
        <v>0</v>
      </c>
      <c r="T204" s="9">
        <v>0</v>
      </c>
      <c r="U204" s="9">
        <v>0</v>
      </c>
      <c r="V204" s="10">
        <v>0.0991618147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0.009735799333333333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0.08850726666666667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325.13350110706665</v>
      </c>
      <c r="AW204" s="9">
        <v>43.254595683342316</v>
      </c>
      <c r="AX204" s="9">
        <v>0</v>
      </c>
      <c r="AY204" s="9">
        <v>0</v>
      </c>
      <c r="AZ204" s="10">
        <v>4.465201612566667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62.041821431566675</v>
      </c>
      <c r="BG204" s="9">
        <v>3.8279392833333334</v>
      </c>
      <c r="BH204" s="9">
        <v>0</v>
      </c>
      <c r="BI204" s="9">
        <v>0</v>
      </c>
      <c r="BJ204" s="10">
        <v>0.6888838421333333</v>
      </c>
      <c r="BK204" s="17">
        <f t="shared" si="13"/>
        <v>445.598840376009</v>
      </c>
      <c r="BL204" s="16"/>
      <c r="BM204" s="57"/>
    </row>
    <row r="205" spans="1:65" s="12" customFormat="1" ht="15">
      <c r="A205" s="5"/>
      <c r="B205" s="8" t="s">
        <v>274</v>
      </c>
      <c r="C205" s="11">
        <v>0</v>
      </c>
      <c r="D205" s="9">
        <v>9.724516666666668</v>
      </c>
      <c r="E205" s="9">
        <v>0</v>
      </c>
      <c r="F205" s="9">
        <v>0</v>
      </c>
      <c r="G205" s="10">
        <v>0</v>
      </c>
      <c r="H205" s="11">
        <v>5.149620142433335</v>
      </c>
      <c r="I205" s="9">
        <v>0.21393931333333333</v>
      </c>
      <c r="J205" s="9">
        <v>0</v>
      </c>
      <c r="K205" s="9">
        <v>0</v>
      </c>
      <c r="L205" s="10">
        <v>2.436356004766667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2.7946760118666667</v>
      </c>
      <c r="S205" s="9">
        <v>0.0048622583333333335</v>
      </c>
      <c r="T205" s="9">
        <v>0</v>
      </c>
      <c r="U205" s="9">
        <v>0</v>
      </c>
      <c r="V205" s="10">
        <v>1.1085652251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0.038222497</v>
      </c>
      <c r="AC205" s="9">
        <v>0</v>
      </c>
      <c r="AD205" s="9">
        <v>0</v>
      </c>
      <c r="AE205" s="9">
        <v>0</v>
      </c>
      <c r="AF205" s="10">
        <v>0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0.01925637863333333</v>
      </c>
      <c r="AM205" s="9">
        <v>0</v>
      </c>
      <c r="AN205" s="9">
        <v>0</v>
      </c>
      <c r="AO205" s="9">
        <v>0</v>
      </c>
      <c r="AP205" s="10">
        <v>0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85.58308017386656</v>
      </c>
      <c r="AW205" s="9">
        <v>8.719257238244234</v>
      </c>
      <c r="AX205" s="9">
        <v>0</v>
      </c>
      <c r="AY205" s="9">
        <v>0</v>
      </c>
      <c r="AZ205" s="10">
        <v>21.043034896633333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44.58886566846665</v>
      </c>
      <c r="BG205" s="9">
        <v>1.1418467449333334</v>
      </c>
      <c r="BH205" s="9">
        <v>0</v>
      </c>
      <c r="BI205" s="9">
        <v>0</v>
      </c>
      <c r="BJ205" s="10">
        <v>7.677708262999999</v>
      </c>
      <c r="BK205" s="17">
        <f>SUM(C205:BJ205)</f>
        <v>190.24380748327746</v>
      </c>
      <c r="BL205" s="16"/>
      <c r="BM205" s="57"/>
    </row>
    <row r="206" spans="1:65" s="12" customFormat="1" ht="15">
      <c r="A206" s="5"/>
      <c r="B206" s="8" t="s">
        <v>280</v>
      </c>
      <c r="C206" s="11">
        <v>0</v>
      </c>
      <c r="D206" s="9">
        <v>9.600743333333332</v>
      </c>
      <c r="E206" s="9">
        <v>0</v>
      </c>
      <c r="F206" s="9">
        <v>0</v>
      </c>
      <c r="G206" s="10">
        <v>0</v>
      </c>
      <c r="H206" s="11">
        <v>2.795057159233333</v>
      </c>
      <c r="I206" s="9">
        <v>0.24001858333333334</v>
      </c>
      <c r="J206" s="9">
        <v>0</v>
      </c>
      <c r="K206" s="9">
        <v>0</v>
      </c>
      <c r="L206" s="10">
        <v>1.0980220166333334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1.6430542048333334</v>
      </c>
      <c r="S206" s="9">
        <v>0</v>
      </c>
      <c r="T206" s="9">
        <v>0</v>
      </c>
      <c r="U206" s="9">
        <v>0</v>
      </c>
      <c r="V206" s="10">
        <v>0.4236808033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0.004782713333333332</v>
      </c>
      <c r="AC206" s="9">
        <v>0</v>
      </c>
      <c r="AD206" s="9">
        <v>0</v>
      </c>
      <c r="AE206" s="9">
        <v>0</v>
      </c>
      <c r="AF206" s="10">
        <v>0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0.01960912466666666</v>
      </c>
      <c r="AM206" s="9">
        <v>0</v>
      </c>
      <c r="AN206" s="9">
        <v>0</v>
      </c>
      <c r="AO206" s="9">
        <v>0</v>
      </c>
      <c r="AP206" s="10">
        <v>0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32.696891087866675</v>
      </c>
      <c r="AW206" s="9">
        <v>2.640498015686462</v>
      </c>
      <c r="AX206" s="9">
        <v>0</v>
      </c>
      <c r="AY206" s="9">
        <v>0</v>
      </c>
      <c r="AZ206" s="10">
        <v>6.156931540666665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22.267381746199995</v>
      </c>
      <c r="BG206" s="9">
        <v>0.22190833316666664</v>
      </c>
      <c r="BH206" s="9">
        <v>0</v>
      </c>
      <c r="BI206" s="9">
        <v>0</v>
      </c>
      <c r="BJ206" s="10">
        <v>1.6575997407999996</v>
      </c>
      <c r="BK206" s="17">
        <f>SUM(C206:BJ206)</f>
        <v>81.4661784030531</v>
      </c>
      <c r="BL206" s="16"/>
      <c r="BM206" s="57"/>
    </row>
    <row r="207" spans="1:65" s="12" customFormat="1" ht="15">
      <c r="A207" s="5"/>
      <c r="B207" s="8" t="s">
        <v>115</v>
      </c>
      <c r="C207" s="11">
        <v>0</v>
      </c>
      <c r="D207" s="9">
        <v>0</v>
      </c>
      <c r="E207" s="9">
        <v>0</v>
      </c>
      <c r="F207" s="9">
        <v>0</v>
      </c>
      <c r="G207" s="10">
        <v>0</v>
      </c>
      <c r="H207" s="11">
        <v>0.6133466250666666</v>
      </c>
      <c r="I207" s="9">
        <v>2.620998</v>
      </c>
      <c r="J207" s="9">
        <v>0</v>
      </c>
      <c r="K207" s="9">
        <v>0</v>
      </c>
      <c r="L207" s="10">
        <v>0.8111425900000001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0.32789719729999994</v>
      </c>
      <c r="S207" s="9">
        <v>0</v>
      </c>
      <c r="T207" s="9">
        <v>0</v>
      </c>
      <c r="U207" s="9">
        <v>0</v>
      </c>
      <c r="V207" s="10">
        <v>0.2914859757666666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0.0062524</v>
      </c>
      <c r="AC207" s="9">
        <v>0</v>
      </c>
      <c r="AD207" s="9">
        <v>0</v>
      </c>
      <c r="AE207" s="9">
        <v>0</v>
      </c>
      <c r="AF207" s="10">
        <v>0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</v>
      </c>
      <c r="AM207" s="9">
        <v>0</v>
      </c>
      <c r="AN207" s="9">
        <v>0</v>
      </c>
      <c r="AO207" s="9">
        <v>0</v>
      </c>
      <c r="AP207" s="10">
        <v>0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6.720629350833332</v>
      </c>
      <c r="AW207" s="9">
        <v>1.5007008124882995</v>
      </c>
      <c r="AX207" s="9">
        <v>0</v>
      </c>
      <c r="AY207" s="9">
        <v>0</v>
      </c>
      <c r="AZ207" s="10">
        <v>9.526841612200002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3.3832830969</v>
      </c>
      <c r="BG207" s="9">
        <v>0.26260079999999997</v>
      </c>
      <c r="BH207" s="9">
        <v>0</v>
      </c>
      <c r="BI207" s="9">
        <v>0</v>
      </c>
      <c r="BJ207" s="10">
        <v>3.7319145683333335</v>
      </c>
      <c r="BK207" s="17">
        <f t="shared" si="13"/>
        <v>29.797093028888302</v>
      </c>
      <c r="BL207" s="16"/>
      <c r="BM207" s="57"/>
    </row>
    <row r="208" spans="1:65" s="12" customFormat="1" ht="15">
      <c r="A208" s="5"/>
      <c r="B208" s="8" t="s">
        <v>300</v>
      </c>
      <c r="C208" s="11">
        <v>0</v>
      </c>
      <c r="D208" s="9">
        <v>0</v>
      </c>
      <c r="E208" s="9">
        <v>0</v>
      </c>
      <c r="F208" s="9">
        <v>0</v>
      </c>
      <c r="G208" s="10">
        <v>0</v>
      </c>
      <c r="H208" s="11">
        <v>3.502075716666667</v>
      </c>
      <c r="I208" s="9">
        <v>0.7334207833333334</v>
      </c>
      <c r="J208" s="9">
        <v>0</v>
      </c>
      <c r="K208" s="9">
        <v>0</v>
      </c>
      <c r="L208" s="10">
        <v>0.9765533450666668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0.31194267786666674</v>
      </c>
      <c r="S208" s="9">
        <v>0.043818280833333334</v>
      </c>
      <c r="T208" s="9">
        <v>0</v>
      </c>
      <c r="U208" s="9">
        <v>0</v>
      </c>
      <c r="V208" s="10">
        <v>0.21885980546666667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0.12890927333333332</v>
      </c>
      <c r="AC208" s="9">
        <v>0</v>
      </c>
      <c r="AD208" s="9">
        <v>0</v>
      </c>
      <c r="AE208" s="9">
        <v>0</v>
      </c>
      <c r="AF208" s="10">
        <v>0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0.00644972</v>
      </c>
      <c r="AM208" s="9">
        <v>0</v>
      </c>
      <c r="AN208" s="9">
        <v>0</v>
      </c>
      <c r="AO208" s="9">
        <v>0</v>
      </c>
      <c r="AP208" s="10">
        <v>0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62.311184707433306</v>
      </c>
      <c r="AW208" s="9">
        <v>1.4261756064721627</v>
      </c>
      <c r="AX208" s="9">
        <v>0</v>
      </c>
      <c r="AY208" s="9">
        <v>0</v>
      </c>
      <c r="AZ208" s="10">
        <v>15.361193193599998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21.4484501743</v>
      </c>
      <c r="BG208" s="9">
        <v>0.4102344282333333</v>
      </c>
      <c r="BH208" s="9">
        <v>3.22486</v>
      </c>
      <c r="BI208" s="9">
        <v>0</v>
      </c>
      <c r="BJ208" s="10">
        <v>5.669680064066666</v>
      </c>
      <c r="BK208" s="17">
        <f t="shared" si="13"/>
        <v>115.77380777667214</v>
      </c>
      <c r="BL208" s="16"/>
      <c r="BM208" s="57"/>
    </row>
    <row r="209" spans="1:65" s="12" customFormat="1" ht="15">
      <c r="A209" s="5"/>
      <c r="B209" s="8" t="s">
        <v>116</v>
      </c>
      <c r="C209" s="11">
        <v>0</v>
      </c>
      <c r="D209" s="9">
        <v>13.322046666666667</v>
      </c>
      <c r="E209" s="9">
        <v>0</v>
      </c>
      <c r="F209" s="9">
        <v>0</v>
      </c>
      <c r="G209" s="10">
        <v>0</v>
      </c>
      <c r="H209" s="11">
        <v>46.949742593833335</v>
      </c>
      <c r="I209" s="9">
        <v>2.80990718</v>
      </c>
      <c r="J209" s="9">
        <v>0</v>
      </c>
      <c r="K209" s="9">
        <v>0</v>
      </c>
      <c r="L209" s="10">
        <v>2.664750865333334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0.9133230684000002</v>
      </c>
      <c r="S209" s="9">
        <v>1.3988149</v>
      </c>
      <c r="T209" s="9">
        <v>0.6661023333333334</v>
      </c>
      <c r="U209" s="9">
        <v>0</v>
      </c>
      <c r="V209" s="10">
        <v>0.9317938577999999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4.795386329133334</v>
      </c>
      <c r="AC209" s="9">
        <v>5.448119608</v>
      </c>
      <c r="AD209" s="9">
        <v>0</v>
      </c>
      <c r="AE209" s="9">
        <v>0</v>
      </c>
      <c r="AF209" s="10">
        <v>1.5796713095666668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0.9951351767333333</v>
      </c>
      <c r="AM209" s="9">
        <v>0</v>
      </c>
      <c r="AN209" s="9">
        <v>0</v>
      </c>
      <c r="AO209" s="9">
        <v>0</v>
      </c>
      <c r="AP209" s="10">
        <v>0.16363902569999997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88.96335285433325</v>
      </c>
      <c r="AW209" s="9">
        <v>42.30525932053738</v>
      </c>
      <c r="AX209" s="9">
        <v>0.04297083</v>
      </c>
      <c r="AY209" s="9">
        <v>0</v>
      </c>
      <c r="AZ209" s="10">
        <v>80.27361402129996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32.982330458433324</v>
      </c>
      <c r="BG209" s="9">
        <v>12.291017036566668</v>
      </c>
      <c r="BH209" s="9">
        <v>0</v>
      </c>
      <c r="BI209" s="9">
        <v>0</v>
      </c>
      <c r="BJ209" s="10">
        <v>38.14073128943334</v>
      </c>
      <c r="BK209" s="17">
        <f t="shared" si="13"/>
        <v>377.6377087251039</v>
      </c>
      <c r="BL209" s="16"/>
      <c r="BM209" s="57"/>
    </row>
    <row r="210" spans="1:65" s="12" customFormat="1" ht="15">
      <c r="A210" s="5"/>
      <c r="B210" s="8" t="s">
        <v>117</v>
      </c>
      <c r="C210" s="11">
        <v>0</v>
      </c>
      <c r="D210" s="9">
        <v>0</v>
      </c>
      <c r="E210" s="9">
        <v>0</v>
      </c>
      <c r="F210" s="9">
        <v>0</v>
      </c>
      <c r="G210" s="10">
        <v>0</v>
      </c>
      <c r="H210" s="11">
        <v>0.5679768638333333</v>
      </c>
      <c r="I210" s="9">
        <v>0</v>
      </c>
      <c r="J210" s="9">
        <v>0</v>
      </c>
      <c r="K210" s="9">
        <v>0</v>
      </c>
      <c r="L210" s="10">
        <v>0.696466131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0.6037293434</v>
      </c>
      <c r="S210" s="9">
        <v>0.6440055833333334</v>
      </c>
      <c r="T210" s="9">
        <v>0</v>
      </c>
      <c r="U210" s="9">
        <v>0</v>
      </c>
      <c r="V210" s="10">
        <v>0.6817561888333333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0.7534827446666665</v>
      </c>
      <c r="AC210" s="9">
        <v>0.2432374</v>
      </c>
      <c r="AD210" s="9">
        <v>0</v>
      </c>
      <c r="AE210" s="9">
        <v>0</v>
      </c>
      <c r="AF210" s="10">
        <v>0.4210625315666666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0.11261531463333332</v>
      </c>
      <c r="AM210" s="9">
        <v>0</v>
      </c>
      <c r="AN210" s="9">
        <v>0</v>
      </c>
      <c r="AO210" s="9">
        <v>0</v>
      </c>
      <c r="AP210" s="10">
        <v>0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46.74914060416666</v>
      </c>
      <c r="AW210" s="9">
        <v>7.547724752881317</v>
      </c>
      <c r="AX210" s="9">
        <v>0</v>
      </c>
      <c r="AY210" s="9">
        <v>0</v>
      </c>
      <c r="AZ210" s="10">
        <v>43.917936752233345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17.396195602033345</v>
      </c>
      <c r="BG210" s="9">
        <v>2.6757459271333337</v>
      </c>
      <c r="BH210" s="9">
        <v>0</v>
      </c>
      <c r="BI210" s="9">
        <v>0</v>
      </c>
      <c r="BJ210" s="10">
        <v>11.519059476366667</v>
      </c>
      <c r="BK210" s="17">
        <f t="shared" si="13"/>
        <v>134.53013521608133</v>
      </c>
      <c r="BL210" s="16"/>
      <c r="BM210" s="50"/>
    </row>
    <row r="211" spans="1:65" s="12" customFormat="1" ht="15">
      <c r="A211" s="5"/>
      <c r="B211" s="8" t="s">
        <v>118</v>
      </c>
      <c r="C211" s="11">
        <v>0</v>
      </c>
      <c r="D211" s="9">
        <v>0</v>
      </c>
      <c r="E211" s="9">
        <v>0</v>
      </c>
      <c r="F211" s="9">
        <v>0</v>
      </c>
      <c r="G211" s="10">
        <v>0</v>
      </c>
      <c r="H211" s="11">
        <v>0.8246857343333333</v>
      </c>
      <c r="I211" s="9">
        <v>0.13280106666666666</v>
      </c>
      <c r="J211" s="9">
        <v>0</v>
      </c>
      <c r="K211" s="9">
        <v>0</v>
      </c>
      <c r="L211" s="10">
        <v>1.230074005266667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0.5772976613</v>
      </c>
      <c r="S211" s="9">
        <v>1.5375103735666666</v>
      </c>
      <c r="T211" s="9">
        <v>0</v>
      </c>
      <c r="U211" s="9">
        <v>0</v>
      </c>
      <c r="V211" s="10">
        <v>1.1781984639666667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1.1397659936333335</v>
      </c>
      <c r="AC211" s="9">
        <v>0</v>
      </c>
      <c r="AD211" s="9">
        <v>0</v>
      </c>
      <c r="AE211" s="9">
        <v>0</v>
      </c>
      <c r="AF211" s="10">
        <v>1.0918419855333334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0.08572489809999999</v>
      </c>
      <c r="AM211" s="9">
        <v>0</v>
      </c>
      <c r="AN211" s="9">
        <v>0</v>
      </c>
      <c r="AO211" s="9">
        <v>0</v>
      </c>
      <c r="AP211" s="10">
        <v>0.030347265733333326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111.79265646926672</v>
      </c>
      <c r="AW211" s="9">
        <v>21.55416345373218</v>
      </c>
      <c r="AX211" s="9">
        <v>0</v>
      </c>
      <c r="AY211" s="9">
        <v>0</v>
      </c>
      <c r="AZ211" s="10">
        <v>61.4285891561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23.384400276500003</v>
      </c>
      <c r="BG211" s="9">
        <v>1.8075668021000002</v>
      </c>
      <c r="BH211" s="9">
        <v>0</v>
      </c>
      <c r="BI211" s="9">
        <v>0</v>
      </c>
      <c r="BJ211" s="10">
        <v>17.208378413166667</v>
      </c>
      <c r="BK211" s="17">
        <f t="shared" si="13"/>
        <v>245.00400201896556</v>
      </c>
      <c r="BL211" s="16"/>
      <c r="BM211" s="50"/>
    </row>
    <row r="212" spans="1:65" s="12" customFormat="1" ht="15">
      <c r="A212" s="5"/>
      <c r="B212" s="8" t="s">
        <v>301</v>
      </c>
      <c r="C212" s="11">
        <v>0</v>
      </c>
      <c r="D212" s="9">
        <v>61.77287889710002</v>
      </c>
      <c r="E212" s="9">
        <v>0</v>
      </c>
      <c r="F212" s="9">
        <v>0</v>
      </c>
      <c r="G212" s="10">
        <v>0</v>
      </c>
      <c r="H212" s="11">
        <v>244.9024071453</v>
      </c>
      <c r="I212" s="9">
        <v>720.4564699028001</v>
      </c>
      <c r="J212" s="9">
        <v>21.19352438536667</v>
      </c>
      <c r="K212" s="9">
        <v>0</v>
      </c>
      <c r="L212" s="10">
        <v>115.42987479066666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75.96016367960003</v>
      </c>
      <c r="S212" s="9">
        <v>45.05498349939999</v>
      </c>
      <c r="T212" s="9">
        <v>0</v>
      </c>
      <c r="U212" s="9">
        <v>0</v>
      </c>
      <c r="V212" s="10">
        <v>61.78707661016666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13.86409787743333</v>
      </c>
      <c r="AC212" s="9">
        <v>0.3950305098333334</v>
      </c>
      <c r="AD212" s="9">
        <v>0</v>
      </c>
      <c r="AE212" s="9">
        <v>0</v>
      </c>
      <c r="AF212" s="10">
        <v>7.9028949372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8.989090203733333</v>
      </c>
      <c r="AM212" s="9">
        <v>17.905524502533332</v>
      </c>
      <c r="AN212" s="9">
        <v>0</v>
      </c>
      <c r="AO212" s="9">
        <v>0</v>
      </c>
      <c r="AP212" s="10">
        <v>1.7445652242999996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3820.7440513474317</v>
      </c>
      <c r="AW212" s="9">
        <v>245.22332610264993</v>
      </c>
      <c r="AX212" s="9">
        <v>0.3626307360333333</v>
      </c>
      <c r="AY212" s="9">
        <v>0</v>
      </c>
      <c r="AZ212" s="10">
        <v>1268.131643857132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1943.1524219460014</v>
      </c>
      <c r="BG212" s="9">
        <v>184.36299732786668</v>
      </c>
      <c r="BH212" s="9">
        <v>0.11813876106666668</v>
      </c>
      <c r="BI212" s="9">
        <v>0</v>
      </c>
      <c r="BJ212" s="10">
        <v>314.0708619304666</v>
      </c>
      <c r="BK212" s="17">
        <f t="shared" si="13"/>
        <v>9173.524654174082</v>
      </c>
      <c r="BL212" s="16"/>
      <c r="BM212" s="50"/>
    </row>
    <row r="213" spans="1:65" s="12" customFormat="1" ht="15">
      <c r="A213" s="5"/>
      <c r="B213" s="8" t="s">
        <v>119</v>
      </c>
      <c r="C213" s="11">
        <v>0</v>
      </c>
      <c r="D213" s="9">
        <v>27.884906071099998</v>
      </c>
      <c r="E213" s="9">
        <v>0</v>
      </c>
      <c r="F213" s="9">
        <v>0</v>
      </c>
      <c r="G213" s="10">
        <v>0</v>
      </c>
      <c r="H213" s="11">
        <v>12.159142092600003</v>
      </c>
      <c r="I213" s="9">
        <v>122.79288472703331</v>
      </c>
      <c r="J213" s="9">
        <v>0</v>
      </c>
      <c r="K213" s="9">
        <v>0</v>
      </c>
      <c r="L213" s="10">
        <v>23.919421912866667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4.019216240533333</v>
      </c>
      <c r="S213" s="9">
        <v>1.3181458495333334</v>
      </c>
      <c r="T213" s="9">
        <v>0</v>
      </c>
      <c r="U213" s="9">
        <v>0</v>
      </c>
      <c r="V213" s="10">
        <v>2.2141976885999997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1.1946913082666664</v>
      </c>
      <c r="AC213" s="9">
        <v>0.08116758796666666</v>
      </c>
      <c r="AD213" s="9">
        <v>0</v>
      </c>
      <c r="AE213" s="9">
        <v>0</v>
      </c>
      <c r="AF213" s="10">
        <v>2.230248157266667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0.6444379729999999</v>
      </c>
      <c r="AM213" s="9">
        <v>0</v>
      </c>
      <c r="AN213" s="9">
        <v>0</v>
      </c>
      <c r="AO213" s="9">
        <v>0</v>
      </c>
      <c r="AP213" s="10">
        <v>0.22080164503333333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363.90138260093454</v>
      </c>
      <c r="AW213" s="9">
        <v>32.92922138867186</v>
      </c>
      <c r="AX213" s="9">
        <v>0</v>
      </c>
      <c r="AY213" s="9">
        <v>0</v>
      </c>
      <c r="AZ213" s="10">
        <v>277.7604377583004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186.6282499556669</v>
      </c>
      <c r="BG213" s="9">
        <v>1.9865591959</v>
      </c>
      <c r="BH213" s="9">
        <v>0.10215965286666669</v>
      </c>
      <c r="BI213" s="9">
        <v>0</v>
      </c>
      <c r="BJ213" s="10">
        <v>45.17034785536668</v>
      </c>
      <c r="BK213" s="17">
        <f t="shared" si="13"/>
        <v>1107.157619661507</v>
      </c>
      <c r="BL213" s="16"/>
      <c r="BM213" s="50"/>
    </row>
    <row r="214" spans="1:65" s="12" customFormat="1" ht="15">
      <c r="A214" s="5"/>
      <c r="B214" s="8" t="s">
        <v>302</v>
      </c>
      <c r="C214" s="11">
        <v>0</v>
      </c>
      <c r="D214" s="9">
        <v>4.480552247766668</v>
      </c>
      <c r="E214" s="9">
        <v>0</v>
      </c>
      <c r="F214" s="9">
        <v>0</v>
      </c>
      <c r="G214" s="10">
        <v>0</v>
      </c>
      <c r="H214" s="11">
        <v>827.2436869750002</v>
      </c>
      <c r="I214" s="9">
        <v>186.11107359310003</v>
      </c>
      <c r="J214" s="9">
        <v>0</v>
      </c>
      <c r="K214" s="9">
        <v>300.8046464019667</v>
      </c>
      <c r="L214" s="10">
        <v>229.04408499926672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71.92702335569999</v>
      </c>
      <c r="S214" s="9">
        <v>90.27557965920003</v>
      </c>
      <c r="T214" s="9">
        <v>0</v>
      </c>
      <c r="U214" s="9">
        <v>0</v>
      </c>
      <c r="V214" s="10">
        <v>88.55012470369999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7.7028906279000005</v>
      </c>
      <c r="AC214" s="9">
        <v>80.99562264953332</v>
      </c>
      <c r="AD214" s="9">
        <v>0</v>
      </c>
      <c r="AE214" s="9">
        <v>0</v>
      </c>
      <c r="AF214" s="10">
        <v>7.535454528133334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4.998124011333332</v>
      </c>
      <c r="AM214" s="9">
        <v>142.24794213616667</v>
      </c>
      <c r="AN214" s="9">
        <v>0</v>
      </c>
      <c r="AO214" s="9">
        <v>0</v>
      </c>
      <c r="AP214" s="10">
        <v>1.2481620406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2772.9405617678663</v>
      </c>
      <c r="AW214" s="9">
        <v>277.02846026147404</v>
      </c>
      <c r="AX214" s="9">
        <v>0.5583003467999998</v>
      </c>
      <c r="AY214" s="9">
        <v>0</v>
      </c>
      <c r="AZ214" s="10">
        <v>2611.4232945126655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1496.768336889334</v>
      </c>
      <c r="BG214" s="9">
        <v>61.13169223370001</v>
      </c>
      <c r="BH214" s="9">
        <v>3.3854645291000005</v>
      </c>
      <c r="BI214" s="9">
        <v>0</v>
      </c>
      <c r="BJ214" s="10">
        <v>617.9243826885</v>
      </c>
      <c r="BK214" s="17">
        <f t="shared" si="13"/>
        <v>9884.325461158805</v>
      </c>
      <c r="BL214" s="16"/>
      <c r="BM214" s="50"/>
    </row>
    <row r="215" spans="1:65" s="12" customFormat="1" ht="15">
      <c r="A215" s="5"/>
      <c r="B215" s="8" t="s">
        <v>136</v>
      </c>
      <c r="C215" s="11">
        <v>0</v>
      </c>
      <c r="D215" s="9">
        <v>0.6501756666666667</v>
      </c>
      <c r="E215" s="9">
        <v>0</v>
      </c>
      <c r="F215" s="9">
        <v>0</v>
      </c>
      <c r="G215" s="10">
        <v>0</v>
      </c>
      <c r="H215" s="11">
        <v>44.62832283529999</v>
      </c>
      <c r="I215" s="9">
        <v>96.67688665193336</v>
      </c>
      <c r="J215" s="9">
        <v>0</v>
      </c>
      <c r="K215" s="9">
        <v>0</v>
      </c>
      <c r="L215" s="10">
        <v>22.52546432120001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13.327171516533335</v>
      </c>
      <c r="S215" s="9">
        <v>9.097544690133333</v>
      </c>
      <c r="T215" s="9">
        <v>0</v>
      </c>
      <c r="U215" s="9">
        <v>0</v>
      </c>
      <c r="V215" s="10">
        <v>9.237085843099997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0.7792895678666667</v>
      </c>
      <c r="AC215" s="9">
        <v>2.0094101610333333</v>
      </c>
      <c r="AD215" s="9">
        <v>0</v>
      </c>
      <c r="AE215" s="9">
        <v>0</v>
      </c>
      <c r="AF215" s="10">
        <v>0.9274589843333334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0.008607020066666667</v>
      </c>
      <c r="AM215" s="9">
        <v>0.5031804706666666</v>
      </c>
      <c r="AN215" s="9">
        <v>0</v>
      </c>
      <c r="AO215" s="9">
        <v>0</v>
      </c>
      <c r="AP215" s="10">
        <v>0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1265.1771630286328</v>
      </c>
      <c r="AW215" s="9">
        <v>318.7569987543436</v>
      </c>
      <c r="AX215" s="9">
        <v>0</v>
      </c>
      <c r="AY215" s="9">
        <v>0</v>
      </c>
      <c r="AZ215" s="10">
        <v>312.29097127963337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330.5489771402</v>
      </c>
      <c r="BG215" s="9">
        <v>108.37923911746665</v>
      </c>
      <c r="BH215" s="9">
        <v>2.901525403133334</v>
      </c>
      <c r="BI215" s="9">
        <v>0</v>
      </c>
      <c r="BJ215" s="10">
        <v>84.74345193686669</v>
      </c>
      <c r="BK215" s="17">
        <f t="shared" si="13"/>
        <v>2623.1689243891096</v>
      </c>
      <c r="BL215" s="16"/>
      <c r="BM215" s="50"/>
    </row>
    <row r="216" spans="1:65" s="12" customFormat="1" ht="15">
      <c r="A216" s="5"/>
      <c r="B216" s="8" t="s">
        <v>120</v>
      </c>
      <c r="C216" s="11">
        <v>0</v>
      </c>
      <c r="D216" s="9">
        <v>74.45440074276664</v>
      </c>
      <c r="E216" s="9">
        <v>0</v>
      </c>
      <c r="F216" s="9">
        <v>0</v>
      </c>
      <c r="G216" s="10">
        <v>0</v>
      </c>
      <c r="H216" s="11">
        <v>135.44975814813333</v>
      </c>
      <c r="I216" s="9">
        <v>121.34752273166667</v>
      </c>
      <c r="J216" s="9">
        <v>0</v>
      </c>
      <c r="K216" s="9">
        <v>0</v>
      </c>
      <c r="L216" s="10">
        <v>330.7158911781666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66.81568115583335</v>
      </c>
      <c r="S216" s="9">
        <v>29.39106465906666</v>
      </c>
      <c r="T216" s="9">
        <v>0</v>
      </c>
      <c r="U216" s="9">
        <v>0</v>
      </c>
      <c r="V216" s="10">
        <v>81.61924931873335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5.919617258966666</v>
      </c>
      <c r="AC216" s="9">
        <v>0.010501102499999998</v>
      </c>
      <c r="AD216" s="9">
        <v>0</v>
      </c>
      <c r="AE216" s="9">
        <v>0</v>
      </c>
      <c r="AF216" s="10">
        <v>5.688979747433335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3.9139705567999994</v>
      </c>
      <c r="AM216" s="9">
        <v>0.6174940310000001</v>
      </c>
      <c r="AN216" s="9">
        <v>0</v>
      </c>
      <c r="AO216" s="9">
        <v>0</v>
      </c>
      <c r="AP216" s="10">
        <v>2.2944733664666668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1566.912544958103</v>
      </c>
      <c r="AW216" s="9">
        <v>205.49320691909548</v>
      </c>
      <c r="AX216" s="9">
        <v>0.5831664862666666</v>
      </c>
      <c r="AY216" s="9">
        <v>1.0903570122999997</v>
      </c>
      <c r="AZ216" s="10">
        <v>2635.2941738385643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941.2604183119333</v>
      </c>
      <c r="BG216" s="9">
        <v>40.28982843246666</v>
      </c>
      <c r="BH216" s="9">
        <v>2.933992060966666</v>
      </c>
      <c r="BI216" s="9">
        <v>0</v>
      </c>
      <c r="BJ216" s="10">
        <v>746.1224915668</v>
      </c>
      <c r="BK216" s="17">
        <f t="shared" si="13"/>
        <v>6998.218783584028</v>
      </c>
      <c r="BL216" s="16"/>
      <c r="BM216" s="50"/>
    </row>
    <row r="217" spans="1:65" s="12" customFormat="1" ht="15">
      <c r="A217" s="5"/>
      <c r="B217" s="8" t="s">
        <v>121</v>
      </c>
      <c r="C217" s="11">
        <v>0</v>
      </c>
      <c r="D217" s="9">
        <v>24.950368067000007</v>
      </c>
      <c r="E217" s="9">
        <v>0</v>
      </c>
      <c r="F217" s="9">
        <v>0</v>
      </c>
      <c r="G217" s="10">
        <v>0</v>
      </c>
      <c r="H217" s="11">
        <v>64.31467819116666</v>
      </c>
      <c r="I217" s="9">
        <v>72.96511815090001</v>
      </c>
      <c r="J217" s="9">
        <v>0</v>
      </c>
      <c r="K217" s="9">
        <v>0</v>
      </c>
      <c r="L217" s="10">
        <v>147.36488758956668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24.36872253303334</v>
      </c>
      <c r="S217" s="9">
        <v>16.8147042462</v>
      </c>
      <c r="T217" s="9">
        <v>0</v>
      </c>
      <c r="U217" s="9">
        <v>0</v>
      </c>
      <c r="V217" s="10">
        <v>24.5658936733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10.162297497766666</v>
      </c>
      <c r="AC217" s="9">
        <v>0.2920905756999999</v>
      </c>
      <c r="AD217" s="9">
        <v>0</v>
      </c>
      <c r="AE217" s="9">
        <v>0</v>
      </c>
      <c r="AF217" s="10">
        <v>3.0131431323666664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15.180669419566664</v>
      </c>
      <c r="AM217" s="9">
        <v>0.6269323045333333</v>
      </c>
      <c r="AN217" s="9">
        <v>0</v>
      </c>
      <c r="AO217" s="9">
        <v>0</v>
      </c>
      <c r="AP217" s="10">
        <v>2.9771759427333335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988.212372084164</v>
      </c>
      <c r="AW217" s="9">
        <v>164.77499487585152</v>
      </c>
      <c r="AX217" s="9">
        <v>0.05320964986666667</v>
      </c>
      <c r="AY217" s="9">
        <v>0</v>
      </c>
      <c r="AZ217" s="10">
        <v>924.995576468599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586.6379737713327</v>
      </c>
      <c r="BG217" s="9">
        <v>56.01988922303333</v>
      </c>
      <c r="BH217" s="9">
        <v>0.08898399993333335</v>
      </c>
      <c r="BI217" s="9">
        <v>0</v>
      </c>
      <c r="BJ217" s="10">
        <v>213.5139948671667</v>
      </c>
      <c r="BK217" s="17">
        <f t="shared" si="13"/>
        <v>3341.8936762637804</v>
      </c>
      <c r="BL217" s="16"/>
      <c r="BM217" s="50"/>
    </row>
    <row r="218" spans="1:65" s="12" customFormat="1" ht="15">
      <c r="A218" s="5"/>
      <c r="B218" s="8" t="s">
        <v>122</v>
      </c>
      <c r="C218" s="11">
        <v>0</v>
      </c>
      <c r="D218" s="9">
        <v>6.854733333333333</v>
      </c>
      <c r="E218" s="9">
        <v>0</v>
      </c>
      <c r="F218" s="9">
        <v>0</v>
      </c>
      <c r="G218" s="10">
        <v>0</v>
      </c>
      <c r="H218" s="11">
        <v>1.179334176166667</v>
      </c>
      <c r="I218" s="9">
        <v>0.13379069636666666</v>
      </c>
      <c r="J218" s="9">
        <v>0</v>
      </c>
      <c r="K218" s="9">
        <v>0</v>
      </c>
      <c r="L218" s="10">
        <v>0.5153496887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0.24778404590000003</v>
      </c>
      <c r="S218" s="9">
        <v>0</v>
      </c>
      <c r="T218" s="9">
        <v>0</v>
      </c>
      <c r="U218" s="9">
        <v>0</v>
      </c>
      <c r="V218" s="10">
        <v>0.1893836961333333</v>
      </c>
      <c r="W218" s="11">
        <v>0</v>
      </c>
      <c r="X218" s="9">
        <v>0.5968601644</v>
      </c>
      <c r="Y218" s="9">
        <v>0</v>
      </c>
      <c r="Z218" s="9">
        <v>0</v>
      </c>
      <c r="AA218" s="10">
        <v>0</v>
      </c>
      <c r="AB218" s="11">
        <v>0.003962801566666667</v>
      </c>
      <c r="AC218" s="9">
        <v>0.27754053010000007</v>
      </c>
      <c r="AD218" s="9">
        <v>0</v>
      </c>
      <c r="AE218" s="9">
        <v>0</v>
      </c>
      <c r="AF218" s="10">
        <v>0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0.0005712209666666666</v>
      </c>
      <c r="AM218" s="9">
        <v>0</v>
      </c>
      <c r="AN218" s="9">
        <v>0</v>
      </c>
      <c r="AO218" s="9">
        <v>0</v>
      </c>
      <c r="AP218" s="10">
        <v>0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1.8920949857333336</v>
      </c>
      <c r="AW218" s="9">
        <v>0.1366855372997255</v>
      </c>
      <c r="AX218" s="9">
        <v>0</v>
      </c>
      <c r="AY218" s="9">
        <v>0</v>
      </c>
      <c r="AZ218" s="10">
        <v>1.0828335746333333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0.6694529338999999</v>
      </c>
      <c r="BG218" s="9">
        <v>0.0012577026666666664</v>
      </c>
      <c r="BH218" s="9">
        <v>0</v>
      </c>
      <c r="BI218" s="9">
        <v>0</v>
      </c>
      <c r="BJ218" s="10">
        <v>0.04962971943333332</v>
      </c>
      <c r="BK218" s="17">
        <f t="shared" si="13"/>
        <v>13.831264807299727</v>
      </c>
      <c r="BL218" s="16"/>
      <c r="BM218" s="50"/>
    </row>
    <row r="219" spans="1:65" s="12" customFormat="1" ht="15">
      <c r="A219" s="5"/>
      <c r="B219" s="8" t="s">
        <v>303</v>
      </c>
      <c r="C219" s="11">
        <v>0</v>
      </c>
      <c r="D219" s="9">
        <v>11.222717751833333</v>
      </c>
      <c r="E219" s="9">
        <v>0</v>
      </c>
      <c r="F219" s="9">
        <v>0</v>
      </c>
      <c r="G219" s="10">
        <v>0</v>
      </c>
      <c r="H219" s="11">
        <v>67.6379740091</v>
      </c>
      <c r="I219" s="9">
        <v>39.63086610756667</v>
      </c>
      <c r="J219" s="9">
        <v>0</v>
      </c>
      <c r="K219" s="9">
        <v>0</v>
      </c>
      <c r="L219" s="10">
        <v>54.831464467533344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43.46565131636667</v>
      </c>
      <c r="S219" s="9">
        <v>1.9542191562333338</v>
      </c>
      <c r="T219" s="9">
        <v>0</v>
      </c>
      <c r="U219" s="9">
        <v>0</v>
      </c>
      <c r="V219" s="10">
        <v>17.7456806775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9.125106943266667</v>
      </c>
      <c r="AC219" s="9">
        <v>0.4567322223999999</v>
      </c>
      <c r="AD219" s="9">
        <v>0</v>
      </c>
      <c r="AE219" s="9">
        <v>0</v>
      </c>
      <c r="AF219" s="10">
        <v>3.579097117166667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12.8364948499</v>
      </c>
      <c r="AM219" s="9">
        <v>0.06895818666666667</v>
      </c>
      <c r="AN219" s="9">
        <v>0</v>
      </c>
      <c r="AO219" s="9">
        <v>0</v>
      </c>
      <c r="AP219" s="10">
        <v>2.3666496918999997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1154.5956831323704</v>
      </c>
      <c r="AW219" s="9">
        <v>151.40076738269084</v>
      </c>
      <c r="AX219" s="9">
        <v>0.008379485933333332</v>
      </c>
      <c r="AY219" s="9">
        <v>0</v>
      </c>
      <c r="AZ219" s="10">
        <v>754.7726443668003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816.5952096800335</v>
      </c>
      <c r="BG219" s="9">
        <v>39.39023120506667</v>
      </c>
      <c r="BH219" s="9">
        <v>0.0527465199</v>
      </c>
      <c r="BI219" s="9">
        <v>0</v>
      </c>
      <c r="BJ219" s="10">
        <v>208.6916530489666</v>
      </c>
      <c r="BK219" s="17">
        <f t="shared" si="13"/>
        <v>3390.4289273191953</v>
      </c>
      <c r="BL219" s="16"/>
      <c r="BM219" s="50"/>
    </row>
    <row r="220" spans="1:65" s="12" customFormat="1" ht="15">
      <c r="A220" s="5"/>
      <c r="B220" s="8" t="s">
        <v>304</v>
      </c>
      <c r="C220" s="11">
        <v>0</v>
      </c>
      <c r="D220" s="9">
        <v>0.6922661226999999</v>
      </c>
      <c r="E220" s="9">
        <v>0</v>
      </c>
      <c r="F220" s="9">
        <v>0</v>
      </c>
      <c r="G220" s="10">
        <v>0</v>
      </c>
      <c r="H220" s="11">
        <v>2.140585024633333</v>
      </c>
      <c r="I220" s="9">
        <v>0.33010817593333336</v>
      </c>
      <c r="J220" s="9">
        <v>0</v>
      </c>
      <c r="K220" s="9">
        <v>0</v>
      </c>
      <c r="L220" s="10">
        <v>3.0521676369333326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0.7984892118333332</v>
      </c>
      <c r="S220" s="9">
        <v>0</v>
      </c>
      <c r="T220" s="9">
        <v>0</v>
      </c>
      <c r="U220" s="9">
        <v>0</v>
      </c>
      <c r="V220" s="10">
        <v>0.7277356928666666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0.1102810985</v>
      </c>
      <c r="AC220" s="9">
        <v>0.0005989142666666667</v>
      </c>
      <c r="AD220" s="9">
        <v>0</v>
      </c>
      <c r="AE220" s="9">
        <v>0</v>
      </c>
      <c r="AF220" s="10">
        <v>0.1290527299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0.08062993753333332</v>
      </c>
      <c r="AM220" s="9">
        <v>0</v>
      </c>
      <c r="AN220" s="9">
        <v>0</v>
      </c>
      <c r="AO220" s="9">
        <v>0</v>
      </c>
      <c r="AP220" s="10">
        <v>0.040616803533333336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18.3441178476</v>
      </c>
      <c r="AW220" s="9">
        <v>4.331190181202121</v>
      </c>
      <c r="AX220" s="9">
        <v>0</v>
      </c>
      <c r="AY220" s="9">
        <v>0</v>
      </c>
      <c r="AZ220" s="10">
        <v>26.715364555399994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6.576272357400001</v>
      </c>
      <c r="BG220" s="9">
        <v>0.13019029693333334</v>
      </c>
      <c r="BH220" s="9">
        <v>0</v>
      </c>
      <c r="BI220" s="9">
        <v>0</v>
      </c>
      <c r="BJ220" s="10">
        <v>4.577436528000001</v>
      </c>
      <c r="BK220" s="17">
        <f t="shared" si="13"/>
        <v>68.77710311516879</v>
      </c>
      <c r="BL220" s="16"/>
      <c r="BM220" s="50"/>
    </row>
    <row r="221" spans="1:65" s="12" customFormat="1" ht="15">
      <c r="A221" s="5"/>
      <c r="B221" s="8" t="s">
        <v>305</v>
      </c>
      <c r="C221" s="11">
        <v>0</v>
      </c>
      <c r="D221" s="9">
        <v>0.7339323500000001</v>
      </c>
      <c r="E221" s="9">
        <v>0</v>
      </c>
      <c r="F221" s="9">
        <v>0</v>
      </c>
      <c r="G221" s="10">
        <v>0</v>
      </c>
      <c r="H221" s="11">
        <v>0.2998575833666667</v>
      </c>
      <c r="I221" s="9">
        <v>0</v>
      </c>
      <c r="J221" s="9">
        <v>0</v>
      </c>
      <c r="K221" s="9">
        <v>0</v>
      </c>
      <c r="L221" s="10">
        <v>6.671094755966666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0.006111137699999999</v>
      </c>
      <c r="S221" s="9">
        <v>0</v>
      </c>
      <c r="T221" s="9">
        <v>0</v>
      </c>
      <c r="U221" s="9">
        <v>0</v>
      </c>
      <c r="V221" s="10">
        <v>0.00028410966666666675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0.01575510456666667</v>
      </c>
      <c r="AC221" s="9">
        <v>0</v>
      </c>
      <c r="AD221" s="9">
        <v>0</v>
      </c>
      <c r="AE221" s="9">
        <v>0</v>
      </c>
      <c r="AF221" s="10">
        <v>0.016617338199999998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</v>
      </c>
      <c r="AM221" s="9">
        <v>0</v>
      </c>
      <c r="AN221" s="9">
        <v>0</v>
      </c>
      <c r="AO221" s="9">
        <v>0</v>
      </c>
      <c r="AP221" s="10">
        <v>0.008582258566666666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4.153331911066666</v>
      </c>
      <c r="AW221" s="9">
        <v>-1.8791169509313477E-08</v>
      </c>
      <c r="AX221" s="9">
        <v>0</v>
      </c>
      <c r="AY221" s="9">
        <v>0</v>
      </c>
      <c r="AZ221" s="10">
        <v>73.0353316687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0.19230305650000004</v>
      </c>
      <c r="BG221" s="9">
        <v>0</v>
      </c>
      <c r="BH221" s="9">
        <v>0</v>
      </c>
      <c r="BI221" s="9">
        <v>0</v>
      </c>
      <c r="BJ221" s="10">
        <v>1.6819229697666664</v>
      </c>
      <c r="BK221" s="17">
        <f t="shared" si="13"/>
        <v>86.81512422527548</v>
      </c>
      <c r="BL221" s="16"/>
      <c r="BM221" s="50"/>
    </row>
    <row r="222" spans="1:65" s="12" customFormat="1" ht="15">
      <c r="A222" s="5"/>
      <c r="B222" s="8" t="s">
        <v>123</v>
      </c>
      <c r="C222" s="11">
        <v>0</v>
      </c>
      <c r="D222" s="9">
        <v>0.6398748032666668</v>
      </c>
      <c r="E222" s="9">
        <v>0</v>
      </c>
      <c r="F222" s="9">
        <v>0</v>
      </c>
      <c r="G222" s="10">
        <v>0</v>
      </c>
      <c r="H222" s="11">
        <v>7.9033438009</v>
      </c>
      <c r="I222" s="9">
        <v>16.089496924866665</v>
      </c>
      <c r="J222" s="9">
        <v>0</v>
      </c>
      <c r="K222" s="9">
        <v>0</v>
      </c>
      <c r="L222" s="10">
        <v>3.591062657666666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1.7250415723666668</v>
      </c>
      <c r="S222" s="9">
        <v>15.308724180233334</v>
      </c>
      <c r="T222" s="9">
        <v>0</v>
      </c>
      <c r="U222" s="9">
        <v>0</v>
      </c>
      <c r="V222" s="10">
        <v>11.375619246666668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0.08411907463333333</v>
      </c>
      <c r="AC222" s="9">
        <v>0</v>
      </c>
      <c r="AD222" s="9">
        <v>0</v>
      </c>
      <c r="AE222" s="9">
        <v>0</v>
      </c>
      <c r="AF222" s="10">
        <v>0.01680217903333334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0.13769066923333337</v>
      </c>
      <c r="AM222" s="9">
        <v>0</v>
      </c>
      <c r="AN222" s="9">
        <v>0</v>
      </c>
      <c r="AO222" s="9">
        <v>0</v>
      </c>
      <c r="AP222" s="10">
        <v>0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41.44263716826666</v>
      </c>
      <c r="AW222" s="9">
        <v>7.151969391116472</v>
      </c>
      <c r="AX222" s="9">
        <v>0</v>
      </c>
      <c r="AY222" s="9">
        <v>0</v>
      </c>
      <c r="AZ222" s="10">
        <v>6.4259421440999995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14.258079337166672</v>
      </c>
      <c r="BG222" s="9">
        <v>2.023425474066667</v>
      </c>
      <c r="BH222" s="9">
        <v>0</v>
      </c>
      <c r="BI222" s="9">
        <v>0</v>
      </c>
      <c r="BJ222" s="10">
        <v>2.6931606261333334</v>
      </c>
      <c r="BK222" s="17">
        <f t="shared" si="13"/>
        <v>130.86698924971648</v>
      </c>
      <c r="BL222" s="16"/>
      <c r="BM222" s="50"/>
    </row>
    <row r="223" spans="1:65" s="12" customFormat="1" ht="15">
      <c r="A223" s="5"/>
      <c r="B223" s="8" t="s">
        <v>124</v>
      </c>
      <c r="C223" s="11">
        <v>0</v>
      </c>
      <c r="D223" s="9">
        <v>2.1893610625</v>
      </c>
      <c r="E223" s="9">
        <v>0</v>
      </c>
      <c r="F223" s="9">
        <v>0</v>
      </c>
      <c r="G223" s="10">
        <v>0</v>
      </c>
      <c r="H223" s="11">
        <v>96.60579052456667</v>
      </c>
      <c r="I223" s="9">
        <v>45.20558912360001</v>
      </c>
      <c r="J223" s="9">
        <v>0</v>
      </c>
      <c r="K223" s="9">
        <v>0</v>
      </c>
      <c r="L223" s="10">
        <v>80.78111677473332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30.838041702266665</v>
      </c>
      <c r="S223" s="9">
        <v>0.08175539406666668</v>
      </c>
      <c r="T223" s="9">
        <v>0</v>
      </c>
      <c r="U223" s="9">
        <v>0</v>
      </c>
      <c r="V223" s="10">
        <v>26.6963318965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0.9255333535333331</v>
      </c>
      <c r="AC223" s="9">
        <v>0.2223242547333333</v>
      </c>
      <c r="AD223" s="9">
        <v>0</v>
      </c>
      <c r="AE223" s="9">
        <v>0</v>
      </c>
      <c r="AF223" s="10">
        <v>0.8281500775000001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0.4249938441</v>
      </c>
      <c r="AM223" s="9">
        <v>0</v>
      </c>
      <c r="AN223" s="9">
        <v>0</v>
      </c>
      <c r="AO223" s="9">
        <v>0</v>
      </c>
      <c r="AP223" s="10">
        <v>0.09828940403333333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682.9072168518996</v>
      </c>
      <c r="AW223" s="9">
        <v>137.68188357237744</v>
      </c>
      <c r="AX223" s="9">
        <v>0.09001103443333333</v>
      </c>
      <c r="AY223" s="9">
        <v>0</v>
      </c>
      <c r="AZ223" s="10">
        <v>475.98946877353336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267.8888759112666</v>
      </c>
      <c r="BG223" s="9">
        <v>27.70442430683333</v>
      </c>
      <c r="BH223" s="9">
        <v>0.032529381700000005</v>
      </c>
      <c r="BI223" s="9">
        <v>0</v>
      </c>
      <c r="BJ223" s="10">
        <v>100.11997755206666</v>
      </c>
      <c r="BK223" s="17">
        <f t="shared" si="13"/>
        <v>1977.3116647962436</v>
      </c>
      <c r="BL223" s="16"/>
      <c r="BM223" s="50"/>
    </row>
    <row r="224" spans="1:65" s="12" customFormat="1" ht="15">
      <c r="A224" s="5"/>
      <c r="B224" s="8" t="s">
        <v>306</v>
      </c>
      <c r="C224" s="11">
        <v>0</v>
      </c>
      <c r="D224" s="9">
        <v>0.7937271120666667</v>
      </c>
      <c r="E224" s="9">
        <v>0</v>
      </c>
      <c r="F224" s="9">
        <v>0</v>
      </c>
      <c r="G224" s="10">
        <v>0</v>
      </c>
      <c r="H224" s="11">
        <v>40.842351261233325</v>
      </c>
      <c r="I224" s="9">
        <v>7.677068873466666</v>
      </c>
      <c r="J224" s="9">
        <v>0</v>
      </c>
      <c r="K224" s="9">
        <v>0</v>
      </c>
      <c r="L224" s="10">
        <v>56.823593451499995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20.3184954824</v>
      </c>
      <c r="S224" s="9">
        <v>0.3461826657333333</v>
      </c>
      <c r="T224" s="9">
        <v>0</v>
      </c>
      <c r="U224" s="9">
        <v>0</v>
      </c>
      <c r="V224" s="10">
        <v>14.2605638234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4.933185679500001</v>
      </c>
      <c r="AC224" s="9">
        <v>0.010003551666666666</v>
      </c>
      <c r="AD224" s="9">
        <v>0</v>
      </c>
      <c r="AE224" s="9">
        <v>0</v>
      </c>
      <c r="AF224" s="10">
        <v>2.179474628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5.0322903829999985</v>
      </c>
      <c r="AM224" s="9">
        <v>0.019652292733333333</v>
      </c>
      <c r="AN224" s="9">
        <v>0</v>
      </c>
      <c r="AO224" s="9">
        <v>0</v>
      </c>
      <c r="AP224" s="10">
        <v>1.8303687522333336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566.3310358425</v>
      </c>
      <c r="AW224" s="9">
        <v>53.328230872042305</v>
      </c>
      <c r="AX224" s="9">
        <v>0</v>
      </c>
      <c r="AY224" s="9">
        <v>0</v>
      </c>
      <c r="AZ224" s="10">
        <v>629.2861048796005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336.41577621053295</v>
      </c>
      <c r="BG224" s="9">
        <v>9.169372393833333</v>
      </c>
      <c r="BH224" s="9">
        <v>0.10636905046666666</v>
      </c>
      <c r="BI224" s="9">
        <v>0</v>
      </c>
      <c r="BJ224" s="10">
        <v>175.2142373499</v>
      </c>
      <c r="BK224" s="17">
        <f t="shared" si="13"/>
        <v>1924.918084555809</v>
      </c>
      <c r="BL224" s="16"/>
      <c r="BM224" s="50"/>
    </row>
    <row r="225" spans="1:65" s="12" customFormat="1" ht="15">
      <c r="A225" s="5"/>
      <c r="B225" s="8" t="s">
        <v>307</v>
      </c>
      <c r="C225" s="11">
        <v>0</v>
      </c>
      <c r="D225" s="9">
        <v>0.6948437227999998</v>
      </c>
      <c r="E225" s="9">
        <v>0</v>
      </c>
      <c r="F225" s="9">
        <v>0</v>
      </c>
      <c r="G225" s="10">
        <v>0</v>
      </c>
      <c r="H225" s="11">
        <v>0.5544595044666667</v>
      </c>
      <c r="I225" s="9">
        <v>0.0036389421333333344</v>
      </c>
      <c r="J225" s="9">
        <v>0</v>
      </c>
      <c r="K225" s="9">
        <v>0</v>
      </c>
      <c r="L225" s="10">
        <v>1.875226296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0.24637234896666665</v>
      </c>
      <c r="S225" s="9">
        <v>0.4341761065666667</v>
      </c>
      <c r="T225" s="9">
        <v>0</v>
      </c>
      <c r="U225" s="9">
        <v>0</v>
      </c>
      <c r="V225" s="10">
        <v>0.4695854539666666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0.03934506646666667</v>
      </c>
      <c r="AC225" s="9">
        <v>0</v>
      </c>
      <c r="AD225" s="9">
        <v>0</v>
      </c>
      <c r="AE225" s="9">
        <v>0</v>
      </c>
      <c r="AF225" s="10">
        <v>0.022077480866666672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0.0206423274</v>
      </c>
      <c r="AM225" s="9">
        <v>0</v>
      </c>
      <c r="AN225" s="9">
        <v>0</v>
      </c>
      <c r="AO225" s="9">
        <v>0</v>
      </c>
      <c r="AP225" s="10">
        <v>0.008772187533333333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4.7315550101333335</v>
      </c>
      <c r="AW225" s="9">
        <v>1.3518560141364766</v>
      </c>
      <c r="AX225" s="9">
        <v>0</v>
      </c>
      <c r="AY225" s="9">
        <v>0</v>
      </c>
      <c r="AZ225" s="10">
        <v>11.160234193433327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3.1115214505</v>
      </c>
      <c r="BG225" s="9">
        <v>0.001159668766666667</v>
      </c>
      <c r="BH225" s="9">
        <v>0</v>
      </c>
      <c r="BI225" s="9">
        <v>0</v>
      </c>
      <c r="BJ225" s="10">
        <v>2.917791840966667</v>
      </c>
      <c r="BK225" s="17">
        <f t="shared" si="13"/>
        <v>27.643257615103142</v>
      </c>
      <c r="BL225" s="16"/>
      <c r="BM225" s="50"/>
    </row>
    <row r="226" spans="1:65" s="12" customFormat="1" ht="15">
      <c r="A226" s="5"/>
      <c r="B226" s="8" t="s">
        <v>128</v>
      </c>
      <c r="C226" s="11">
        <v>0</v>
      </c>
      <c r="D226" s="9">
        <v>0.7065413333333334</v>
      </c>
      <c r="E226" s="9">
        <v>0</v>
      </c>
      <c r="F226" s="9">
        <v>0</v>
      </c>
      <c r="G226" s="10">
        <v>0</v>
      </c>
      <c r="H226" s="11">
        <v>16.09400749023333</v>
      </c>
      <c r="I226" s="9">
        <v>0</v>
      </c>
      <c r="J226" s="9">
        <v>0</v>
      </c>
      <c r="K226" s="9">
        <v>0</v>
      </c>
      <c r="L226" s="10">
        <v>3.5281507831000005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9.344114864766668</v>
      </c>
      <c r="S226" s="9">
        <v>0</v>
      </c>
      <c r="T226" s="9">
        <v>0</v>
      </c>
      <c r="U226" s="9">
        <v>0</v>
      </c>
      <c r="V226" s="10">
        <v>1.1084431500666667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1.3078649397</v>
      </c>
      <c r="AC226" s="9">
        <v>0</v>
      </c>
      <c r="AD226" s="9">
        <v>0</v>
      </c>
      <c r="AE226" s="9">
        <v>0</v>
      </c>
      <c r="AF226" s="10">
        <v>0.41415147829999993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0.38006560393333333</v>
      </c>
      <c r="AM226" s="9">
        <v>0</v>
      </c>
      <c r="AN226" s="9">
        <v>0</v>
      </c>
      <c r="AO226" s="9">
        <v>0</v>
      </c>
      <c r="AP226" s="10">
        <v>0.026958560033333332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623.1430369466664</v>
      </c>
      <c r="AW226" s="9">
        <v>0.000711571010529244</v>
      </c>
      <c r="AX226" s="9">
        <v>0</v>
      </c>
      <c r="AY226" s="9">
        <v>0</v>
      </c>
      <c r="AZ226" s="10">
        <v>76.9801817936333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452.3666351286332</v>
      </c>
      <c r="BG226" s="9">
        <v>0</v>
      </c>
      <c r="BH226" s="9">
        <v>0</v>
      </c>
      <c r="BI226" s="9">
        <v>0</v>
      </c>
      <c r="BJ226" s="10">
        <v>18.940733708166665</v>
      </c>
      <c r="BK226" s="17">
        <f t="shared" si="13"/>
        <v>1204.3415973515766</v>
      </c>
      <c r="BL226" s="16"/>
      <c r="BM226" s="50"/>
    </row>
    <row r="227" spans="1:65" s="12" customFormat="1" ht="15">
      <c r="A227" s="5"/>
      <c r="B227" s="8" t="s">
        <v>125</v>
      </c>
      <c r="C227" s="11">
        <v>0</v>
      </c>
      <c r="D227" s="9">
        <v>0.989131547</v>
      </c>
      <c r="E227" s="9">
        <v>0</v>
      </c>
      <c r="F227" s="9">
        <v>0</v>
      </c>
      <c r="G227" s="10">
        <v>0</v>
      </c>
      <c r="H227" s="11">
        <v>511.5869176611999</v>
      </c>
      <c r="I227" s="9">
        <v>19.994316883200003</v>
      </c>
      <c r="J227" s="9">
        <v>0</v>
      </c>
      <c r="K227" s="9">
        <v>0</v>
      </c>
      <c r="L227" s="10">
        <v>230.3079084065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284.36684761403336</v>
      </c>
      <c r="S227" s="9">
        <v>6.450072578666667</v>
      </c>
      <c r="T227" s="9">
        <v>0</v>
      </c>
      <c r="U227" s="9">
        <v>0</v>
      </c>
      <c r="V227" s="10">
        <v>64.37492965799999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8.3885722461</v>
      </c>
      <c r="AC227" s="9">
        <v>0.40434061363333335</v>
      </c>
      <c r="AD227" s="9">
        <v>0</v>
      </c>
      <c r="AE227" s="9">
        <v>0</v>
      </c>
      <c r="AF227" s="10">
        <v>2.4319027449666666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2.2985125502333332</v>
      </c>
      <c r="AM227" s="9">
        <v>0</v>
      </c>
      <c r="AN227" s="9">
        <v>0</v>
      </c>
      <c r="AO227" s="9">
        <v>0</v>
      </c>
      <c r="AP227" s="10">
        <v>0.31666780733333333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2909.6782351969027</v>
      </c>
      <c r="AW227" s="9">
        <v>125.11596052698452</v>
      </c>
      <c r="AX227" s="9">
        <v>0.13689382846666664</v>
      </c>
      <c r="AY227" s="9">
        <v>0</v>
      </c>
      <c r="AZ227" s="10">
        <v>761.9128260807996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1738.063583254033</v>
      </c>
      <c r="BG227" s="9">
        <v>29.33069716796667</v>
      </c>
      <c r="BH227" s="9">
        <v>0.15704371446666665</v>
      </c>
      <c r="BI227" s="9">
        <v>0</v>
      </c>
      <c r="BJ227" s="10">
        <v>289.7319624341667</v>
      </c>
      <c r="BK227" s="17">
        <f t="shared" si="13"/>
        <v>6986.037322514652</v>
      </c>
      <c r="BL227" s="16"/>
      <c r="BM227" s="50"/>
    </row>
    <row r="228" spans="1:65" s="12" customFormat="1" ht="15">
      <c r="A228" s="5"/>
      <c r="B228" s="8" t="s">
        <v>308</v>
      </c>
      <c r="C228" s="11">
        <v>0</v>
      </c>
      <c r="D228" s="9">
        <v>0.729687258433333</v>
      </c>
      <c r="E228" s="9">
        <v>0</v>
      </c>
      <c r="F228" s="9">
        <v>0</v>
      </c>
      <c r="G228" s="10">
        <v>0</v>
      </c>
      <c r="H228" s="11">
        <v>48.691491395166686</v>
      </c>
      <c r="I228" s="9">
        <v>3.4932042697666663</v>
      </c>
      <c r="J228" s="9">
        <v>0</v>
      </c>
      <c r="K228" s="9">
        <v>0</v>
      </c>
      <c r="L228" s="10">
        <v>107.73044044936665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30.01306535133333</v>
      </c>
      <c r="S228" s="9">
        <v>12.571975098066664</v>
      </c>
      <c r="T228" s="9">
        <v>0</v>
      </c>
      <c r="U228" s="9">
        <v>0</v>
      </c>
      <c r="V228" s="10">
        <v>32.863724380866664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2.970938563933333</v>
      </c>
      <c r="AC228" s="9">
        <v>0</v>
      </c>
      <c r="AD228" s="9">
        <v>0</v>
      </c>
      <c r="AE228" s="9">
        <v>0</v>
      </c>
      <c r="AF228" s="10">
        <v>2.4561950620999995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3.0055531912333335</v>
      </c>
      <c r="AM228" s="9">
        <v>0.0003143046666666667</v>
      </c>
      <c r="AN228" s="9">
        <v>0</v>
      </c>
      <c r="AO228" s="9">
        <v>0</v>
      </c>
      <c r="AP228" s="10">
        <v>1.138178344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782.9020434728991</v>
      </c>
      <c r="AW228" s="9">
        <v>49.78399265040077</v>
      </c>
      <c r="AX228" s="9">
        <v>0.4756075941</v>
      </c>
      <c r="AY228" s="9">
        <v>0</v>
      </c>
      <c r="AZ228" s="10">
        <v>1147.527040379102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601.1589853520998</v>
      </c>
      <c r="BG228" s="9">
        <v>9.295395990700001</v>
      </c>
      <c r="BH228" s="9">
        <v>0.00936142683333333</v>
      </c>
      <c r="BI228" s="9">
        <v>0</v>
      </c>
      <c r="BJ228" s="10">
        <v>451.3354349426333</v>
      </c>
      <c r="BK228" s="17">
        <f>SUM(C228:BJ228)</f>
        <v>3288.152629477702</v>
      </c>
      <c r="BL228" s="16"/>
      <c r="BM228" s="57"/>
    </row>
    <row r="229" spans="1:65" s="12" customFormat="1" ht="15">
      <c r="A229" s="5"/>
      <c r="B229" s="8" t="s">
        <v>126</v>
      </c>
      <c r="C229" s="11">
        <v>0</v>
      </c>
      <c r="D229" s="9">
        <v>0.06779716346666667</v>
      </c>
      <c r="E229" s="9">
        <v>0</v>
      </c>
      <c r="F229" s="9">
        <v>0</v>
      </c>
      <c r="G229" s="10">
        <v>0</v>
      </c>
      <c r="H229" s="11">
        <v>0.7495332679</v>
      </c>
      <c r="I229" s="9">
        <v>0.0004619059999999999</v>
      </c>
      <c r="J229" s="9">
        <v>0</v>
      </c>
      <c r="K229" s="9">
        <v>0</v>
      </c>
      <c r="L229" s="10">
        <v>0.7732193004333334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0.2969521196666666</v>
      </c>
      <c r="S229" s="9">
        <v>1.0339389272333337</v>
      </c>
      <c r="T229" s="9">
        <v>0</v>
      </c>
      <c r="U229" s="9">
        <v>0</v>
      </c>
      <c r="V229" s="10">
        <v>0.21098601733333333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0.0009390501666666669</v>
      </c>
      <c r="AC229" s="9">
        <v>0</v>
      </c>
      <c r="AD229" s="9">
        <v>0</v>
      </c>
      <c r="AE229" s="9">
        <v>0</v>
      </c>
      <c r="AF229" s="10">
        <v>0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0.0061181472333333336</v>
      </c>
      <c r="AM229" s="9">
        <v>0</v>
      </c>
      <c r="AN229" s="9">
        <v>0</v>
      </c>
      <c r="AO229" s="9">
        <v>0</v>
      </c>
      <c r="AP229" s="10">
        <v>0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1.3333485889333332</v>
      </c>
      <c r="AW229" s="9">
        <v>0.5652229155614747</v>
      </c>
      <c r="AX229" s="9">
        <v>0</v>
      </c>
      <c r="AY229" s="9">
        <v>0</v>
      </c>
      <c r="AZ229" s="10">
        <v>0.9586001711666665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0.32735194876666673</v>
      </c>
      <c r="BG229" s="9">
        <v>0</v>
      </c>
      <c r="BH229" s="9">
        <v>0</v>
      </c>
      <c r="BI229" s="9">
        <v>0</v>
      </c>
      <c r="BJ229" s="10">
        <v>0.16068741366666667</v>
      </c>
      <c r="BK229" s="17">
        <f t="shared" si="13"/>
        <v>6.48515693752814</v>
      </c>
      <c r="BL229" s="16"/>
      <c r="BM229" s="50"/>
    </row>
    <row r="230" spans="1:65" s="12" customFormat="1" ht="15">
      <c r="A230" s="5"/>
      <c r="B230" s="8" t="s">
        <v>139</v>
      </c>
      <c r="C230" s="11">
        <v>0</v>
      </c>
      <c r="D230" s="9">
        <v>1.927674</v>
      </c>
      <c r="E230" s="9">
        <v>0</v>
      </c>
      <c r="F230" s="9">
        <v>0</v>
      </c>
      <c r="G230" s="10">
        <v>0</v>
      </c>
      <c r="H230" s="11">
        <v>1.5057040953333332</v>
      </c>
      <c r="I230" s="9">
        <v>0.0010237610666666667</v>
      </c>
      <c r="J230" s="9">
        <v>0</v>
      </c>
      <c r="K230" s="9">
        <v>0</v>
      </c>
      <c r="L230" s="10">
        <v>1.8667205164333331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0.8048868770333333</v>
      </c>
      <c r="S230" s="9">
        <v>0</v>
      </c>
      <c r="T230" s="9">
        <v>0</v>
      </c>
      <c r="U230" s="9">
        <v>0</v>
      </c>
      <c r="V230" s="10">
        <v>0.4670963314666667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0.004327549066666667</v>
      </c>
      <c r="AC230" s="9">
        <v>0</v>
      </c>
      <c r="AD230" s="9">
        <v>0</v>
      </c>
      <c r="AE230" s="9">
        <v>0</v>
      </c>
      <c r="AF230" s="10">
        <v>0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0.0006191839333333333</v>
      </c>
      <c r="AM230" s="9">
        <v>0</v>
      </c>
      <c r="AN230" s="9">
        <v>0</v>
      </c>
      <c r="AO230" s="9">
        <v>0</v>
      </c>
      <c r="AP230" s="10">
        <v>0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3.1138227653</v>
      </c>
      <c r="AW230" s="9">
        <v>0.3209270676079822</v>
      </c>
      <c r="AX230" s="9">
        <v>0</v>
      </c>
      <c r="AY230" s="9">
        <v>0</v>
      </c>
      <c r="AZ230" s="10">
        <v>1.1114670439999998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1.5703139091666665</v>
      </c>
      <c r="BG230" s="9">
        <v>0</v>
      </c>
      <c r="BH230" s="9">
        <v>0</v>
      </c>
      <c r="BI230" s="9">
        <v>0</v>
      </c>
      <c r="BJ230" s="10">
        <v>0.3993743898666666</v>
      </c>
      <c r="BK230" s="17">
        <f t="shared" si="13"/>
        <v>13.093957490274647</v>
      </c>
      <c r="BL230" s="16"/>
      <c r="BM230" s="50"/>
    </row>
    <row r="231" spans="1:65" s="21" customFormat="1" ht="15">
      <c r="A231" s="5"/>
      <c r="B231" s="15" t="s">
        <v>12</v>
      </c>
      <c r="C231" s="20">
        <f aca="true" t="shared" si="14" ref="C231:AH231">SUM(C201:C230)</f>
        <v>0</v>
      </c>
      <c r="D231" s="18">
        <f t="shared" si="14"/>
        <v>285.7537924345</v>
      </c>
      <c r="E231" s="18">
        <f t="shared" si="14"/>
        <v>0</v>
      </c>
      <c r="F231" s="18">
        <f t="shared" si="14"/>
        <v>0</v>
      </c>
      <c r="G231" s="19">
        <f t="shared" si="14"/>
        <v>0</v>
      </c>
      <c r="H231" s="20">
        <f t="shared" si="14"/>
        <v>3117.5639020527674</v>
      </c>
      <c r="I231" s="18">
        <f t="shared" si="14"/>
        <v>3733.4559466220676</v>
      </c>
      <c r="J231" s="18">
        <f t="shared" si="14"/>
        <v>22.310050928366667</v>
      </c>
      <c r="K231" s="18">
        <f t="shared" si="14"/>
        <v>300.8046464019667</v>
      </c>
      <c r="L231" s="19">
        <f t="shared" si="14"/>
        <v>1818.8041547212667</v>
      </c>
      <c r="M231" s="20">
        <f t="shared" si="14"/>
        <v>0</v>
      </c>
      <c r="N231" s="18">
        <f t="shared" si="14"/>
        <v>0</v>
      </c>
      <c r="O231" s="18">
        <f t="shared" si="14"/>
        <v>0</v>
      </c>
      <c r="P231" s="18">
        <f t="shared" si="14"/>
        <v>0</v>
      </c>
      <c r="Q231" s="19">
        <f t="shared" si="14"/>
        <v>0</v>
      </c>
      <c r="R231" s="20">
        <f t="shared" si="14"/>
        <v>796.8051992166668</v>
      </c>
      <c r="S231" s="18">
        <f t="shared" si="14"/>
        <v>281.0024695457001</v>
      </c>
      <c r="T231" s="18">
        <f t="shared" si="14"/>
        <v>0.6661023333333334</v>
      </c>
      <c r="U231" s="18">
        <f t="shared" si="14"/>
        <v>0</v>
      </c>
      <c r="V231" s="19">
        <f t="shared" si="14"/>
        <v>502.5587540370999</v>
      </c>
      <c r="W231" s="20">
        <f t="shared" si="14"/>
        <v>0</v>
      </c>
      <c r="X231" s="18">
        <f t="shared" si="14"/>
        <v>0.5968601644</v>
      </c>
      <c r="Y231" s="18">
        <f t="shared" si="14"/>
        <v>0</v>
      </c>
      <c r="Z231" s="18">
        <f t="shared" si="14"/>
        <v>0</v>
      </c>
      <c r="AA231" s="19">
        <f t="shared" si="14"/>
        <v>0</v>
      </c>
      <c r="AB231" s="20">
        <f t="shared" si="14"/>
        <v>80.22836936099999</v>
      </c>
      <c r="AC231" s="18">
        <f t="shared" si="14"/>
        <v>100.39210288076666</v>
      </c>
      <c r="AD231" s="18">
        <f t="shared" si="14"/>
        <v>0</v>
      </c>
      <c r="AE231" s="18">
        <f t="shared" si="14"/>
        <v>0</v>
      </c>
      <c r="AF231" s="19">
        <f t="shared" si="14"/>
        <v>45.7066597313</v>
      </c>
      <c r="AG231" s="20">
        <f t="shared" si="14"/>
        <v>0</v>
      </c>
      <c r="AH231" s="18">
        <f t="shared" si="14"/>
        <v>0</v>
      </c>
      <c r="AI231" s="18">
        <f aca="true" t="shared" si="15" ref="AI231:BK231">SUM(AI201:AI230)</f>
        <v>0</v>
      </c>
      <c r="AJ231" s="18">
        <f t="shared" si="15"/>
        <v>0</v>
      </c>
      <c r="AK231" s="19">
        <f t="shared" si="15"/>
        <v>0</v>
      </c>
      <c r="AL231" s="20">
        <f t="shared" si="15"/>
        <v>60.734782595099986</v>
      </c>
      <c r="AM231" s="18">
        <f t="shared" si="15"/>
        <v>161.98999822896667</v>
      </c>
      <c r="AN231" s="18">
        <f t="shared" si="15"/>
        <v>0</v>
      </c>
      <c r="AO231" s="18">
        <f t="shared" si="15"/>
        <v>0</v>
      </c>
      <c r="AP231" s="19">
        <f t="shared" si="15"/>
        <v>14.851982263833335</v>
      </c>
      <c r="AQ231" s="20">
        <f t="shared" si="15"/>
        <v>0</v>
      </c>
      <c r="AR231" s="18">
        <f t="shared" si="15"/>
        <v>0</v>
      </c>
      <c r="AS231" s="18">
        <f t="shared" si="15"/>
        <v>0</v>
      </c>
      <c r="AT231" s="18">
        <f t="shared" si="15"/>
        <v>0</v>
      </c>
      <c r="AU231" s="19">
        <f t="shared" si="15"/>
        <v>0</v>
      </c>
      <c r="AV231" s="20">
        <f t="shared" si="15"/>
        <v>21052.5763102786</v>
      </c>
      <c r="AW231" s="18">
        <f t="shared" si="15"/>
        <v>3179.909490249979</v>
      </c>
      <c r="AX231" s="18">
        <f t="shared" si="15"/>
        <v>4.4716108072999985</v>
      </c>
      <c r="AY231" s="18">
        <f t="shared" si="15"/>
        <v>1.0903570122999997</v>
      </c>
      <c r="AZ231" s="19">
        <f t="shared" si="15"/>
        <v>13798.281478576966</v>
      </c>
      <c r="BA231" s="20">
        <f t="shared" si="15"/>
        <v>0</v>
      </c>
      <c r="BB231" s="18">
        <f t="shared" si="15"/>
        <v>0</v>
      </c>
      <c r="BC231" s="18">
        <f t="shared" si="15"/>
        <v>0</v>
      </c>
      <c r="BD231" s="18">
        <f t="shared" si="15"/>
        <v>0</v>
      </c>
      <c r="BE231" s="19">
        <f t="shared" si="15"/>
        <v>0</v>
      </c>
      <c r="BF231" s="20">
        <f t="shared" si="15"/>
        <v>10655.553588531835</v>
      </c>
      <c r="BG231" s="18">
        <f t="shared" si="15"/>
        <v>819.6449402591334</v>
      </c>
      <c r="BH231" s="18">
        <f t="shared" si="15"/>
        <v>13.202484770533333</v>
      </c>
      <c r="BI231" s="18">
        <f t="shared" si="15"/>
        <v>0</v>
      </c>
      <c r="BJ231" s="19">
        <f t="shared" si="15"/>
        <v>3677.4843870586333</v>
      </c>
      <c r="BK231" s="32">
        <f t="shared" si="15"/>
        <v>64526.44042106439</v>
      </c>
      <c r="BL231" s="16"/>
      <c r="BM231" s="50"/>
    </row>
    <row r="232" spans="1:65" s="21" customFormat="1" ht="15">
      <c r="A232" s="5"/>
      <c r="B232" s="15" t="s">
        <v>23</v>
      </c>
      <c r="C232" s="20">
        <f aca="true" t="shared" si="16" ref="C232:AH232">C231+C198</f>
        <v>0</v>
      </c>
      <c r="D232" s="18">
        <f t="shared" si="16"/>
        <v>286.5050968909666</v>
      </c>
      <c r="E232" s="18">
        <f t="shared" si="16"/>
        <v>0</v>
      </c>
      <c r="F232" s="18">
        <f t="shared" si="16"/>
        <v>0</v>
      </c>
      <c r="G232" s="19">
        <f t="shared" si="16"/>
        <v>0</v>
      </c>
      <c r="H232" s="20">
        <f t="shared" si="16"/>
        <v>3503.864101926001</v>
      </c>
      <c r="I232" s="18">
        <f t="shared" si="16"/>
        <v>3734.2436695903675</v>
      </c>
      <c r="J232" s="18">
        <f t="shared" si="16"/>
        <v>22.3196610285</v>
      </c>
      <c r="K232" s="18">
        <f t="shared" si="16"/>
        <v>300.8046464019667</v>
      </c>
      <c r="L232" s="19">
        <f t="shared" si="16"/>
        <v>1938.8872299299667</v>
      </c>
      <c r="M232" s="20">
        <f t="shared" si="16"/>
        <v>0</v>
      </c>
      <c r="N232" s="18">
        <f t="shared" si="16"/>
        <v>0</v>
      </c>
      <c r="O232" s="18">
        <f t="shared" si="16"/>
        <v>0</v>
      </c>
      <c r="P232" s="18">
        <f t="shared" si="16"/>
        <v>0</v>
      </c>
      <c r="Q232" s="19">
        <f t="shared" si="16"/>
        <v>0</v>
      </c>
      <c r="R232" s="20">
        <f t="shared" si="16"/>
        <v>1039.5481046495333</v>
      </c>
      <c r="S232" s="18">
        <f t="shared" si="16"/>
        <v>281.2875214623667</v>
      </c>
      <c r="T232" s="18">
        <f t="shared" si="16"/>
        <v>0.6661023333333334</v>
      </c>
      <c r="U232" s="18">
        <f t="shared" si="16"/>
        <v>0</v>
      </c>
      <c r="V232" s="19">
        <f t="shared" si="16"/>
        <v>546.1441753706665</v>
      </c>
      <c r="W232" s="20">
        <f t="shared" si="16"/>
        <v>0</v>
      </c>
      <c r="X232" s="18">
        <f t="shared" si="16"/>
        <v>0.5968601644</v>
      </c>
      <c r="Y232" s="18">
        <f t="shared" si="16"/>
        <v>0</v>
      </c>
      <c r="Z232" s="18">
        <f t="shared" si="16"/>
        <v>0</v>
      </c>
      <c r="AA232" s="19">
        <f t="shared" si="16"/>
        <v>0</v>
      </c>
      <c r="AB232" s="20">
        <f t="shared" si="16"/>
        <v>93.8425132548</v>
      </c>
      <c r="AC232" s="18">
        <f t="shared" si="16"/>
        <v>103.12418462176666</v>
      </c>
      <c r="AD232" s="18">
        <f t="shared" si="16"/>
        <v>0</v>
      </c>
      <c r="AE232" s="18">
        <f t="shared" si="16"/>
        <v>0</v>
      </c>
      <c r="AF232" s="19">
        <f t="shared" si="16"/>
        <v>49.477425480466664</v>
      </c>
      <c r="AG232" s="20">
        <f t="shared" si="16"/>
        <v>0</v>
      </c>
      <c r="AH232" s="18">
        <f t="shared" si="16"/>
        <v>0</v>
      </c>
      <c r="AI232" s="18">
        <f aca="true" t="shared" si="17" ref="AI232:BK232">AI231+AI198</f>
        <v>0</v>
      </c>
      <c r="AJ232" s="18">
        <f t="shared" si="17"/>
        <v>0</v>
      </c>
      <c r="AK232" s="19">
        <f t="shared" si="17"/>
        <v>0</v>
      </c>
      <c r="AL232" s="20">
        <f t="shared" si="17"/>
        <v>67.58468309963332</v>
      </c>
      <c r="AM232" s="18">
        <f t="shared" si="17"/>
        <v>198.09316360600002</v>
      </c>
      <c r="AN232" s="18">
        <f t="shared" si="17"/>
        <v>0</v>
      </c>
      <c r="AO232" s="18">
        <f t="shared" si="17"/>
        <v>0</v>
      </c>
      <c r="AP232" s="19">
        <f t="shared" si="17"/>
        <v>16.375492446400003</v>
      </c>
      <c r="AQ232" s="20">
        <f t="shared" si="17"/>
        <v>0</v>
      </c>
      <c r="AR232" s="18">
        <f t="shared" si="17"/>
        <v>0</v>
      </c>
      <c r="AS232" s="18">
        <f t="shared" si="17"/>
        <v>0</v>
      </c>
      <c r="AT232" s="18">
        <f t="shared" si="17"/>
        <v>0</v>
      </c>
      <c r="AU232" s="19">
        <f t="shared" si="17"/>
        <v>0</v>
      </c>
      <c r="AV232" s="20">
        <f t="shared" si="17"/>
        <v>25804.854646680586</v>
      </c>
      <c r="AW232" s="18">
        <f t="shared" si="17"/>
        <v>3231.990256153062</v>
      </c>
      <c r="AX232" s="18">
        <f t="shared" si="17"/>
        <v>4.480559909433332</v>
      </c>
      <c r="AY232" s="18">
        <f t="shared" si="17"/>
        <v>1.112426351933333</v>
      </c>
      <c r="AZ232" s="19">
        <f t="shared" si="17"/>
        <v>14988.995371501898</v>
      </c>
      <c r="BA232" s="20">
        <f t="shared" si="17"/>
        <v>0</v>
      </c>
      <c r="BB232" s="18">
        <f t="shared" si="17"/>
        <v>0</v>
      </c>
      <c r="BC232" s="18">
        <f t="shared" si="17"/>
        <v>0</v>
      </c>
      <c r="BD232" s="18">
        <f t="shared" si="17"/>
        <v>0</v>
      </c>
      <c r="BE232" s="19">
        <f t="shared" si="17"/>
        <v>0</v>
      </c>
      <c r="BF232" s="20">
        <f t="shared" si="17"/>
        <v>13704.621473776302</v>
      </c>
      <c r="BG232" s="18">
        <f t="shared" si="17"/>
        <v>838.6243152022333</v>
      </c>
      <c r="BH232" s="18">
        <f t="shared" si="17"/>
        <v>13.202484770533333</v>
      </c>
      <c r="BI232" s="18">
        <f t="shared" si="17"/>
        <v>0</v>
      </c>
      <c r="BJ232" s="19">
        <f t="shared" si="17"/>
        <v>4109.479043874433</v>
      </c>
      <c r="BK232" s="19">
        <f t="shared" si="17"/>
        <v>74880.72521047755</v>
      </c>
      <c r="BL232" s="16"/>
      <c r="BM232" s="50"/>
    </row>
    <row r="233" spans="3:65" ht="15" customHeight="1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6"/>
      <c r="BM233" s="50"/>
    </row>
    <row r="234" spans="1:65" s="12" customFormat="1" ht="15">
      <c r="A234" s="5" t="s">
        <v>24</v>
      </c>
      <c r="B234" s="27" t="s">
        <v>25</v>
      </c>
      <c r="C234" s="11"/>
      <c r="D234" s="9"/>
      <c r="E234" s="9"/>
      <c r="F234" s="9"/>
      <c r="G234" s="10"/>
      <c r="H234" s="11"/>
      <c r="I234" s="9"/>
      <c r="J234" s="9"/>
      <c r="K234" s="9"/>
      <c r="L234" s="10"/>
      <c r="M234" s="11"/>
      <c r="N234" s="9"/>
      <c r="O234" s="9"/>
      <c r="P234" s="9"/>
      <c r="Q234" s="10"/>
      <c r="R234" s="11"/>
      <c r="S234" s="9"/>
      <c r="T234" s="9"/>
      <c r="U234" s="9"/>
      <c r="V234" s="10"/>
      <c r="W234" s="11"/>
      <c r="X234" s="9"/>
      <c r="Y234" s="9"/>
      <c r="Z234" s="9"/>
      <c r="AA234" s="10"/>
      <c r="AB234" s="11"/>
      <c r="AC234" s="9"/>
      <c r="AD234" s="9"/>
      <c r="AE234" s="9"/>
      <c r="AF234" s="10"/>
      <c r="AG234" s="11"/>
      <c r="AH234" s="9"/>
      <c r="AI234" s="9"/>
      <c r="AJ234" s="9"/>
      <c r="AK234" s="10"/>
      <c r="AL234" s="11"/>
      <c r="AM234" s="9"/>
      <c r="AN234" s="9"/>
      <c r="AO234" s="9"/>
      <c r="AP234" s="10"/>
      <c r="AQ234" s="11"/>
      <c r="AR234" s="9"/>
      <c r="AS234" s="9"/>
      <c r="AT234" s="9"/>
      <c r="AU234" s="10"/>
      <c r="AV234" s="11"/>
      <c r="AW234" s="9"/>
      <c r="AX234" s="9"/>
      <c r="AY234" s="9"/>
      <c r="AZ234" s="10"/>
      <c r="BA234" s="11"/>
      <c r="BB234" s="9"/>
      <c r="BC234" s="9"/>
      <c r="BD234" s="9"/>
      <c r="BE234" s="10"/>
      <c r="BF234" s="11"/>
      <c r="BG234" s="9"/>
      <c r="BH234" s="9"/>
      <c r="BI234" s="9"/>
      <c r="BJ234" s="10"/>
      <c r="BK234" s="17"/>
      <c r="BL234" s="16"/>
      <c r="BM234" s="50"/>
    </row>
    <row r="235" spans="1:65" s="12" customFormat="1" ht="15">
      <c r="A235" s="5" t="s">
        <v>7</v>
      </c>
      <c r="B235" s="15" t="s">
        <v>26</v>
      </c>
      <c r="C235" s="11"/>
      <c r="D235" s="9"/>
      <c r="E235" s="9"/>
      <c r="F235" s="9"/>
      <c r="G235" s="10"/>
      <c r="H235" s="11"/>
      <c r="I235" s="9"/>
      <c r="J235" s="9"/>
      <c r="K235" s="9"/>
      <c r="L235" s="10"/>
      <c r="M235" s="11"/>
      <c r="N235" s="9"/>
      <c r="O235" s="9"/>
      <c r="P235" s="9"/>
      <c r="Q235" s="10"/>
      <c r="R235" s="11"/>
      <c r="S235" s="9"/>
      <c r="T235" s="9"/>
      <c r="U235" s="9"/>
      <c r="V235" s="10"/>
      <c r="W235" s="11"/>
      <c r="X235" s="9"/>
      <c r="Y235" s="9"/>
      <c r="Z235" s="9"/>
      <c r="AA235" s="10"/>
      <c r="AB235" s="11"/>
      <c r="AC235" s="9"/>
      <c r="AD235" s="9"/>
      <c r="AE235" s="9"/>
      <c r="AF235" s="10"/>
      <c r="AG235" s="11"/>
      <c r="AH235" s="9"/>
      <c r="AI235" s="9"/>
      <c r="AJ235" s="9"/>
      <c r="AK235" s="10"/>
      <c r="AL235" s="11"/>
      <c r="AM235" s="9"/>
      <c r="AN235" s="9"/>
      <c r="AO235" s="9"/>
      <c r="AP235" s="10"/>
      <c r="AQ235" s="11"/>
      <c r="AR235" s="9"/>
      <c r="AS235" s="9"/>
      <c r="AT235" s="9"/>
      <c r="AU235" s="10"/>
      <c r="AV235" s="11"/>
      <c r="AW235" s="9"/>
      <c r="AX235" s="9"/>
      <c r="AY235" s="9"/>
      <c r="AZ235" s="10"/>
      <c r="BA235" s="11"/>
      <c r="BB235" s="9"/>
      <c r="BC235" s="9"/>
      <c r="BD235" s="9"/>
      <c r="BE235" s="10"/>
      <c r="BF235" s="11"/>
      <c r="BG235" s="9"/>
      <c r="BH235" s="9"/>
      <c r="BI235" s="9"/>
      <c r="BJ235" s="10"/>
      <c r="BK235" s="17"/>
      <c r="BL235" s="16"/>
      <c r="BM235" s="50"/>
    </row>
    <row r="236" spans="1:65" s="12" customFormat="1" ht="15">
      <c r="A236" s="5"/>
      <c r="B236" s="8" t="s">
        <v>309</v>
      </c>
      <c r="C236" s="11">
        <v>0</v>
      </c>
      <c r="D236" s="9">
        <v>37.80982881223335</v>
      </c>
      <c r="E236" s="9">
        <v>0</v>
      </c>
      <c r="F236" s="9">
        <v>0</v>
      </c>
      <c r="G236" s="10">
        <v>0</v>
      </c>
      <c r="H236" s="11">
        <v>159.98829329409995</v>
      </c>
      <c r="I236" s="9">
        <v>174.41484937089996</v>
      </c>
      <c r="J236" s="9">
        <v>2.0400982607333327</v>
      </c>
      <c r="K236" s="9">
        <v>0</v>
      </c>
      <c r="L236" s="10">
        <v>115.53273822940004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81.80272183706666</v>
      </c>
      <c r="S236" s="9">
        <v>112.14830208699998</v>
      </c>
      <c r="T236" s="9">
        <v>0</v>
      </c>
      <c r="U236" s="9">
        <v>0</v>
      </c>
      <c r="V236" s="10">
        <v>38.47575353006667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8.198517218966666</v>
      </c>
      <c r="AC236" s="9">
        <v>2.0555276870666663</v>
      </c>
      <c r="AD236" s="9">
        <v>0</v>
      </c>
      <c r="AE236" s="9">
        <v>0</v>
      </c>
      <c r="AF236" s="10">
        <v>9.522799152266664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0.7608136347999999</v>
      </c>
      <c r="AM236" s="9">
        <v>1.0997033899666666</v>
      </c>
      <c r="AN236" s="9">
        <v>0</v>
      </c>
      <c r="AO236" s="9">
        <v>0</v>
      </c>
      <c r="AP236" s="10">
        <v>0.15945361389999996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6296.70091358303</v>
      </c>
      <c r="AW236" s="9">
        <v>835.9869912242784</v>
      </c>
      <c r="AX236" s="9">
        <v>0.37622646773333324</v>
      </c>
      <c r="AY236" s="9">
        <v>0</v>
      </c>
      <c r="AZ236" s="10">
        <v>1737.205827771167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2721.96211796537</v>
      </c>
      <c r="BG236" s="9">
        <v>222.31184064763332</v>
      </c>
      <c r="BH236" s="9">
        <v>5.650841334966667</v>
      </c>
      <c r="BI236" s="9">
        <v>0</v>
      </c>
      <c r="BJ236" s="10">
        <v>516.3406805479001</v>
      </c>
      <c r="BK236" s="17">
        <f>SUM(C236:BJ236)</f>
        <v>13080.544839660546</v>
      </c>
      <c r="BL236" s="16"/>
      <c r="BM236" s="50"/>
    </row>
    <row r="237" spans="1:65" s="21" customFormat="1" ht="15">
      <c r="A237" s="5"/>
      <c r="B237" s="15" t="s">
        <v>27</v>
      </c>
      <c r="C237" s="20">
        <f>SUM(C236)</f>
        <v>0</v>
      </c>
      <c r="D237" s="18">
        <f>SUM(D236)</f>
        <v>37.80982881223335</v>
      </c>
      <c r="E237" s="18">
        <f>SUM(E236)</f>
        <v>0</v>
      </c>
      <c r="F237" s="18">
        <f>SUM(F236)</f>
        <v>0</v>
      </c>
      <c r="G237" s="19">
        <f>SUM(G236)</f>
        <v>0</v>
      </c>
      <c r="H237" s="20">
        <f aca="true" t="shared" si="18" ref="H237:BJ237">SUM(H236)</f>
        <v>159.98829329409995</v>
      </c>
      <c r="I237" s="18">
        <f t="shared" si="18"/>
        <v>174.41484937089996</v>
      </c>
      <c r="J237" s="18">
        <f t="shared" si="18"/>
        <v>2.0400982607333327</v>
      </c>
      <c r="K237" s="18">
        <f t="shared" si="18"/>
        <v>0</v>
      </c>
      <c r="L237" s="19">
        <f t="shared" si="18"/>
        <v>115.53273822940004</v>
      </c>
      <c r="M237" s="20">
        <f t="shared" si="18"/>
        <v>0</v>
      </c>
      <c r="N237" s="18">
        <f t="shared" si="18"/>
        <v>0</v>
      </c>
      <c r="O237" s="18">
        <f t="shared" si="18"/>
        <v>0</v>
      </c>
      <c r="P237" s="18">
        <f t="shared" si="18"/>
        <v>0</v>
      </c>
      <c r="Q237" s="19">
        <f t="shared" si="18"/>
        <v>0</v>
      </c>
      <c r="R237" s="20">
        <f t="shared" si="18"/>
        <v>81.80272183706666</v>
      </c>
      <c r="S237" s="18">
        <f t="shared" si="18"/>
        <v>112.14830208699998</v>
      </c>
      <c r="T237" s="18">
        <f t="shared" si="18"/>
        <v>0</v>
      </c>
      <c r="U237" s="18">
        <f t="shared" si="18"/>
        <v>0</v>
      </c>
      <c r="V237" s="19">
        <f t="shared" si="18"/>
        <v>38.47575353006667</v>
      </c>
      <c r="W237" s="20">
        <f t="shared" si="18"/>
        <v>0</v>
      </c>
      <c r="X237" s="18">
        <f t="shared" si="18"/>
        <v>0</v>
      </c>
      <c r="Y237" s="18">
        <f t="shared" si="18"/>
        <v>0</v>
      </c>
      <c r="Z237" s="18">
        <f t="shared" si="18"/>
        <v>0</v>
      </c>
      <c r="AA237" s="19">
        <f t="shared" si="18"/>
        <v>0</v>
      </c>
      <c r="AB237" s="20">
        <f t="shared" si="18"/>
        <v>8.198517218966666</v>
      </c>
      <c r="AC237" s="18">
        <f t="shared" si="18"/>
        <v>2.0555276870666663</v>
      </c>
      <c r="AD237" s="18">
        <f t="shared" si="18"/>
        <v>0</v>
      </c>
      <c r="AE237" s="18">
        <f t="shared" si="18"/>
        <v>0</v>
      </c>
      <c r="AF237" s="19">
        <f t="shared" si="18"/>
        <v>9.522799152266664</v>
      </c>
      <c r="AG237" s="20">
        <f t="shared" si="18"/>
        <v>0</v>
      </c>
      <c r="AH237" s="18">
        <f t="shared" si="18"/>
        <v>0</v>
      </c>
      <c r="AI237" s="18">
        <f t="shared" si="18"/>
        <v>0</v>
      </c>
      <c r="AJ237" s="18">
        <f t="shared" si="18"/>
        <v>0</v>
      </c>
      <c r="AK237" s="19">
        <f t="shared" si="18"/>
        <v>0</v>
      </c>
      <c r="AL237" s="20">
        <f t="shared" si="18"/>
        <v>0.7608136347999999</v>
      </c>
      <c r="AM237" s="18">
        <f t="shared" si="18"/>
        <v>1.0997033899666666</v>
      </c>
      <c r="AN237" s="18">
        <f t="shared" si="18"/>
        <v>0</v>
      </c>
      <c r="AO237" s="18">
        <f t="shared" si="18"/>
        <v>0</v>
      </c>
      <c r="AP237" s="19">
        <f t="shared" si="18"/>
        <v>0.15945361389999996</v>
      </c>
      <c r="AQ237" s="20">
        <f t="shared" si="18"/>
        <v>0</v>
      </c>
      <c r="AR237" s="18">
        <f t="shared" si="18"/>
        <v>0</v>
      </c>
      <c r="AS237" s="18">
        <f t="shared" si="18"/>
        <v>0</v>
      </c>
      <c r="AT237" s="18">
        <f t="shared" si="18"/>
        <v>0</v>
      </c>
      <c r="AU237" s="19">
        <f t="shared" si="18"/>
        <v>0</v>
      </c>
      <c r="AV237" s="20">
        <f t="shared" si="18"/>
        <v>6296.70091358303</v>
      </c>
      <c r="AW237" s="18">
        <f t="shared" si="18"/>
        <v>835.9869912242784</v>
      </c>
      <c r="AX237" s="18">
        <f t="shared" si="18"/>
        <v>0.37622646773333324</v>
      </c>
      <c r="AY237" s="18">
        <f t="shared" si="18"/>
        <v>0</v>
      </c>
      <c r="AZ237" s="19">
        <f t="shared" si="18"/>
        <v>1737.205827771167</v>
      </c>
      <c r="BA237" s="20">
        <f t="shared" si="18"/>
        <v>0</v>
      </c>
      <c r="BB237" s="18">
        <f t="shared" si="18"/>
        <v>0</v>
      </c>
      <c r="BC237" s="18">
        <f t="shared" si="18"/>
        <v>0</v>
      </c>
      <c r="BD237" s="18">
        <f t="shared" si="18"/>
        <v>0</v>
      </c>
      <c r="BE237" s="19">
        <f t="shared" si="18"/>
        <v>0</v>
      </c>
      <c r="BF237" s="20">
        <f t="shared" si="18"/>
        <v>2721.96211796537</v>
      </c>
      <c r="BG237" s="18">
        <f t="shared" si="18"/>
        <v>222.31184064763332</v>
      </c>
      <c r="BH237" s="18">
        <f t="shared" si="18"/>
        <v>5.650841334966667</v>
      </c>
      <c r="BI237" s="18">
        <f t="shared" si="18"/>
        <v>0</v>
      </c>
      <c r="BJ237" s="19">
        <f t="shared" si="18"/>
        <v>516.3406805479001</v>
      </c>
      <c r="BK237" s="32">
        <f>SUM(BK236)</f>
        <v>13080.544839660546</v>
      </c>
      <c r="BL237" s="16"/>
      <c r="BM237" s="50"/>
    </row>
    <row r="238" spans="3:65" ht="15" customHeight="1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6"/>
      <c r="BM238" s="50"/>
    </row>
    <row r="239" spans="1:65" s="12" customFormat="1" ht="15">
      <c r="A239" s="5" t="s">
        <v>40</v>
      </c>
      <c r="B239" s="24" t="s">
        <v>41</v>
      </c>
      <c r="C239" s="52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4"/>
      <c r="BL239" s="16"/>
      <c r="BM239" s="50"/>
    </row>
    <row r="240" spans="1:65" s="12" customFormat="1" ht="15">
      <c r="A240" s="5" t="s">
        <v>7</v>
      </c>
      <c r="B240" s="33" t="s">
        <v>42</v>
      </c>
      <c r="C240" s="52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4"/>
      <c r="BL240" s="16"/>
      <c r="BM240" s="50"/>
    </row>
    <row r="241" spans="1:65" s="12" customFormat="1" ht="15">
      <c r="A241" s="5"/>
      <c r="B241" s="8" t="s">
        <v>255</v>
      </c>
      <c r="C241" s="11">
        <v>0</v>
      </c>
      <c r="D241" s="9">
        <v>0.6120081275675515</v>
      </c>
      <c r="E241" s="9">
        <v>0</v>
      </c>
      <c r="F241" s="9">
        <v>0</v>
      </c>
      <c r="G241" s="10">
        <v>0</v>
      </c>
      <c r="H241" s="11">
        <v>592.8885</v>
      </c>
      <c r="I241" s="9">
        <v>840.7361232824828</v>
      </c>
      <c r="J241" s="9">
        <v>0.6289440334494575</v>
      </c>
      <c r="K241" s="9">
        <v>0</v>
      </c>
      <c r="L241" s="10">
        <v>641.4745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196.5458</v>
      </c>
      <c r="S241" s="9">
        <v>41.8241</v>
      </c>
      <c r="T241" s="9">
        <v>0.0036</v>
      </c>
      <c r="U241" s="9">
        <v>0</v>
      </c>
      <c r="V241" s="10">
        <v>104.425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</v>
      </c>
      <c r="AC241" s="9">
        <v>0</v>
      </c>
      <c r="AD241" s="9">
        <v>0</v>
      </c>
      <c r="AE241" s="9">
        <v>0</v>
      </c>
      <c r="AF241" s="10">
        <v>0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0</v>
      </c>
      <c r="AW241" s="9">
        <v>0</v>
      </c>
      <c r="AX241" s="9">
        <v>0</v>
      </c>
      <c r="AY241" s="9">
        <v>0</v>
      </c>
      <c r="AZ241" s="10">
        <v>0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0</v>
      </c>
      <c r="BG241" s="9">
        <v>0</v>
      </c>
      <c r="BH241" s="9">
        <v>0</v>
      </c>
      <c r="BI241" s="9">
        <v>0</v>
      </c>
      <c r="BJ241" s="10">
        <v>0</v>
      </c>
      <c r="BK241" s="17">
        <f>SUM(C241:BJ241)</f>
        <v>2419.1385754434996</v>
      </c>
      <c r="BL241" s="25"/>
      <c r="BM241" s="50"/>
    </row>
    <row r="242" spans="1:65" s="21" customFormat="1" ht="15">
      <c r="A242" s="5"/>
      <c r="B242" s="15" t="s">
        <v>9</v>
      </c>
      <c r="C242" s="20">
        <f>SUM(C241)</f>
        <v>0</v>
      </c>
      <c r="D242" s="20">
        <f aca="true" t="shared" si="19" ref="D242:BJ242">SUM(D241)</f>
        <v>0.6120081275675515</v>
      </c>
      <c r="E242" s="20">
        <f t="shared" si="19"/>
        <v>0</v>
      </c>
      <c r="F242" s="20">
        <f t="shared" si="19"/>
        <v>0</v>
      </c>
      <c r="G242" s="20">
        <f t="shared" si="19"/>
        <v>0</v>
      </c>
      <c r="H242" s="20">
        <f t="shared" si="19"/>
        <v>592.8885</v>
      </c>
      <c r="I242" s="20">
        <f t="shared" si="19"/>
        <v>840.7361232824828</v>
      </c>
      <c r="J242" s="20">
        <f t="shared" si="19"/>
        <v>0.6289440334494575</v>
      </c>
      <c r="K242" s="20">
        <f t="shared" si="19"/>
        <v>0</v>
      </c>
      <c r="L242" s="20">
        <f t="shared" si="19"/>
        <v>641.4745</v>
      </c>
      <c r="M242" s="20">
        <f t="shared" si="19"/>
        <v>0</v>
      </c>
      <c r="N242" s="20">
        <f t="shared" si="19"/>
        <v>0</v>
      </c>
      <c r="O242" s="20">
        <f t="shared" si="19"/>
        <v>0</v>
      </c>
      <c r="P242" s="20">
        <f t="shared" si="19"/>
        <v>0</v>
      </c>
      <c r="Q242" s="20">
        <f t="shared" si="19"/>
        <v>0</v>
      </c>
      <c r="R242" s="20">
        <f t="shared" si="19"/>
        <v>196.5458</v>
      </c>
      <c r="S242" s="20">
        <f t="shared" si="19"/>
        <v>41.8241</v>
      </c>
      <c r="T242" s="20">
        <f t="shared" si="19"/>
        <v>0.0036</v>
      </c>
      <c r="U242" s="20">
        <f t="shared" si="19"/>
        <v>0</v>
      </c>
      <c r="V242" s="20">
        <f t="shared" si="19"/>
        <v>104.425</v>
      </c>
      <c r="W242" s="20">
        <f t="shared" si="19"/>
        <v>0</v>
      </c>
      <c r="X242" s="20">
        <f t="shared" si="19"/>
        <v>0</v>
      </c>
      <c r="Y242" s="20">
        <f t="shared" si="19"/>
        <v>0</v>
      </c>
      <c r="Z242" s="20">
        <f t="shared" si="19"/>
        <v>0</v>
      </c>
      <c r="AA242" s="20">
        <f t="shared" si="19"/>
        <v>0</v>
      </c>
      <c r="AB242" s="20">
        <f t="shared" si="19"/>
        <v>0</v>
      </c>
      <c r="AC242" s="20">
        <f t="shared" si="19"/>
        <v>0</v>
      </c>
      <c r="AD242" s="20">
        <f t="shared" si="19"/>
        <v>0</v>
      </c>
      <c r="AE242" s="20">
        <f t="shared" si="19"/>
        <v>0</v>
      </c>
      <c r="AF242" s="20">
        <f t="shared" si="19"/>
        <v>0</v>
      </c>
      <c r="AG242" s="20">
        <f t="shared" si="19"/>
        <v>0</v>
      </c>
      <c r="AH242" s="20">
        <f t="shared" si="19"/>
        <v>0</v>
      </c>
      <c r="AI242" s="20">
        <f t="shared" si="19"/>
        <v>0</v>
      </c>
      <c r="AJ242" s="20">
        <f t="shared" si="19"/>
        <v>0</v>
      </c>
      <c r="AK242" s="20">
        <f t="shared" si="19"/>
        <v>0</v>
      </c>
      <c r="AL242" s="20">
        <f t="shared" si="19"/>
        <v>0</v>
      </c>
      <c r="AM242" s="20">
        <f t="shared" si="19"/>
        <v>0</v>
      </c>
      <c r="AN242" s="20">
        <f t="shared" si="19"/>
        <v>0</v>
      </c>
      <c r="AO242" s="20">
        <f t="shared" si="19"/>
        <v>0</v>
      </c>
      <c r="AP242" s="20">
        <f t="shared" si="19"/>
        <v>0</v>
      </c>
      <c r="AQ242" s="20">
        <f t="shared" si="19"/>
        <v>0</v>
      </c>
      <c r="AR242" s="20">
        <f t="shared" si="19"/>
        <v>0</v>
      </c>
      <c r="AS242" s="20">
        <f t="shared" si="19"/>
        <v>0</v>
      </c>
      <c r="AT242" s="20">
        <f t="shared" si="19"/>
        <v>0</v>
      </c>
      <c r="AU242" s="20">
        <f t="shared" si="19"/>
        <v>0</v>
      </c>
      <c r="AV242" s="20">
        <f t="shared" si="19"/>
        <v>0</v>
      </c>
      <c r="AW242" s="20">
        <f t="shared" si="19"/>
        <v>0</v>
      </c>
      <c r="AX242" s="20">
        <f t="shared" si="19"/>
        <v>0</v>
      </c>
      <c r="AY242" s="20">
        <f t="shared" si="19"/>
        <v>0</v>
      </c>
      <c r="AZ242" s="20">
        <f t="shared" si="19"/>
        <v>0</v>
      </c>
      <c r="BA242" s="20">
        <f t="shared" si="19"/>
        <v>0</v>
      </c>
      <c r="BB242" s="20">
        <f t="shared" si="19"/>
        <v>0</v>
      </c>
      <c r="BC242" s="20">
        <f t="shared" si="19"/>
        <v>0</v>
      </c>
      <c r="BD242" s="20">
        <f t="shared" si="19"/>
        <v>0</v>
      </c>
      <c r="BE242" s="20">
        <f t="shared" si="19"/>
        <v>0</v>
      </c>
      <c r="BF242" s="20">
        <f t="shared" si="19"/>
        <v>0</v>
      </c>
      <c r="BG242" s="20">
        <f t="shared" si="19"/>
        <v>0</v>
      </c>
      <c r="BH242" s="20">
        <f t="shared" si="19"/>
        <v>0</v>
      </c>
      <c r="BI242" s="20">
        <f t="shared" si="19"/>
        <v>0</v>
      </c>
      <c r="BJ242" s="20">
        <f t="shared" si="19"/>
        <v>0</v>
      </c>
      <c r="BK242" s="32">
        <f>SUM(BK241)</f>
        <v>2419.1385754434996</v>
      </c>
      <c r="BL242" s="16"/>
      <c r="BM242" s="50"/>
    </row>
    <row r="243" spans="1:65" s="12" customFormat="1" ht="15">
      <c r="A243" s="5" t="s">
        <v>10</v>
      </c>
      <c r="B243" s="6" t="s">
        <v>43</v>
      </c>
      <c r="C243" s="52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4"/>
      <c r="BL243" s="16"/>
      <c r="BM243" s="50"/>
    </row>
    <row r="244" spans="1:65" s="12" customFormat="1" ht="15">
      <c r="A244" s="5"/>
      <c r="B244" s="8" t="s">
        <v>256</v>
      </c>
      <c r="C244" s="11">
        <v>0</v>
      </c>
      <c r="D244" s="9">
        <v>18.737323802109053</v>
      </c>
      <c r="E244" s="9">
        <v>0</v>
      </c>
      <c r="F244" s="9">
        <v>0</v>
      </c>
      <c r="G244" s="10">
        <v>0</v>
      </c>
      <c r="H244" s="11">
        <v>0.2939</v>
      </c>
      <c r="I244" s="9">
        <v>0.7623633583242777</v>
      </c>
      <c r="J244" s="9">
        <v>0</v>
      </c>
      <c r="K244" s="9">
        <v>0</v>
      </c>
      <c r="L244" s="10">
        <v>0.2008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0.0619</v>
      </c>
      <c r="S244" s="9">
        <v>3.9021</v>
      </c>
      <c r="T244" s="9">
        <v>0</v>
      </c>
      <c r="U244" s="9">
        <v>0</v>
      </c>
      <c r="V244" s="10">
        <v>0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0</v>
      </c>
      <c r="AC244" s="9">
        <v>0</v>
      </c>
      <c r="AD244" s="9">
        <v>0</v>
      </c>
      <c r="AE244" s="9">
        <v>0</v>
      </c>
      <c r="AF244" s="10">
        <v>0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0</v>
      </c>
      <c r="AM244" s="9">
        <v>0</v>
      </c>
      <c r="AN244" s="9">
        <v>0</v>
      </c>
      <c r="AO244" s="9">
        <v>0</v>
      </c>
      <c r="AP244" s="10">
        <v>0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0</v>
      </c>
      <c r="AW244" s="9">
        <v>0</v>
      </c>
      <c r="AX244" s="9">
        <v>0</v>
      </c>
      <c r="AY244" s="9">
        <v>0</v>
      </c>
      <c r="AZ244" s="10">
        <v>0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0</v>
      </c>
      <c r="BG244" s="9">
        <v>0</v>
      </c>
      <c r="BH244" s="9">
        <v>0</v>
      </c>
      <c r="BI244" s="9">
        <v>0</v>
      </c>
      <c r="BJ244" s="10">
        <v>0</v>
      </c>
      <c r="BK244" s="17">
        <v>23.958387160433336</v>
      </c>
      <c r="BL244" s="25"/>
      <c r="BM244" s="50"/>
    </row>
    <row r="245" spans="1:65" s="12" customFormat="1" ht="15">
      <c r="A245" s="5"/>
      <c r="B245" s="8" t="s">
        <v>257</v>
      </c>
      <c r="C245" s="11">
        <v>0</v>
      </c>
      <c r="D245" s="9">
        <v>2.8989628721379836</v>
      </c>
      <c r="E245" s="9">
        <v>0</v>
      </c>
      <c r="F245" s="9">
        <v>0</v>
      </c>
      <c r="G245" s="10">
        <v>0</v>
      </c>
      <c r="H245" s="11">
        <v>1.6398</v>
      </c>
      <c r="I245" s="9">
        <v>0.704057032695351</v>
      </c>
      <c r="J245" s="9">
        <v>0</v>
      </c>
      <c r="K245" s="9">
        <v>0</v>
      </c>
      <c r="L245" s="10">
        <v>0.0593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1.3529</v>
      </c>
      <c r="S245" s="9">
        <v>0.9814</v>
      </c>
      <c r="T245" s="9">
        <v>0</v>
      </c>
      <c r="U245" s="9">
        <v>0</v>
      </c>
      <c r="V245" s="10">
        <v>0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</v>
      </c>
      <c r="AC245" s="9">
        <v>0</v>
      </c>
      <c r="AD245" s="9">
        <v>0</v>
      </c>
      <c r="AE245" s="9">
        <v>0</v>
      </c>
      <c r="AF245" s="10">
        <v>0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0</v>
      </c>
      <c r="AW245" s="9">
        <v>0</v>
      </c>
      <c r="AX245" s="9">
        <v>0</v>
      </c>
      <c r="AY245" s="9">
        <v>0</v>
      </c>
      <c r="AZ245" s="10">
        <v>0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0</v>
      </c>
      <c r="BG245" s="9">
        <v>0</v>
      </c>
      <c r="BH245" s="9">
        <v>0</v>
      </c>
      <c r="BI245" s="9">
        <v>0</v>
      </c>
      <c r="BJ245" s="10">
        <v>0</v>
      </c>
      <c r="BK245" s="17">
        <v>7.6364199048333345</v>
      </c>
      <c r="BL245" s="25"/>
      <c r="BM245" s="57"/>
    </row>
    <row r="246" spans="1:65" s="12" customFormat="1" ht="15">
      <c r="A246" s="5"/>
      <c r="B246" s="8" t="s">
        <v>258</v>
      </c>
      <c r="C246" s="11">
        <v>0</v>
      </c>
      <c r="D246" s="9">
        <v>11.595079478726753</v>
      </c>
      <c r="E246" s="9">
        <v>0</v>
      </c>
      <c r="F246" s="9">
        <v>0</v>
      </c>
      <c r="G246" s="10">
        <v>0</v>
      </c>
      <c r="H246" s="11">
        <v>1.2805</v>
      </c>
      <c r="I246" s="9">
        <v>0.03513524118733626</v>
      </c>
      <c r="J246" s="9">
        <v>0.0033082304859111972</v>
      </c>
      <c r="K246" s="9">
        <v>0</v>
      </c>
      <c r="L246" s="10">
        <v>0.5115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0.3615</v>
      </c>
      <c r="S246" s="9">
        <v>0.1742</v>
      </c>
      <c r="T246" s="9">
        <v>0</v>
      </c>
      <c r="U246" s="9">
        <v>0</v>
      </c>
      <c r="V246" s="10">
        <v>0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</v>
      </c>
      <c r="AC246" s="9">
        <v>0</v>
      </c>
      <c r="AD246" s="9">
        <v>0</v>
      </c>
      <c r="AE246" s="9">
        <v>0</v>
      </c>
      <c r="AF246" s="10">
        <v>0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</v>
      </c>
      <c r="AM246" s="9">
        <v>0</v>
      </c>
      <c r="AN246" s="9">
        <v>0</v>
      </c>
      <c r="AO246" s="9">
        <v>0</v>
      </c>
      <c r="AP246" s="10">
        <v>0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0</v>
      </c>
      <c r="AW246" s="9">
        <v>0</v>
      </c>
      <c r="AX246" s="9">
        <v>0</v>
      </c>
      <c r="AY246" s="9">
        <v>0</v>
      </c>
      <c r="AZ246" s="10">
        <v>0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0</v>
      </c>
      <c r="BG246" s="9">
        <v>0</v>
      </c>
      <c r="BH246" s="9">
        <v>0</v>
      </c>
      <c r="BI246" s="9">
        <v>0</v>
      </c>
      <c r="BJ246" s="10">
        <v>0</v>
      </c>
      <c r="BK246" s="17">
        <v>13.961222950400002</v>
      </c>
      <c r="BL246" s="25"/>
      <c r="BM246" s="50"/>
    </row>
    <row r="247" spans="1:65" s="12" customFormat="1" ht="15">
      <c r="A247" s="5"/>
      <c r="B247" s="8" t="s">
        <v>259</v>
      </c>
      <c r="C247" s="11">
        <v>0</v>
      </c>
      <c r="D247" s="9">
        <v>16.05243645330909</v>
      </c>
      <c r="E247" s="9">
        <v>0</v>
      </c>
      <c r="F247" s="9">
        <v>0</v>
      </c>
      <c r="G247" s="10">
        <v>0</v>
      </c>
      <c r="H247" s="11">
        <v>0.7192</v>
      </c>
      <c r="I247" s="9">
        <v>0.2619789773242329</v>
      </c>
      <c r="J247" s="9">
        <v>0</v>
      </c>
      <c r="K247" s="9">
        <v>0</v>
      </c>
      <c r="L247" s="10">
        <v>0.3724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0.2527</v>
      </c>
      <c r="S247" s="9">
        <v>0.0576</v>
      </c>
      <c r="T247" s="9">
        <v>0</v>
      </c>
      <c r="U247" s="9">
        <v>0</v>
      </c>
      <c r="V247" s="10">
        <v>0.1408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</v>
      </c>
      <c r="AC247" s="9">
        <v>0</v>
      </c>
      <c r="AD247" s="9">
        <v>0</v>
      </c>
      <c r="AE247" s="9">
        <v>0</v>
      </c>
      <c r="AF247" s="10">
        <v>0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</v>
      </c>
      <c r="AM247" s="9">
        <v>0</v>
      </c>
      <c r="AN247" s="9">
        <v>0</v>
      </c>
      <c r="AO247" s="9">
        <v>0</v>
      </c>
      <c r="AP247" s="10">
        <v>0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0</v>
      </c>
      <c r="AW247" s="9">
        <v>0</v>
      </c>
      <c r="AX247" s="9">
        <v>0</v>
      </c>
      <c r="AY247" s="9">
        <v>0</v>
      </c>
      <c r="AZ247" s="10">
        <v>0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0</v>
      </c>
      <c r="BG247" s="9">
        <v>0</v>
      </c>
      <c r="BH247" s="9">
        <v>0</v>
      </c>
      <c r="BI247" s="9">
        <v>0</v>
      </c>
      <c r="BJ247" s="10">
        <v>0</v>
      </c>
      <c r="BK247" s="17">
        <v>17.857115430633325</v>
      </c>
      <c r="BL247" s="25"/>
      <c r="BM247" s="50"/>
    </row>
    <row r="248" spans="1:65" s="12" customFormat="1" ht="15">
      <c r="A248" s="5"/>
      <c r="B248" s="8" t="s">
        <v>260</v>
      </c>
      <c r="C248" s="11">
        <v>0</v>
      </c>
      <c r="D248" s="9">
        <v>16.89336835043175</v>
      </c>
      <c r="E248" s="9">
        <v>0</v>
      </c>
      <c r="F248" s="9">
        <v>0</v>
      </c>
      <c r="G248" s="10">
        <v>0</v>
      </c>
      <c r="H248" s="11">
        <v>0.1931</v>
      </c>
      <c r="I248" s="9">
        <v>0.41502282210158264</v>
      </c>
      <c r="J248" s="9">
        <v>0</v>
      </c>
      <c r="K248" s="9">
        <v>0</v>
      </c>
      <c r="L248" s="10">
        <v>0.2556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0.0434</v>
      </c>
      <c r="S248" s="9">
        <v>0.0656</v>
      </c>
      <c r="T248" s="9">
        <v>0</v>
      </c>
      <c r="U248" s="9">
        <v>0</v>
      </c>
      <c r="V248" s="10">
        <v>0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</v>
      </c>
      <c r="AC248" s="9">
        <v>0</v>
      </c>
      <c r="AD248" s="9">
        <v>0</v>
      </c>
      <c r="AE248" s="9">
        <v>0</v>
      </c>
      <c r="AF248" s="10">
        <v>0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0</v>
      </c>
      <c r="AW248" s="9">
        <v>0</v>
      </c>
      <c r="AX248" s="9">
        <v>0</v>
      </c>
      <c r="AY248" s="9">
        <v>0</v>
      </c>
      <c r="AZ248" s="10">
        <v>0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0</v>
      </c>
      <c r="BG248" s="9">
        <v>0</v>
      </c>
      <c r="BH248" s="9">
        <v>0</v>
      </c>
      <c r="BI248" s="9">
        <v>0</v>
      </c>
      <c r="BJ248" s="10">
        <v>0</v>
      </c>
      <c r="BK248" s="17">
        <v>17.866091172533334</v>
      </c>
      <c r="BL248" s="25"/>
      <c r="BM248" s="50"/>
    </row>
    <row r="249" spans="1:65" s="12" customFormat="1" ht="15">
      <c r="A249" s="5"/>
      <c r="B249" s="8" t="s">
        <v>261</v>
      </c>
      <c r="C249" s="11">
        <v>0</v>
      </c>
      <c r="D249" s="9">
        <v>16.121208500238296</v>
      </c>
      <c r="E249" s="9">
        <v>0</v>
      </c>
      <c r="F249" s="9">
        <v>0</v>
      </c>
      <c r="G249" s="10">
        <v>0</v>
      </c>
      <c r="H249" s="11">
        <v>0.1858</v>
      </c>
      <c r="I249" s="9">
        <v>107.80778399549507</v>
      </c>
      <c r="J249" s="9">
        <v>0</v>
      </c>
      <c r="K249" s="9">
        <v>0</v>
      </c>
      <c r="L249" s="10">
        <v>11.7256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0.0702</v>
      </c>
      <c r="S249" s="9">
        <v>0</v>
      </c>
      <c r="T249" s="9">
        <v>0</v>
      </c>
      <c r="U249" s="9">
        <v>0</v>
      </c>
      <c r="V249" s="10">
        <v>0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0</v>
      </c>
      <c r="AC249" s="9">
        <v>0</v>
      </c>
      <c r="AD249" s="9">
        <v>0</v>
      </c>
      <c r="AE249" s="9">
        <v>0</v>
      </c>
      <c r="AF249" s="10">
        <v>0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0</v>
      </c>
      <c r="AM249" s="9">
        <v>0</v>
      </c>
      <c r="AN249" s="9">
        <v>0</v>
      </c>
      <c r="AO249" s="9">
        <v>0</v>
      </c>
      <c r="AP249" s="10">
        <v>0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0</v>
      </c>
      <c r="AW249" s="9">
        <v>0</v>
      </c>
      <c r="AX249" s="9">
        <v>0</v>
      </c>
      <c r="AY249" s="9">
        <v>0</v>
      </c>
      <c r="AZ249" s="10">
        <v>0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0</v>
      </c>
      <c r="BG249" s="9">
        <v>0</v>
      </c>
      <c r="BH249" s="9">
        <v>0</v>
      </c>
      <c r="BI249" s="9">
        <v>0</v>
      </c>
      <c r="BJ249" s="10">
        <v>0</v>
      </c>
      <c r="BK249" s="17">
        <v>135.91059249573337</v>
      </c>
      <c r="BL249" s="25"/>
      <c r="BM249" s="57"/>
    </row>
    <row r="250" spans="1:65" s="12" customFormat="1" ht="15">
      <c r="A250" s="5"/>
      <c r="B250" s="8" t="s">
        <v>262</v>
      </c>
      <c r="C250" s="11">
        <v>0</v>
      </c>
      <c r="D250" s="9">
        <v>2.9603680283561125</v>
      </c>
      <c r="E250" s="9">
        <v>0</v>
      </c>
      <c r="F250" s="9">
        <v>0</v>
      </c>
      <c r="G250" s="10">
        <v>0</v>
      </c>
      <c r="H250" s="11">
        <v>27.51</v>
      </c>
      <c r="I250" s="9">
        <v>2077.483533666177</v>
      </c>
      <c r="J250" s="9">
        <v>34.73123002956671</v>
      </c>
      <c r="K250" s="9">
        <v>0</v>
      </c>
      <c r="L250" s="10">
        <v>49.5908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9.1793</v>
      </c>
      <c r="S250" s="9">
        <v>0.8967</v>
      </c>
      <c r="T250" s="9">
        <v>0</v>
      </c>
      <c r="U250" s="9">
        <v>0</v>
      </c>
      <c r="V250" s="10">
        <v>6.0208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</v>
      </c>
      <c r="AC250" s="9">
        <v>0</v>
      </c>
      <c r="AD250" s="9">
        <v>0</v>
      </c>
      <c r="AE250" s="9">
        <v>0</v>
      </c>
      <c r="AF250" s="10">
        <v>0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</v>
      </c>
      <c r="AM250" s="9">
        <v>0</v>
      </c>
      <c r="AN250" s="9">
        <v>0</v>
      </c>
      <c r="AO250" s="9">
        <v>0</v>
      </c>
      <c r="AP250" s="10">
        <v>0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0</v>
      </c>
      <c r="AW250" s="9">
        <v>0</v>
      </c>
      <c r="AX250" s="9">
        <v>0</v>
      </c>
      <c r="AY250" s="9">
        <v>0</v>
      </c>
      <c r="AZ250" s="10">
        <v>0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0</v>
      </c>
      <c r="BG250" s="9">
        <v>0</v>
      </c>
      <c r="BH250" s="9">
        <v>0</v>
      </c>
      <c r="BI250" s="9">
        <v>0</v>
      </c>
      <c r="BJ250" s="10">
        <v>0</v>
      </c>
      <c r="BK250" s="17">
        <v>2208.372731724099</v>
      </c>
      <c r="BL250" s="25"/>
      <c r="BM250" s="57"/>
    </row>
    <row r="251" spans="1:65" s="12" customFormat="1" ht="15">
      <c r="A251" s="5"/>
      <c r="B251" s="8" t="s">
        <v>263</v>
      </c>
      <c r="C251" s="11">
        <v>0</v>
      </c>
      <c r="D251" s="9">
        <v>0.5853169293450292</v>
      </c>
      <c r="E251" s="9">
        <v>0</v>
      </c>
      <c r="F251" s="9">
        <v>0</v>
      </c>
      <c r="G251" s="10">
        <v>0</v>
      </c>
      <c r="H251" s="11">
        <v>906.7311</v>
      </c>
      <c r="I251" s="9">
        <v>2806.771517675141</v>
      </c>
      <c r="J251" s="9">
        <v>322.13651287753635</v>
      </c>
      <c r="K251" s="9">
        <v>216.8697384722092</v>
      </c>
      <c r="L251" s="10">
        <v>48.3743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278.9602</v>
      </c>
      <c r="S251" s="9">
        <v>82.9924</v>
      </c>
      <c r="T251" s="9">
        <v>0.0647</v>
      </c>
      <c r="U251" s="9">
        <v>0</v>
      </c>
      <c r="V251" s="10">
        <v>15.6317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</v>
      </c>
      <c r="AC251" s="9">
        <v>0</v>
      </c>
      <c r="AD251" s="9">
        <v>0</v>
      </c>
      <c r="AE251" s="9">
        <v>0</v>
      </c>
      <c r="AF251" s="10">
        <v>0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0</v>
      </c>
      <c r="AW251" s="9">
        <v>0</v>
      </c>
      <c r="AX251" s="9">
        <v>0</v>
      </c>
      <c r="AY251" s="9">
        <v>0</v>
      </c>
      <c r="AZ251" s="10">
        <v>0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0</v>
      </c>
      <c r="BG251" s="9">
        <v>0</v>
      </c>
      <c r="BH251" s="9">
        <v>0</v>
      </c>
      <c r="BI251" s="9">
        <v>0</v>
      </c>
      <c r="BJ251" s="10">
        <v>0</v>
      </c>
      <c r="BK251" s="17">
        <v>4679.117485954232</v>
      </c>
      <c r="BL251" s="25"/>
      <c r="BM251" s="57"/>
    </row>
    <row r="252" spans="1:65" s="12" customFormat="1" ht="15">
      <c r="A252" s="5"/>
      <c r="B252" s="8" t="s">
        <v>264</v>
      </c>
      <c r="C252" s="11">
        <v>0</v>
      </c>
      <c r="D252" s="9">
        <v>0.09166355330183651</v>
      </c>
      <c r="E252" s="9">
        <v>0</v>
      </c>
      <c r="F252" s="9">
        <v>0</v>
      </c>
      <c r="G252" s="10">
        <v>0</v>
      </c>
      <c r="H252" s="11">
        <v>3.06554</v>
      </c>
      <c r="I252" s="9">
        <v>0.4704767675981632</v>
      </c>
      <c r="J252" s="9">
        <v>0</v>
      </c>
      <c r="K252" s="9">
        <v>0</v>
      </c>
      <c r="L252" s="10">
        <v>1.6074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0.9629</v>
      </c>
      <c r="S252" s="9">
        <v>0.0032</v>
      </c>
      <c r="T252" s="9">
        <v>0</v>
      </c>
      <c r="U252" s="9">
        <v>0</v>
      </c>
      <c r="V252" s="10">
        <v>0.2666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0</v>
      </c>
      <c r="AC252" s="9">
        <v>0</v>
      </c>
      <c r="AD252" s="9">
        <v>0</v>
      </c>
      <c r="AE252" s="9">
        <v>0</v>
      </c>
      <c r="AF252" s="10">
        <v>0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</v>
      </c>
      <c r="AM252" s="9">
        <v>0</v>
      </c>
      <c r="AN252" s="9">
        <v>0</v>
      </c>
      <c r="AO252" s="9">
        <v>0</v>
      </c>
      <c r="AP252" s="10">
        <v>0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0</v>
      </c>
      <c r="AW252" s="9">
        <v>0</v>
      </c>
      <c r="AX252" s="9">
        <v>0</v>
      </c>
      <c r="AY252" s="9">
        <v>0</v>
      </c>
      <c r="AZ252" s="10">
        <v>0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0</v>
      </c>
      <c r="BG252" s="9">
        <v>0</v>
      </c>
      <c r="BH252" s="9">
        <v>0</v>
      </c>
      <c r="BI252" s="9">
        <v>0</v>
      </c>
      <c r="BJ252" s="10">
        <v>0</v>
      </c>
      <c r="BK252" s="17">
        <v>6.4677803209</v>
      </c>
      <c r="BL252" s="25"/>
      <c r="BM252" s="57"/>
    </row>
    <row r="253" spans="1:65" s="12" customFormat="1" ht="15">
      <c r="A253" s="5"/>
      <c r="B253" s="8" t="s">
        <v>265</v>
      </c>
      <c r="C253" s="11">
        <v>0</v>
      </c>
      <c r="D253" s="9">
        <v>0.34996008666998574</v>
      </c>
      <c r="E253" s="9">
        <v>0</v>
      </c>
      <c r="F253" s="9">
        <v>0</v>
      </c>
      <c r="G253" s="10">
        <v>0</v>
      </c>
      <c r="H253" s="11">
        <v>7.2805</v>
      </c>
      <c r="I253" s="9">
        <v>1.3978008802766464</v>
      </c>
      <c r="J253" s="9">
        <v>0.003849560953369843</v>
      </c>
      <c r="K253" s="9">
        <v>0</v>
      </c>
      <c r="L253" s="10">
        <v>6.3833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1.306</v>
      </c>
      <c r="S253" s="9">
        <v>0.1043</v>
      </c>
      <c r="T253" s="9">
        <v>0</v>
      </c>
      <c r="U253" s="9">
        <v>0</v>
      </c>
      <c r="V253" s="10">
        <v>0.3111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</v>
      </c>
      <c r="AC253" s="9">
        <v>0</v>
      </c>
      <c r="AD253" s="9">
        <v>0</v>
      </c>
      <c r="AE253" s="9">
        <v>0</v>
      </c>
      <c r="AF253" s="10">
        <v>0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</v>
      </c>
      <c r="AM253" s="9">
        <v>0</v>
      </c>
      <c r="AN253" s="9">
        <v>0</v>
      </c>
      <c r="AO253" s="9">
        <v>0</v>
      </c>
      <c r="AP253" s="10">
        <v>0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0</v>
      </c>
      <c r="AW253" s="9">
        <v>0</v>
      </c>
      <c r="AX253" s="9">
        <v>0</v>
      </c>
      <c r="AY253" s="9">
        <v>0</v>
      </c>
      <c r="AZ253" s="10">
        <v>0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0</v>
      </c>
      <c r="BG253" s="9">
        <v>0</v>
      </c>
      <c r="BH253" s="9">
        <v>0</v>
      </c>
      <c r="BI253" s="9">
        <v>0</v>
      </c>
      <c r="BJ253" s="10">
        <v>0</v>
      </c>
      <c r="BK253" s="17">
        <v>17.1368105279</v>
      </c>
      <c r="BL253" s="25"/>
      <c r="BM253" s="57"/>
    </row>
    <row r="254" spans="1:65" s="12" customFormat="1" ht="15">
      <c r="A254" s="5"/>
      <c r="B254" s="8" t="s">
        <v>266</v>
      </c>
      <c r="C254" s="11">
        <v>0</v>
      </c>
      <c r="D254" s="9">
        <v>8.082631456665784</v>
      </c>
      <c r="E254" s="9">
        <v>0</v>
      </c>
      <c r="F254" s="9">
        <v>0</v>
      </c>
      <c r="G254" s="10">
        <v>0</v>
      </c>
      <c r="H254" s="11">
        <v>36.1496</v>
      </c>
      <c r="I254" s="9">
        <v>190.34408288087934</v>
      </c>
      <c r="J254" s="9">
        <v>2.5882415277880786</v>
      </c>
      <c r="K254" s="9">
        <v>0</v>
      </c>
      <c r="L254" s="10">
        <v>84.1477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9.3447</v>
      </c>
      <c r="S254" s="9">
        <v>2.6</v>
      </c>
      <c r="T254" s="9">
        <v>0</v>
      </c>
      <c r="U254" s="9">
        <v>0</v>
      </c>
      <c r="V254" s="10">
        <v>9.8783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0</v>
      </c>
      <c r="AC254" s="9">
        <v>0</v>
      </c>
      <c r="AD254" s="9">
        <v>0</v>
      </c>
      <c r="AE254" s="9">
        <v>0</v>
      </c>
      <c r="AF254" s="10">
        <v>0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0</v>
      </c>
      <c r="AM254" s="9">
        <v>0</v>
      </c>
      <c r="AN254" s="9">
        <v>0</v>
      </c>
      <c r="AO254" s="9">
        <v>0</v>
      </c>
      <c r="AP254" s="10">
        <v>0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0</v>
      </c>
      <c r="AW254" s="9">
        <v>0</v>
      </c>
      <c r="AX254" s="9">
        <v>0</v>
      </c>
      <c r="AY254" s="9">
        <v>0</v>
      </c>
      <c r="AZ254" s="10">
        <v>0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0</v>
      </c>
      <c r="BG254" s="9">
        <v>0</v>
      </c>
      <c r="BH254" s="9">
        <v>0</v>
      </c>
      <c r="BI254" s="9">
        <v>0</v>
      </c>
      <c r="BJ254" s="10">
        <v>0</v>
      </c>
      <c r="BK254" s="17">
        <v>343.13525586533325</v>
      </c>
      <c r="BL254" s="25"/>
      <c r="BM254" s="57"/>
    </row>
    <row r="255" spans="1:65" s="12" customFormat="1" ht="15">
      <c r="A255" s="5"/>
      <c r="B255" s="8" t="s">
        <v>267</v>
      </c>
      <c r="C255" s="11">
        <v>0</v>
      </c>
      <c r="D255" s="9">
        <v>0.633528592687809</v>
      </c>
      <c r="E255" s="9">
        <v>0</v>
      </c>
      <c r="F255" s="9">
        <v>0</v>
      </c>
      <c r="G255" s="10">
        <v>0</v>
      </c>
      <c r="H255" s="11">
        <v>177.3513</v>
      </c>
      <c r="I255" s="9">
        <v>545.1344247106867</v>
      </c>
      <c r="J255" s="9">
        <v>16.22155041249254</v>
      </c>
      <c r="K255" s="9">
        <v>0</v>
      </c>
      <c r="L255" s="10">
        <v>994.5087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54.9578</v>
      </c>
      <c r="S255" s="9">
        <v>5.8767</v>
      </c>
      <c r="T255" s="9">
        <v>0</v>
      </c>
      <c r="U255" s="9">
        <v>0</v>
      </c>
      <c r="V255" s="10">
        <v>133.5328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</v>
      </c>
      <c r="AC255" s="9">
        <v>0</v>
      </c>
      <c r="AD255" s="9">
        <v>0</v>
      </c>
      <c r="AE255" s="9">
        <v>0</v>
      </c>
      <c r="AF255" s="10">
        <v>0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</v>
      </c>
      <c r="AM255" s="9">
        <v>0</v>
      </c>
      <c r="AN255" s="9">
        <v>0</v>
      </c>
      <c r="AO255" s="9">
        <v>0</v>
      </c>
      <c r="AP255" s="10">
        <v>0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0</v>
      </c>
      <c r="AW255" s="9">
        <v>0</v>
      </c>
      <c r="AX255" s="9">
        <v>0</v>
      </c>
      <c r="AY255" s="9">
        <v>0</v>
      </c>
      <c r="AZ255" s="10">
        <v>0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0</v>
      </c>
      <c r="BG255" s="9">
        <v>0</v>
      </c>
      <c r="BH255" s="9">
        <v>0</v>
      </c>
      <c r="BI255" s="9">
        <v>0</v>
      </c>
      <c r="BJ255" s="10">
        <v>0</v>
      </c>
      <c r="BK255" s="17">
        <v>1928.216803715867</v>
      </c>
      <c r="BL255" s="25"/>
      <c r="BM255" s="57"/>
    </row>
    <row r="256" spans="1:65" s="12" customFormat="1" ht="15">
      <c r="A256" s="5"/>
      <c r="B256" s="8" t="s">
        <v>268</v>
      </c>
      <c r="C256" s="11">
        <v>0</v>
      </c>
      <c r="D256" s="9">
        <v>6.119248765493726</v>
      </c>
      <c r="E256" s="9">
        <v>0</v>
      </c>
      <c r="F256" s="9">
        <v>0</v>
      </c>
      <c r="G256" s="10">
        <v>0</v>
      </c>
      <c r="H256" s="11">
        <v>128.0329</v>
      </c>
      <c r="I256" s="9">
        <v>415.34911770359844</v>
      </c>
      <c r="J256" s="9">
        <v>18.630730322374667</v>
      </c>
      <c r="K256" s="9">
        <v>0</v>
      </c>
      <c r="L256" s="10">
        <v>329.0315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33.5887</v>
      </c>
      <c r="S256" s="9">
        <v>22.8661</v>
      </c>
      <c r="T256" s="9">
        <v>0.0305</v>
      </c>
      <c r="U256" s="9">
        <v>0</v>
      </c>
      <c r="V256" s="10">
        <v>56.7463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</v>
      </c>
      <c r="AC256" s="9">
        <v>0</v>
      </c>
      <c r="AD256" s="9">
        <v>0</v>
      </c>
      <c r="AE256" s="9">
        <v>0</v>
      </c>
      <c r="AF256" s="10">
        <v>0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</v>
      </c>
      <c r="AM256" s="9">
        <v>0</v>
      </c>
      <c r="AN256" s="9">
        <v>0</v>
      </c>
      <c r="AO256" s="9">
        <v>0</v>
      </c>
      <c r="AP256" s="10">
        <v>0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0</v>
      </c>
      <c r="AW256" s="9">
        <v>0</v>
      </c>
      <c r="AX256" s="9">
        <v>0</v>
      </c>
      <c r="AY256" s="9">
        <v>0</v>
      </c>
      <c r="AZ256" s="10">
        <v>0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0</v>
      </c>
      <c r="BG256" s="9">
        <v>0</v>
      </c>
      <c r="BH256" s="9">
        <v>0</v>
      </c>
      <c r="BI256" s="9">
        <v>0</v>
      </c>
      <c r="BJ256" s="10">
        <v>0</v>
      </c>
      <c r="BK256" s="17">
        <v>1010.3950967914667</v>
      </c>
      <c r="BL256" s="25"/>
      <c r="BM256" s="57"/>
    </row>
    <row r="257" spans="1:65" s="12" customFormat="1" ht="15">
      <c r="A257" s="5"/>
      <c r="B257" s="8" t="s">
        <v>269</v>
      </c>
      <c r="C257" s="11">
        <v>0</v>
      </c>
      <c r="D257" s="9">
        <v>1.1032453646407225</v>
      </c>
      <c r="E257" s="9">
        <v>0</v>
      </c>
      <c r="F257" s="9">
        <v>0</v>
      </c>
      <c r="G257" s="10">
        <v>0</v>
      </c>
      <c r="H257" s="11">
        <v>5.9026</v>
      </c>
      <c r="I257" s="9">
        <v>62.16864350886371</v>
      </c>
      <c r="J257" s="9">
        <v>0.03508320259557498</v>
      </c>
      <c r="K257" s="9">
        <v>0</v>
      </c>
      <c r="L257" s="10">
        <v>18.6115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1.5039</v>
      </c>
      <c r="S257" s="9">
        <v>0.029</v>
      </c>
      <c r="T257" s="9">
        <v>0</v>
      </c>
      <c r="U257" s="9">
        <v>0</v>
      </c>
      <c r="V257" s="10">
        <v>1.0347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0</v>
      </c>
      <c r="AC257" s="9">
        <v>0</v>
      </c>
      <c r="AD257" s="9">
        <v>0</v>
      </c>
      <c r="AE257" s="9">
        <v>0</v>
      </c>
      <c r="AF257" s="10">
        <v>0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0</v>
      </c>
      <c r="AM257" s="9">
        <v>0</v>
      </c>
      <c r="AN257" s="9">
        <v>0</v>
      </c>
      <c r="AO257" s="9">
        <v>0</v>
      </c>
      <c r="AP257" s="10">
        <v>0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0</v>
      </c>
      <c r="AW257" s="9">
        <v>0</v>
      </c>
      <c r="AX257" s="9">
        <v>0</v>
      </c>
      <c r="AY257" s="9">
        <v>0</v>
      </c>
      <c r="AZ257" s="10">
        <v>0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0</v>
      </c>
      <c r="BG257" s="9">
        <v>0</v>
      </c>
      <c r="BH257" s="9">
        <v>0</v>
      </c>
      <c r="BI257" s="9">
        <v>0</v>
      </c>
      <c r="BJ257" s="10">
        <v>0</v>
      </c>
      <c r="BK257" s="17">
        <v>90.3886720761</v>
      </c>
      <c r="BL257" s="25"/>
      <c r="BM257" s="50"/>
    </row>
    <row r="258" spans="1:65" s="12" customFormat="1" ht="15">
      <c r="A258" s="5"/>
      <c r="B258" s="8" t="s">
        <v>270</v>
      </c>
      <c r="C258" s="11">
        <v>0</v>
      </c>
      <c r="D258" s="9">
        <v>0.028900694935474768</v>
      </c>
      <c r="E258" s="9">
        <v>0</v>
      </c>
      <c r="F258" s="9">
        <v>0</v>
      </c>
      <c r="G258" s="10">
        <v>0</v>
      </c>
      <c r="H258" s="11">
        <v>1.278948041731191</v>
      </c>
      <c r="I258" s="9">
        <v>0.2677</v>
      </c>
      <c r="J258" s="9">
        <v>0</v>
      </c>
      <c r="K258" s="9">
        <v>0</v>
      </c>
      <c r="L258" s="10">
        <v>1.25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0.3824</v>
      </c>
      <c r="S258" s="9">
        <v>0.0024</v>
      </c>
      <c r="T258" s="9">
        <v>0</v>
      </c>
      <c r="U258" s="9">
        <v>0</v>
      </c>
      <c r="V258" s="10">
        <v>0.0641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0</v>
      </c>
      <c r="AC258" s="9">
        <v>0</v>
      </c>
      <c r="AD258" s="9">
        <v>0</v>
      </c>
      <c r="AE258" s="9">
        <v>0</v>
      </c>
      <c r="AF258" s="10">
        <v>0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0</v>
      </c>
      <c r="AM258" s="9">
        <v>0</v>
      </c>
      <c r="AN258" s="9">
        <v>0</v>
      </c>
      <c r="AO258" s="9">
        <v>0</v>
      </c>
      <c r="AP258" s="10">
        <v>0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0</v>
      </c>
      <c r="AW258" s="9">
        <v>0</v>
      </c>
      <c r="AX258" s="9">
        <v>0</v>
      </c>
      <c r="AY258" s="9">
        <v>0</v>
      </c>
      <c r="AZ258" s="10">
        <v>0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0</v>
      </c>
      <c r="BG258" s="9">
        <v>0</v>
      </c>
      <c r="BH258" s="9">
        <v>0</v>
      </c>
      <c r="BI258" s="9">
        <v>0</v>
      </c>
      <c r="BJ258" s="10">
        <v>0</v>
      </c>
      <c r="BK258" s="17">
        <v>3.274448736666666</v>
      </c>
      <c r="BL258" s="25"/>
      <c r="BM258" s="57"/>
    </row>
    <row r="259" spans="1:65" s="21" customFormat="1" ht="15">
      <c r="A259" s="5"/>
      <c r="B259" s="15" t="s">
        <v>12</v>
      </c>
      <c r="C259" s="20">
        <f aca="true" t="shared" si="20" ref="C259:AH259">SUM(C244:C258)</f>
        <v>0</v>
      </c>
      <c r="D259" s="18">
        <f t="shared" si="20"/>
        <v>102.2532429290494</v>
      </c>
      <c r="E259" s="18">
        <f t="shared" si="20"/>
        <v>0</v>
      </c>
      <c r="F259" s="18">
        <f t="shared" si="20"/>
        <v>0</v>
      </c>
      <c r="G259" s="19">
        <f t="shared" si="20"/>
        <v>0</v>
      </c>
      <c r="H259" s="20">
        <f t="shared" si="20"/>
        <v>1297.614788041731</v>
      </c>
      <c r="I259" s="18">
        <f t="shared" si="20"/>
        <v>6209.37363922035</v>
      </c>
      <c r="J259" s="18">
        <f t="shared" si="20"/>
        <v>394.35050616379317</v>
      </c>
      <c r="K259" s="18">
        <f t="shared" si="20"/>
        <v>216.8697384722092</v>
      </c>
      <c r="L259" s="19">
        <f t="shared" si="20"/>
        <v>1546.6304</v>
      </c>
      <c r="M259" s="20">
        <f t="shared" si="20"/>
        <v>0</v>
      </c>
      <c r="N259" s="18">
        <f t="shared" si="20"/>
        <v>0</v>
      </c>
      <c r="O259" s="18">
        <f t="shared" si="20"/>
        <v>0</v>
      </c>
      <c r="P259" s="18">
        <f t="shared" si="20"/>
        <v>0</v>
      </c>
      <c r="Q259" s="19">
        <f t="shared" si="20"/>
        <v>0</v>
      </c>
      <c r="R259" s="20">
        <f t="shared" si="20"/>
        <v>392.3285</v>
      </c>
      <c r="S259" s="18">
        <f t="shared" si="20"/>
        <v>120.5517</v>
      </c>
      <c r="T259" s="18">
        <f t="shared" si="20"/>
        <v>0.09519999999999999</v>
      </c>
      <c r="U259" s="18">
        <f t="shared" si="20"/>
        <v>0</v>
      </c>
      <c r="V259" s="19">
        <f t="shared" si="20"/>
        <v>223.6272</v>
      </c>
      <c r="W259" s="20">
        <f t="shared" si="20"/>
        <v>0</v>
      </c>
      <c r="X259" s="18">
        <f t="shared" si="20"/>
        <v>0</v>
      </c>
      <c r="Y259" s="18">
        <f t="shared" si="20"/>
        <v>0</v>
      </c>
      <c r="Z259" s="18">
        <f t="shared" si="20"/>
        <v>0</v>
      </c>
      <c r="AA259" s="19">
        <f t="shared" si="20"/>
        <v>0</v>
      </c>
      <c r="AB259" s="20">
        <f t="shared" si="20"/>
        <v>0</v>
      </c>
      <c r="AC259" s="18">
        <f t="shared" si="20"/>
        <v>0</v>
      </c>
      <c r="AD259" s="18">
        <f t="shared" si="20"/>
        <v>0</v>
      </c>
      <c r="AE259" s="18">
        <f t="shared" si="20"/>
        <v>0</v>
      </c>
      <c r="AF259" s="19">
        <f t="shared" si="20"/>
        <v>0</v>
      </c>
      <c r="AG259" s="20">
        <f t="shared" si="20"/>
        <v>0</v>
      </c>
      <c r="AH259" s="18">
        <f t="shared" si="20"/>
        <v>0</v>
      </c>
      <c r="AI259" s="18">
        <f aca="true" t="shared" si="21" ref="AI259:BK259">SUM(AI244:AI258)</f>
        <v>0</v>
      </c>
      <c r="AJ259" s="18">
        <f t="shared" si="21"/>
        <v>0</v>
      </c>
      <c r="AK259" s="19">
        <f t="shared" si="21"/>
        <v>0</v>
      </c>
      <c r="AL259" s="20">
        <f t="shared" si="21"/>
        <v>0</v>
      </c>
      <c r="AM259" s="18">
        <f t="shared" si="21"/>
        <v>0</v>
      </c>
      <c r="AN259" s="18">
        <f t="shared" si="21"/>
        <v>0</v>
      </c>
      <c r="AO259" s="18">
        <f t="shared" si="21"/>
        <v>0</v>
      </c>
      <c r="AP259" s="19">
        <f t="shared" si="21"/>
        <v>0</v>
      </c>
      <c r="AQ259" s="20">
        <f t="shared" si="21"/>
        <v>0</v>
      </c>
      <c r="AR259" s="18">
        <f t="shared" si="21"/>
        <v>0</v>
      </c>
      <c r="AS259" s="18">
        <f t="shared" si="21"/>
        <v>0</v>
      </c>
      <c r="AT259" s="18">
        <f t="shared" si="21"/>
        <v>0</v>
      </c>
      <c r="AU259" s="19">
        <f t="shared" si="21"/>
        <v>0</v>
      </c>
      <c r="AV259" s="20">
        <f t="shared" si="21"/>
        <v>0</v>
      </c>
      <c r="AW259" s="18">
        <f t="shared" si="21"/>
        <v>0</v>
      </c>
      <c r="AX259" s="18">
        <f t="shared" si="21"/>
        <v>0</v>
      </c>
      <c r="AY259" s="18">
        <f t="shared" si="21"/>
        <v>0</v>
      </c>
      <c r="AZ259" s="19">
        <f t="shared" si="21"/>
        <v>0</v>
      </c>
      <c r="BA259" s="20">
        <f t="shared" si="21"/>
        <v>0</v>
      </c>
      <c r="BB259" s="18">
        <f t="shared" si="21"/>
        <v>0</v>
      </c>
      <c r="BC259" s="18">
        <f t="shared" si="21"/>
        <v>0</v>
      </c>
      <c r="BD259" s="18">
        <f t="shared" si="21"/>
        <v>0</v>
      </c>
      <c r="BE259" s="19">
        <f t="shared" si="21"/>
        <v>0</v>
      </c>
      <c r="BF259" s="20">
        <f t="shared" si="21"/>
        <v>0</v>
      </c>
      <c r="BG259" s="18">
        <f t="shared" si="21"/>
        <v>0</v>
      </c>
      <c r="BH259" s="18">
        <f t="shared" si="21"/>
        <v>0</v>
      </c>
      <c r="BI259" s="18">
        <f t="shared" si="21"/>
        <v>0</v>
      </c>
      <c r="BJ259" s="19">
        <f t="shared" si="21"/>
        <v>0</v>
      </c>
      <c r="BK259" s="19">
        <f t="shared" si="21"/>
        <v>10503.69491482713</v>
      </c>
      <c r="BL259" s="16"/>
      <c r="BM259" s="50"/>
    </row>
    <row r="260" spans="1:65" s="21" customFormat="1" ht="15">
      <c r="A260" s="5"/>
      <c r="B260" s="22" t="s">
        <v>23</v>
      </c>
      <c r="C260" s="20">
        <f aca="true" t="shared" si="22" ref="C260:AH260">C259+C242</f>
        <v>0</v>
      </c>
      <c r="D260" s="18">
        <f t="shared" si="22"/>
        <v>102.86525105661696</v>
      </c>
      <c r="E260" s="18">
        <f t="shared" si="22"/>
        <v>0</v>
      </c>
      <c r="F260" s="18">
        <f t="shared" si="22"/>
        <v>0</v>
      </c>
      <c r="G260" s="19">
        <f t="shared" si="22"/>
        <v>0</v>
      </c>
      <c r="H260" s="20">
        <f t="shared" si="22"/>
        <v>1890.503288041731</v>
      </c>
      <c r="I260" s="18">
        <f t="shared" si="22"/>
        <v>7050.109762502832</v>
      </c>
      <c r="J260" s="18">
        <f t="shared" si="22"/>
        <v>394.9794501972426</v>
      </c>
      <c r="K260" s="18">
        <f t="shared" si="22"/>
        <v>216.8697384722092</v>
      </c>
      <c r="L260" s="19">
        <f t="shared" si="22"/>
        <v>2188.1049000000003</v>
      </c>
      <c r="M260" s="20">
        <f t="shared" si="22"/>
        <v>0</v>
      </c>
      <c r="N260" s="18">
        <f t="shared" si="22"/>
        <v>0</v>
      </c>
      <c r="O260" s="18">
        <f t="shared" si="22"/>
        <v>0</v>
      </c>
      <c r="P260" s="18">
        <f t="shared" si="22"/>
        <v>0</v>
      </c>
      <c r="Q260" s="19">
        <f t="shared" si="22"/>
        <v>0</v>
      </c>
      <c r="R260" s="20">
        <f t="shared" si="22"/>
        <v>588.8743000000001</v>
      </c>
      <c r="S260" s="18">
        <f t="shared" si="22"/>
        <v>162.3758</v>
      </c>
      <c r="T260" s="18">
        <f t="shared" si="22"/>
        <v>0.0988</v>
      </c>
      <c r="U260" s="18">
        <f t="shared" si="22"/>
        <v>0</v>
      </c>
      <c r="V260" s="19">
        <f t="shared" si="22"/>
        <v>328.05219999999997</v>
      </c>
      <c r="W260" s="20">
        <f t="shared" si="22"/>
        <v>0</v>
      </c>
      <c r="X260" s="18">
        <f t="shared" si="22"/>
        <v>0</v>
      </c>
      <c r="Y260" s="18">
        <f t="shared" si="22"/>
        <v>0</v>
      </c>
      <c r="Z260" s="18">
        <f t="shared" si="22"/>
        <v>0</v>
      </c>
      <c r="AA260" s="19">
        <f t="shared" si="22"/>
        <v>0</v>
      </c>
      <c r="AB260" s="20">
        <f t="shared" si="22"/>
        <v>0</v>
      </c>
      <c r="AC260" s="18">
        <f t="shared" si="22"/>
        <v>0</v>
      </c>
      <c r="AD260" s="18">
        <f t="shared" si="22"/>
        <v>0</v>
      </c>
      <c r="AE260" s="18">
        <f t="shared" si="22"/>
        <v>0</v>
      </c>
      <c r="AF260" s="19">
        <f t="shared" si="22"/>
        <v>0</v>
      </c>
      <c r="AG260" s="20">
        <f t="shared" si="22"/>
        <v>0</v>
      </c>
      <c r="AH260" s="18">
        <f t="shared" si="22"/>
        <v>0</v>
      </c>
      <c r="AI260" s="18">
        <f aca="true" t="shared" si="23" ref="AI260:BK260">AI259+AI242</f>
        <v>0</v>
      </c>
      <c r="AJ260" s="18">
        <f t="shared" si="23"/>
        <v>0</v>
      </c>
      <c r="AK260" s="19">
        <f t="shared" si="23"/>
        <v>0</v>
      </c>
      <c r="AL260" s="20">
        <f t="shared" si="23"/>
        <v>0</v>
      </c>
      <c r="AM260" s="18">
        <f t="shared" si="23"/>
        <v>0</v>
      </c>
      <c r="AN260" s="18">
        <f t="shared" si="23"/>
        <v>0</v>
      </c>
      <c r="AO260" s="18">
        <f t="shared" si="23"/>
        <v>0</v>
      </c>
      <c r="AP260" s="19">
        <f t="shared" si="23"/>
        <v>0</v>
      </c>
      <c r="AQ260" s="20">
        <f t="shared" si="23"/>
        <v>0</v>
      </c>
      <c r="AR260" s="18">
        <f t="shared" si="23"/>
        <v>0</v>
      </c>
      <c r="AS260" s="18">
        <f t="shared" si="23"/>
        <v>0</v>
      </c>
      <c r="AT260" s="18">
        <f t="shared" si="23"/>
        <v>0</v>
      </c>
      <c r="AU260" s="19">
        <f t="shared" si="23"/>
        <v>0</v>
      </c>
      <c r="AV260" s="20">
        <f t="shared" si="23"/>
        <v>0</v>
      </c>
      <c r="AW260" s="18">
        <f t="shared" si="23"/>
        <v>0</v>
      </c>
      <c r="AX260" s="18">
        <f t="shared" si="23"/>
        <v>0</v>
      </c>
      <c r="AY260" s="18">
        <f t="shared" si="23"/>
        <v>0</v>
      </c>
      <c r="AZ260" s="19">
        <f t="shared" si="23"/>
        <v>0</v>
      </c>
      <c r="BA260" s="20">
        <f t="shared" si="23"/>
        <v>0</v>
      </c>
      <c r="BB260" s="18">
        <f t="shared" si="23"/>
        <v>0</v>
      </c>
      <c r="BC260" s="18">
        <f t="shared" si="23"/>
        <v>0</v>
      </c>
      <c r="BD260" s="18">
        <f t="shared" si="23"/>
        <v>0</v>
      </c>
      <c r="BE260" s="19">
        <f t="shared" si="23"/>
        <v>0</v>
      </c>
      <c r="BF260" s="20">
        <f t="shared" si="23"/>
        <v>0</v>
      </c>
      <c r="BG260" s="18">
        <f t="shared" si="23"/>
        <v>0</v>
      </c>
      <c r="BH260" s="18">
        <f t="shared" si="23"/>
        <v>0</v>
      </c>
      <c r="BI260" s="18">
        <f t="shared" si="23"/>
        <v>0</v>
      </c>
      <c r="BJ260" s="19">
        <f t="shared" si="23"/>
        <v>0</v>
      </c>
      <c r="BK260" s="19">
        <f t="shared" si="23"/>
        <v>12922.83349027063</v>
      </c>
      <c r="BL260" s="16"/>
      <c r="BM260" s="50"/>
    </row>
    <row r="261" spans="1:65" s="12" customFormat="1" ht="15">
      <c r="A261" s="5"/>
      <c r="B261" s="22"/>
      <c r="C261" s="44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6"/>
      <c r="BL261" s="16"/>
      <c r="BM261" s="50"/>
    </row>
    <row r="262" spans="1:65" s="12" customFormat="1" ht="15">
      <c r="A262" s="5" t="s">
        <v>44</v>
      </c>
      <c r="B262" s="24" t="s">
        <v>45</v>
      </c>
      <c r="C262" s="52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4"/>
      <c r="BL262" s="16"/>
      <c r="BM262" s="50"/>
    </row>
    <row r="263" spans="1:65" s="12" customFormat="1" ht="15">
      <c r="A263" s="5" t="s">
        <v>7</v>
      </c>
      <c r="B263" s="33" t="s">
        <v>46</v>
      </c>
      <c r="C263" s="52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4"/>
      <c r="BL263" s="16"/>
      <c r="BM263" s="50"/>
    </row>
    <row r="264" spans="1:65" s="31" customFormat="1" ht="15">
      <c r="A264" s="29"/>
      <c r="B264" s="30" t="s">
        <v>35</v>
      </c>
      <c r="C264" s="47">
        <v>0</v>
      </c>
      <c r="D264" s="48">
        <v>0</v>
      </c>
      <c r="E264" s="48">
        <v>0</v>
      </c>
      <c r="F264" s="48">
        <v>0</v>
      </c>
      <c r="G264" s="49">
        <v>0</v>
      </c>
      <c r="H264" s="47">
        <v>0</v>
      </c>
      <c r="I264" s="48">
        <v>0</v>
      </c>
      <c r="J264" s="48">
        <v>0</v>
      </c>
      <c r="K264" s="48">
        <v>0</v>
      </c>
      <c r="L264" s="49">
        <v>0</v>
      </c>
      <c r="M264" s="47">
        <v>0</v>
      </c>
      <c r="N264" s="48">
        <v>0</v>
      </c>
      <c r="O264" s="48">
        <v>0</v>
      </c>
      <c r="P264" s="48">
        <v>0</v>
      </c>
      <c r="Q264" s="49">
        <v>0</v>
      </c>
      <c r="R264" s="47">
        <v>0</v>
      </c>
      <c r="S264" s="48">
        <v>0</v>
      </c>
      <c r="T264" s="48">
        <v>0</v>
      </c>
      <c r="U264" s="48">
        <v>0</v>
      </c>
      <c r="V264" s="49">
        <v>0</v>
      </c>
      <c r="W264" s="47">
        <v>0</v>
      </c>
      <c r="X264" s="48">
        <v>0</v>
      </c>
      <c r="Y264" s="48">
        <v>0</v>
      </c>
      <c r="Z264" s="48">
        <v>0</v>
      </c>
      <c r="AA264" s="49">
        <v>0</v>
      </c>
      <c r="AB264" s="47">
        <v>0</v>
      </c>
      <c r="AC264" s="48">
        <v>0</v>
      </c>
      <c r="AD264" s="48">
        <v>0</v>
      </c>
      <c r="AE264" s="48">
        <v>0</v>
      </c>
      <c r="AF264" s="49">
        <v>0</v>
      </c>
      <c r="AG264" s="47">
        <v>0</v>
      </c>
      <c r="AH264" s="48">
        <v>0</v>
      </c>
      <c r="AI264" s="48">
        <v>0</v>
      </c>
      <c r="AJ264" s="48">
        <v>0</v>
      </c>
      <c r="AK264" s="49">
        <v>0</v>
      </c>
      <c r="AL264" s="47">
        <v>0</v>
      </c>
      <c r="AM264" s="48">
        <v>0</v>
      </c>
      <c r="AN264" s="48">
        <v>0</v>
      </c>
      <c r="AO264" s="48">
        <v>0</v>
      </c>
      <c r="AP264" s="49">
        <v>0</v>
      </c>
      <c r="AQ264" s="47">
        <v>0</v>
      </c>
      <c r="AR264" s="48">
        <v>0</v>
      </c>
      <c r="AS264" s="48">
        <v>0</v>
      </c>
      <c r="AT264" s="48">
        <v>0</v>
      </c>
      <c r="AU264" s="49">
        <v>0</v>
      </c>
      <c r="AV264" s="47">
        <v>0</v>
      </c>
      <c r="AW264" s="48">
        <v>0</v>
      </c>
      <c r="AX264" s="48">
        <v>0</v>
      </c>
      <c r="AY264" s="48">
        <v>0</v>
      </c>
      <c r="AZ264" s="49">
        <v>0</v>
      </c>
      <c r="BA264" s="47">
        <v>0</v>
      </c>
      <c r="BB264" s="48">
        <v>0</v>
      </c>
      <c r="BC264" s="48">
        <v>0</v>
      </c>
      <c r="BD264" s="48">
        <v>0</v>
      </c>
      <c r="BE264" s="49">
        <v>0</v>
      </c>
      <c r="BF264" s="47">
        <v>0</v>
      </c>
      <c r="BG264" s="48">
        <v>0</v>
      </c>
      <c r="BH264" s="48">
        <v>0</v>
      </c>
      <c r="BI264" s="48">
        <v>0</v>
      </c>
      <c r="BJ264" s="49">
        <v>0</v>
      </c>
      <c r="BK264" s="47">
        <v>0</v>
      </c>
      <c r="BL264" s="16"/>
      <c r="BM264" s="50"/>
    </row>
    <row r="265" spans="1:65" s="21" customFormat="1" ht="15">
      <c r="A265" s="5"/>
      <c r="B265" s="22" t="s">
        <v>27</v>
      </c>
      <c r="C265" s="20">
        <v>0</v>
      </c>
      <c r="D265" s="18">
        <v>0</v>
      </c>
      <c r="E265" s="18">
        <v>0</v>
      </c>
      <c r="F265" s="18">
        <v>0</v>
      </c>
      <c r="G265" s="19">
        <v>0</v>
      </c>
      <c r="H265" s="20">
        <v>0</v>
      </c>
      <c r="I265" s="18">
        <v>0</v>
      </c>
      <c r="J265" s="18">
        <v>0</v>
      </c>
      <c r="K265" s="18">
        <v>0</v>
      </c>
      <c r="L265" s="19">
        <v>0</v>
      </c>
      <c r="M265" s="20">
        <v>0</v>
      </c>
      <c r="N265" s="18">
        <v>0</v>
      </c>
      <c r="O265" s="18">
        <v>0</v>
      </c>
      <c r="P265" s="18">
        <v>0</v>
      </c>
      <c r="Q265" s="19">
        <v>0</v>
      </c>
      <c r="R265" s="20">
        <v>0</v>
      </c>
      <c r="S265" s="18">
        <v>0</v>
      </c>
      <c r="T265" s="18">
        <v>0</v>
      </c>
      <c r="U265" s="18">
        <v>0</v>
      </c>
      <c r="V265" s="19">
        <v>0</v>
      </c>
      <c r="W265" s="20">
        <v>0</v>
      </c>
      <c r="X265" s="18">
        <v>0</v>
      </c>
      <c r="Y265" s="18">
        <v>0</v>
      </c>
      <c r="Z265" s="18">
        <v>0</v>
      </c>
      <c r="AA265" s="19">
        <v>0</v>
      </c>
      <c r="AB265" s="20">
        <v>0</v>
      </c>
      <c r="AC265" s="18">
        <v>0</v>
      </c>
      <c r="AD265" s="18">
        <v>0</v>
      </c>
      <c r="AE265" s="18">
        <v>0</v>
      </c>
      <c r="AF265" s="19">
        <v>0</v>
      </c>
      <c r="AG265" s="20">
        <v>0</v>
      </c>
      <c r="AH265" s="18">
        <v>0</v>
      </c>
      <c r="AI265" s="18">
        <v>0</v>
      </c>
      <c r="AJ265" s="18">
        <v>0</v>
      </c>
      <c r="AK265" s="19">
        <v>0</v>
      </c>
      <c r="AL265" s="20">
        <v>0</v>
      </c>
      <c r="AM265" s="18">
        <v>0</v>
      </c>
      <c r="AN265" s="18">
        <v>0</v>
      </c>
      <c r="AO265" s="18">
        <v>0</v>
      </c>
      <c r="AP265" s="19">
        <v>0</v>
      </c>
      <c r="AQ265" s="20">
        <v>0</v>
      </c>
      <c r="AR265" s="18">
        <v>0</v>
      </c>
      <c r="AS265" s="18">
        <v>0</v>
      </c>
      <c r="AT265" s="18">
        <v>0</v>
      </c>
      <c r="AU265" s="19">
        <v>0</v>
      </c>
      <c r="AV265" s="20">
        <v>0</v>
      </c>
      <c r="AW265" s="18">
        <v>0</v>
      </c>
      <c r="AX265" s="18">
        <v>0</v>
      </c>
      <c r="AY265" s="18">
        <v>0</v>
      </c>
      <c r="AZ265" s="19">
        <v>0</v>
      </c>
      <c r="BA265" s="20">
        <v>0</v>
      </c>
      <c r="BB265" s="18">
        <v>0</v>
      </c>
      <c r="BC265" s="18">
        <v>0</v>
      </c>
      <c r="BD265" s="18">
        <v>0</v>
      </c>
      <c r="BE265" s="19">
        <v>0</v>
      </c>
      <c r="BF265" s="20">
        <v>0</v>
      </c>
      <c r="BG265" s="18">
        <v>0</v>
      </c>
      <c r="BH265" s="18">
        <v>0</v>
      </c>
      <c r="BI265" s="18">
        <v>0</v>
      </c>
      <c r="BJ265" s="19">
        <v>0</v>
      </c>
      <c r="BK265" s="32">
        <v>0</v>
      </c>
      <c r="BL265" s="16"/>
      <c r="BM265" s="50"/>
    </row>
    <row r="266" spans="1:65" s="12" customFormat="1" ht="12" customHeight="1">
      <c r="A266" s="5"/>
      <c r="B266" s="26"/>
      <c r="C266" s="52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4"/>
      <c r="BL266" s="16"/>
      <c r="BM266" s="50"/>
    </row>
    <row r="267" spans="1:65" s="21" customFormat="1" ht="15">
      <c r="A267" s="5"/>
      <c r="B267" s="34" t="s">
        <v>47</v>
      </c>
      <c r="C267" s="35">
        <f aca="true" t="shared" si="24" ref="C267:AH267">C265+C260+C237+C232+C192</f>
        <v>59.26839710716666</v>
      </c>
      <c r="D267" s="35">
        <f t="shared" si="24"/>
        <v>4621.62660540085</v>
      </c>
      <c r="E267" s="35">
        <f t="shared" si="24"/>
        <v>0</v>
      </c>
      <c r="F267" s="35">
        <f t="shared" si="24"/>
        <v>0</v>
      </c>
      <c r="G267" s="35">
        <f t="shared" si="24"/>
        <v>189.97826342446672</v>
      </c>
      <c r="H267" s="35">
        <f t="shared" si="24"/>
        <v>8518.320863577832</v>
      </c>
      <c r="I267" s="35">
        <f t="shared" si="24"/>
        <v>74097.40600901083</v>
      </c>
      <c r="J267" s="35">
        <f t="shared" si="24"/>
        <v>5376.327950423742</v>
      </c>
      <c r="K267" s="35">
        <f t="shared" si="24"/>
        <v>615.0983847419425</v>
      </c>
      <c r="L267" s="35">
        <f t="shared" si="24"/>
        <v>6101.272871648667</v>
      </c>
      <c r="M267" s="35">
        <f t="shared" si="24"/>
        <v>0</v>
      </c>
      <c r="N267" s="35">
        <f t="shared" si="24"/>
        <v>0</v>
      </c>
      <c r="O267" s="35">
        <f t="shared" si="24"/>
        <v>0</v>
      </c>
      <c r="P267" s="35">
        <f t="shared" si="24"/>
        <v>0</v>
      </c>
      <c r="Q267" s="35">
        <f t="shared" si="24"/>
        <v>0</v>
      </c>
      <c r="R267" s="35">
        <f t="shared" si="24"/>
        <v>2312.671567979067</v>
      </c>
      <c r="S267" s="35">
        <f t="shared" si="24"/>
        <v>2606.8567131243994</v>
      </c>
      <c r="T267" s="35">
        <f t="shared" si="24"/>
        <v>2119.9122562468333</v>
      </c>
      <c r="U267" s="35">
        <f t="shared" si="24"/>
        <v>0</v>
      </c>
      <c r="V267" s="35">
        <f t="shared" si="24"/>
        <v>1493.7030190419664</v>
      </c>
      <c r="W267" s="35">
        <f t="shared" si="24"/>
        <v>0</v>
      </c>
      <c r="X267" s="35">
        <f t="shared" si="24"/>
        <v>139.9848642024</v>
      </c>
      <c r="Y267" s="35">
        <f t="shared" si="24"/>
        <v>0</v>
      </c>
      <c r="Z267" s="35">
        <f t="shared" si="24"/>
        <v>0</v>
      </c>
      <c r="AA267" s="35">
        <f t="shared" si="24"/>
        <v>0</v>
      </c>
      <c r="AB267" s="35">
        <f t="shared" si="24"/>
        <v>205.63670131723333</v>
      </c>
      <c r="AC267" s="35">
        <f t="shared" si="24"/>
        <v>234.2947335529333</v>
      </c>
      <c r="AD267" s="35">
        <f t="shared" si="24"/>
        <v>2.543489427200001</v>
      </c>
      <c r="AE267" s="35">
        <f t="shared" si="24"/>
        <v>0</v>
      </c>
      <c r="AF267" s="35">
        <f t="shared" si="24"/>
        <v>134.11832277046668</v>
      </c>
      <c r="AG267" s="35">
        <f t="shared" si="24"/>
        <v>0</v>
      </c>
      <c r="AH267" s="35">
        <f t="shared" si="24"/>
        <v>0</v>
      </c>
      <c r="AI267" s="35">
        <f aca="true" t="shared" si="25" ref="AI267:BK267">AI265+AI260+AI237+AI232+AI192</f>
        <v>0</v>
      </c>
      <c r="AJ267" s="35">
        <f t="shared" si="25"/>
        <v>0</v>
      </c>
      <c r="AK267" s="35">
        <f t="shared" si="25"/>
        <v>0</v>
      </c>
      <c r="AL267" s="35">
        <f t="shared" si="25"/>
        <v>72.22709356716666</v>
      </c>
      <c r="AM267" s="35">
        <f t="shared" si="25"/>
        <v>199.19301259990002</v>
      </c>
      <c r="AN267" s="35">
        <f t="shared" si="25"/>
        <v>0</v>
      </c>
      <c r="AO267" s="35">
        <f t="shared" si="25"/>
        <v>0</v>
      </c>
      <c r="AP267" s="35">
        <f t="shared" si="25"/>
        <v>16.851871069966666</v>
      </c>
      <c r="AQ267" s="35">
        <f t="shared" si="25"/>
        <v>0.0010195522666666666</v>
      </c>
      <c r="AR267" s="35">
        <f t="shared" si="25"/>
        <v>992.9133660477</v>
      </c>
      <c r="AS267" s="35">
        <f t="shared" si="25"/>
        <v>0</v>
      </c>
      <c r="AT267" s="35">
        <f t="shared" si="25"/>
        <v>0</v>
      </c>
      <c r="AU267" s="35">
        <f t="shared" si="25"/>
        <v>0</v>
      </c>
      <c r="AV267" s="35">
        <f t="shared" si="25"/>
        <v>45721.55369264116</v>
      </c>
      <c r="AW267" s="35">
        <f t="shared" si="25"/>
        <v>30147.268645347947</v>
      </c>
      <c r="AX267" s="35">
        <f t="shared" si="25"/>
        <v>1218.8694118570666</v>
      </c>
      <c r="AY267" s="35">
        <f t="shared" si="25"/>
        <v>399.23820075223335</v>
      </c>
      <c r="AZ267" s="35">
        <f t="shared" si="25"/>
        <v>25077.46073516227</v>
      </c>
      <c r="BA267" s="35">
        <f t="shared" si="25"/>
        <v>0</v>
      </c>
      <c r="BB267" s="35">
        <f t="shared" si="25"/>
        <v>0</v>
      </c>
      <c r="BC267" s="35">
        <f t="shared" si="25"/>
        <v>0</v>
      </c>
      <c r="BD267" s="35">
        <f t="shared" si="25"/>
        <v>0</v>
      </c>
      <c r="BE267" s="35">
        <f t="shared" si="25"/>
        <v>0</v>
      </c>
      <c r="BF267" s="35">
        <f t="shared" si="25"/>
        <v>19596.516188339974</v>
      </c>
      <c r="BG267" s="35">
        <f t="shared" si="25"/>
        <v>3334.7266254819333</v>
      </c>
      <c r="BH267" s="35">
        <f t="shared" si="25"/>
        <v>1075.2349959405333</v>
      </c>
      <c r="BI267" s="35">
        <f t="shared" si="25"/>
        <v>0</v>
      </c>
      <c r="BJ267" s="35">
        <f t="shared" si="25"/>
        <v>6035.996397799933</v>
      </c>
      <c r="BK267" s="35">
        <f t="shared" si="25"/>
        <v>242717.07226915803</v>
      </c>
      <c r="BL267" s="16"/>
      <c r="BM267" s="57"/>
    </row>
    <row r="268" spans="1:65" s="12" customFormat="1" ht="15">
      <c r="A268" s="5"/>
      <c r="B268" s="22"/>
      <c r="C268" s="11"/>
      <c r="D268" s="9"/>
      <c r="E268" s="9"/>
      <c r="F268" s="9"/>
      <c r="G268" s="10"/>
      <c r="H268" s="11"/>
      <c r="I268" s="9"/>
      <c r="J268" s="9"/>
      <c r="K268" s="9"/>
      <c r="L268" s="10"/>
      <c r="M268" s="11"/>
      <c r="N268" s="9"/>
      <c r="O268" s="9"/>
      <c r="P268" s="9"/>
      <c r="Q268" s="10"/>
      <c r="R268" s="11"/>
      <c r="S268" s="9"/>
      <c r="T268" s="9"/>
      <c r="U268" s="9"/>
      <c r="V268" s="10"/>
      <c r="W268" s="11"/>
      <c r="X268" s="9"/>
      <c r="Y268" s="9"/>
      <c r="Z268" s="9"/>
      <c r="AA268" s="10"/>
      <c r="AB268" s="11"/>
      <c r="AC268" s="9"/>
      <c r="AD268" s="9"/>
      <c r="AE268" s="9"/>
      <c r="AF268" s="10"/>
      <c r="AG268" s="11"/>
      <c r="AH268" s="9"/>
      <c r="AI268" s="9"/>
      <c r="AJ268" s="9"/>
      <c r="AK268" s="10"/>
      <c r="AL268" s="11"/>
      <c r="AM268" s="9"/>
      <c r="AN268" s="9"/>
      <c r="AO268" s="9"/>
      <c r="AP268" s="10"/>
      <c r="AQ268" s="11"/>
      <c r="AR268" s="9"/>
      <c r="AS268" s="9"/>
      <c r="AT268" s="9"/>
      <c r="AU268" s="10"/>
      <c r="AV268" s="11"/>
      <c r="AW268" s="9"/>
      <c r="AX268" s="9"/>
      <c r="AY268" s="9"/>
      <c r="AZ268" s="10"/>
      <c r="BA268" s="11"/>
      <c r="BB268" s="9"/>
      <c r="BC268" s="9"/>
      <c r="BD268" s="9"/>
      <c r="BE268" s="10"/>
      <c r="BF268" s="11"/>
      <c r="BG268" s="9"/>
      <c r="BH268" s="9"/>
      <c r="BI268" s="9"/>
      <c r="BJ268" s="10"/>
      <c r="BK268" s="17"/>
      <c r="BL268" s="16"/>
      <c r="BM268" s="50"/>
    </row>
    <row r="269" spans="1:65" s="12" customFormat="1" ht="15">
      <c r="A269" s="5" t="s">
        <v>28</v>
      </c>
      <c r="B269" s="15" t="s">
        <v>29</v>
      </c>
      <c r="C269" s="11"/>
      <c r="D269" s="9"/>
      <c r="E269" s="9"/>
      <c r="F269" s="9"/>
      <c r="G269" s="10"/>
      <c r="H269" s="11"/>
      <c r="I269" s="9"/>
      <c r="J269" s="9"/>
      <c r="K269" s="9"/>
      <c r="L269" s="10"/>
      <c r="M269" s="11"/>
      <c r="N269" s="9"/>
      <c r="O269" s="9"/>
      <c r="P269" s="9"/>
      <c r="Q269" s="10"/>
      <c r="R269" s="11"/>
      <c r="S269" s="9"/>
      <c r="T269" s="9"/>
      <c r="U269" s="9"/>
      <c r="V269" s="10"/>
      <c r="W269" s="11"/>
      <c r="X269" s="9"/>
      <c r="Y269" s="9"/>
      <c r="Z269" s="9"/>
      <c r="AA269" s="10"/>
      <c r="AB269" s="11"/>
      <c r="AC269" s="9"/>
      <c r="AD269" s="9"/>
      <c r="AE269" s="9"/>
      <c r="AF269" s="10"/>
      <c r="AG269" s="11"/>
      <c r="AH269" s="9"/>
      <c r="AI269" s="9"/>
      <c r="AJ269" s="9"/>
      <c r="AK269" s="10"/>
      <c r="AL269" s="11"/>
      <c r="AM269" s="9"/>
      <c r="AN269" s="9"/>
      <c r="AO269" s="9"/>
      <c r="AP269" s="10"/>
      <c r="AQ269" s="11"/>
      <c r="AR269" s="9"/>
      <c r="AS269" s="9"/>
      <c r="AT269" s="9"/>
      <c r="AU269" s="10"/>
      <c r="AV269" s="11"/>
      <c r="AW269" s="9"/>
      <c r="AX269" s="9"/>
      <c r="AY269" s="9"/>
      <c r="AZ269" s="10"/>
      <c r="BA269" s="11"/>
      <c r="BB269" s="9"/>
      <c r="BC269" s="9"/>
      <c r="BD269" s="9"/>
      <c r="BE269" s="10"/>
      <c r="BF269" s="11"/>
      <c r="BG269" s="9"/>
      <c r="BH269" s="9"/>
      <c r="BI269" s="9"/>
      <c r="BJ269" s="10"/>
      <c r="BK269" s="17"/>
      <c r="BL269" s="16"/>
      <c r="BM269" s="50"/>
    </row>
    <row r="270" spans="1:65" s="12" customFormat="1" ht="15">
      <c r="A270" s="5"/>
      <c r="B270" s="8" t="s">
        <v>31</v>
      </c>
      <c r="C270" s="11">
        <v>0</v>
      </c>
      <c r="D270" s="9">
        <v>6.382396304266669</v>
      </c>
      <c r="E270" s="9">
        <v>0</v>
      </c>
      <c r="F270" s="9">
        <v>0</v>
      </c>
      <c r="G270" s="10">
        <v>0</v>
      </c>
      <c r="H270" s="11">
        <v>13.085411059066667</v>
      </c>
      <c r="I270" s="9">
        <v>0.5728941742</v>
      </c>
      <c r="J270" s="9">
        <v>0</v>
      </c>
      <c r="K270" s="9">
        <v>0</v>
      </c>
      <c r="L270" s="10">
        <v>12.5162499498</v>
      </c>
      <c r="M270" s="11">
        <v>0</v>
      </c>
      <c r="N270" s="9">
        <v>0</v>
      </c>
      <c r="O270" s="9">
        <v>0</v>
      </c>
      <c r="P270" s="9">
        <v>0</v>
      </c>
      <c r="Q270" s="10">
        <v>0</v>
      </c>
      <c r="R270" s="11">
        <v>7.354165651133332</v>
      </c>
      <c r="S270" s="9">
        <v>0.0005532466999999999</v>
      </c>
      <c r="T270" s="9">
        <v>0</v>
      </c>
      <c r="U270" s="9">
        <v>0</v>
      </c>
      <c r="V270" s="10">
        <v>4.0212189626</v>
      </c>
      <c r="W270" s="11">
        <v>0</v>
      </c>
      <c r="X270" s="9">
        <v>0</v>
      </c>
      <c r="Y270" s="9">
        <v>0</v>
      </c>
      <c r="Z270" s="9">
        <v>0</v>
      </c>
      <c r="AA270" s="10">
        <v>0</v>
      </c>
      <c r="AB270" s="11">
        <v>0.9861495068333335</v>
      </c>
      <c r="AC270" s="9">
        <v>0</v>
      </c>
      <c r="AD270" s="9">
        <v>0</v>
      </c>
      <c r="AE270" s="9">
        <v>0</v>
      </c>
      <c r="AF270" s="10">
        <v>1.4423697389999999</v>
      </c>
      <c r="AG270" s="11">
        <v>0</v>
      </c>
      <c r="AH270" s="9">
        <v>0</v>
      </c>
      <c r="AI270" s="9">
        <v>0</v>
      </c>
      <c r="AJ270" s="9">
        <v>0</v>
      </c>
      <c r="AK270" s="10">
        <v>0</v>
      </c>
      <c r="AL270" s="11">
        <v>0.7916075847999998</v>
      </c>
      <c r="AM270" s="9">
        <v>0</v>
      </c>
      <c r="AN270" s="9">
        <v>0</v>
      </c>
      <c r="AO270" s="9">
        <v>0</v>
      </c>
      <c r="AP270" s="10">
        <v>0.1038491033</v>
      </c>
      <c r="AQ270" s="11">
        <v>0</v>
      </c>
      <c r="AR270" s="9">
        <v>0</v>
      </c>
      <c r="AS270" s="9">
        <v>0</v>
      </c>
      <c r="AT270" s="9">
        <v>0</v>
      </c>
      <c r="AU270" s="10">
        <v>0</v>
      </c>
      <c r="AV270" s="11">
        <v>196.22813850099996</v>
      </c>
      <c r="AW270" s="9">
        <v>16.80903738833415</v>
      </c>
      <c r="AX270" s="9">
        <v>0</v>
      </c>
      <c r="AY270" s="9">
        <v>0</v>
      </c>
      <c r="AZ270" s="10">
        <v>209.51297677526676</v>
      </c>
      <c r="BA270" s="11">
        <v>0</v>
      </c>
      <c r="BB270" s="9">
        <v>0</v>
      </c>
      <c r="BC270" s="9">
        <v>0</v>
      </c>
      <c r="BD270" s="9">
        <v>0</v>
      </c>
      <c r="BE270" s="10">
        <v>0</v>
      </c>
      <c r="BF270" s="11">
        <v>136.90325336883333</v>
      </c>
      <c r="BG270" s="9">
        <v>0.8975282742666667</v>
      </c>
      <c r="BH270" s="9">
        <v>0</v>
      </c>
      <c r="BI270" s="9">
        <v>0</v>
      </c>
      <c r="BJ270" s="10">
        <v>53.90683600146666</v>
      </c>
      <c r="BK270" s="17">
        <f>SUM(C270:BJ270)</f>
        <v>661.5146355908676</v>
      </c>
      <c r="BL270" s="16"/>
      <c r="BM270" s="50"/>
    </row>
    <row r="271" spans="1:65" s="21" customFormat="1" ht="15">
      <c r="A271" s="5"/>
      <c r="B271" s="15" t="s">
        <v>27</v>
      </c>
      <c r="C271" s="20">
        <f>SUM(C270)</f>
        <v>0</v>
      </c>
      <c r="D271" s="18">
        <f>SUM(D270)</f>
        <v>6.382396304266669</v>
      </c>
      <c r="E271" s="18">
        <f>SUM(E270)</f>
        <v>0</v>
      </c>
      <c r="F271" s="18">
        <f>SUM(F270)</f>
        <v>0</v>
      </c>
      <c r="G271" s="19">
        <f>SUM(G270)</f>
        <v>0</v>
      </c>
      <c r="H271" s="20">
        <f aca="true" t="shared" si="26" ref="H271:BK271">SUM(H270)</f>
        <v>13.085411059066667</v>
      </c>
      <c r="I271" s="18">
        <f t="shared" si="26"/>
        <v>0.5728941742</v>
      </c>
      <c r="J271" s="18">
        <f t="shared" si="26"/>
        <v>0</v>
      </c>
      <c r="K271" s="18">
        <f t="shared" si="26"/>
        <v>0</v>
      </c>
      <c r="L271" s="19">
        <f t="shared" si="26"/>
        <v>12.5162499498</v>
      </c>
      <c r="M271" s="20">
        <f t="shared" si="26"/>
        <v>0</v>
      </c>
      <c r="N271" s="18">
        <f t="shared" si="26"/>
        <v>0</v>
      </c>
      <c r="O271" s="18">
        <f t="shared" si="26"/>
        <v>0</v>
      </c>
      <c r="P271" s="18">
        <f t="shared" si="26"/>
        <v>0</v>
      </c>
      <c r="Q271" s="19">
        <f t="shared" si="26"/>
        <v>0</v>
      </c>
      <c r="R271" s="20">
        <f t="shared" si="26"/>
        <v>7.354165651133332</v>
      </c>
      <c r="S271" s="18">
        <f t="shared" si="26"/>
        <v>0.0005532466999999999</v>
      </c>
      <c r="T271" s="18">
        <f t="shared" si="26"/>
        <v>0</v>
      </c>
      <c r="U271" s="18">
        <f t="shared" si="26"/>
        <v>0</v>
      </c>
      <c r="V271" s="19">
        <f t="shared" si="26"/>
        <v>4.0212189626</v>
      </c>
      <c r="W271" s="20">
        <f t="shared" si="26"/>
        <v>0</v>
      </c>
      <c r="X271" s="18">
        <f t="shared" si="26"/>
        <v>0</v>
      </c>
      <c r="Y271" s="18">
        <f t="shared" si="26"/>
        <v>0</v>
      </c>
      <c r="Z271" s="18">
        <f t="shared" si="26"/>
        <v>0</v>
      </c>
      <c r="AA271" s="19">
        <f t="shared" si="26"/>
        <v>0</v>
      </c>
      <c r="AB271" s="20">
        <f t="shared" si="26"/>
        <v>0.9861495068333335</v>
      </c>
      <c r="AC271" s="18">
        <f t="shared" si="26"/>
        <v>0</v>
      </c>
      <c r="AD271" s="18">
        <f t="shared" si="26"/>
        <v>0</v>
      </c>
      <c r="AE271" s="18">
        <f t="shared" si="26"/>
        <v>0</v>
      </c>
      <c r="AF271" s="19">
        <f t="shared" si="26"/>
        <v>1.4423697389999999</v>
      </c>
      <c r="AG271" s="20">
        <f t="shared" si="26"/>
        <v>0</v>
      </c>
      <c r="AH271" s="18">
        <f t="shared" si="26"/>
        <v>0</v>
      </c>
      <c r="AI271" s="18">
        <f t="shared" si="26"/>
        <v>0</v>
      </c>
      <c r="AJ271" s="18">
        <f t="shared" si="26"/>
        <v>0</v>
      </c>
      <c r="AK271" s="19">
        <f t="shared" si="26"/>
        <v>0</v>
      </c>
      <c r="AL271" s="20">
        <f t="shared" si="26"/>
        <v>0.7916075847999998</v>
      </c>
      <c r="AM271" s="18">
        <f t="shared" si="26"/>
        <v>0</v>
      </c>
      <c r="AN271" s="18">
        <f t="shared" si="26"/>
        <v>0</v>
      </c>
      <c r="AO271" s="18">
        <f t="shared" si="26"/>
        <v>0</v>
      </c>
      <c r="AP271" s="19">
        <f t="shared" si="26"/>
        <v>0.1038491033</v>
      </c>
      <c r="AQ271" s="20">
        <f t="shared" si="26"/>
        <v>0</v>
      </c>
      <c r="AR271" s="18">
        <f t="shared" si="26"/>
        <v>0</v>
      </c>
      <c r="AS271" s="18">
        <f t="shared" si="26"/>
        <v>0</v>
      </c>
      <c r="AT271" s="18">
        <f t="shared" si="26"/>
        <v>0</v>
      </c>
      <c r="AU271" s="19">
        <f t="shared" si="26"/>
        <v>0</v>
      </c>
      <c r="AV271" s="20">
        <f t="shared" si="26"/>
        <v>196.22813850099996</v>
      </c>
      <c r="AW271" s="18">
        <f t="shared" si="26"/>
        <v>16.80903738833415</v>
      </c>
      <c r="AX271" s="18">
        <f t="shared" si="26"/>
        <v>0</v>
      </c>
      <c r="AY271" s="18">
        <f t="shared" si="26"/>
        <v>0</v>
      </c>
      <c r="AZ271" s="19">
        <f t="shared" si="26"/>
        <v>209.51297677526676</v>
      </c>
      <c r="BA271" s="20">
        <f t="shared" si="26"/>
        <v>0</v>
      </c>
      <c r="BB271" s="18">
        <f t="shared" si="26"/>
        <v>0</v>
      </c>
      <c r="BC271" s="18">
        <f t="shared" si="26"/>
        <v>0</v>
      </c>
      <c r="BD271" s="18">
        <f t="shared" si="26"/>
        <v>0</v>
      </c>
      <c r="BE271" s="19">
        <f t="shared" si="26"/>
        <v>0</v>
      </c>
      <c r="BF271" s="20">
        <f t="shared" si="26"/>
        <v>136.90325336883333</v>
      </c>
      <c r="BG271" s="18">
        <f t="shared" si="26"/>
        <v>0.8975282742666667</v>
      </c>
      <c r="BH271" s="18">
        <f t="shared" si="26"/>
        <v>0</v>
      </c>
      <c r="BI271" s="18">
        <f t="shared" si="26"/>
        <v>0</v>
      </c>
      <c r="BJ271" s="19">
        <f t="shared" si="26"/>
        <v>53.90683600146666</v>
      </c>
      <c r="BK271" s="19">
        <f t="shared" si="26"/>
        <v>661.5146355908676</v>
      </c>
      <c r="BL271" s="16"/>
      <c r="BM271" s="50"/>
    </row>
    <row r="272" spans="3:64" ht="1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4"/>
      <c r="BK272" s="13"/>
      <c r="BL272" s="25"/>
    </row>
    <row r="273" spans="1:64" ht="15">
      <c r="A273" s="68" t="s">
        <v>323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69" t="s">
        <v>315</v>
      </c>
      <c r="Q273" s="25"/>
      <c r="Y273" s="25"/>
      <c r="AA273" s="25"/>
      <c r="AK273" s="25"/>
      <c r="AU273" s="25"/>
      <c r="BE273" s="25"/>
      <c r="BK273" s="13"/>
      <c r="BL273" s="64"/>
    </row>
    <row r="274" spans="1:65" s="25" customFormat="1" ht="15">
      <c r="A274" s="68" t="s">
        <v>324</v>
      </c>
      <c r="B274" s="12"/>
      <c r="C274" s="12"/>
      <c r="D274" s="12"/>
      <c r="E274" s="12"/>
      <c r="F274" s="12"/>
      <c r="G274" s="12"/>
      <c r="H274" s="12"/>
      <c r="I274" s="12"/>
      <c r="J274" s="12"/>
      <c r="K274" s="68" t="s">
        <v>316</v>
      </c>
      <c r="L274"/>
      <c r="M274"/>
      <c r="N274"/>
      <c r="O274"/>
      <c r="BK274" s="13"/>
      <c r="BM274" s="13"/>
    </row>
    <row r="275" spans="1:11" ht="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68" t="s">
        <v>317</v>
      </c>
    </row>
    <row r="276" spans="1:63" ht="15">
      <c r="A276" s="68" t="s">
        <v>318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68" t="s">
        <v>319</v>
      </c>
      <c r="BK276" s="63"/>
    </row>
    <row r="277" spans="1:11" ht="15">
      <c r="A277" s="68" t="s">
        <v>320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68" t="s">
        <v>321</v>
      </c>
    </row>
    <row r="278" ht="15">
      <c r="K278" s="68" t="s">
        <v>322</v>
      </c>
    </row>
  </sheetData>
  <sheetProtection password="E60F" sheet="1"/>
  <mergeCells count="25"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BK4:BK7"/>
    <mergeCell ref="BA5:BJ5"/>
    <mergeCell ref="M6:Q6"/>
    <mergeCell ref="R6:V6"/>
    <mergeCell ref="AG6:AK6"/>
    <mergeCell ref="AL6:AP6"/>
    <mergeCell ref="AQ6:AU6"/>
    <mergeCell ref="AQ5:AZ5"/>
    <mergeCell ref="AG5:AP5"/>
    <mergeCell ref="AV6:AZ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3" t="s">
        <v>310</v>
      </c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2:12" ht="15">
      <c r="B3" s="93" t="s">
        <v>314</v>
      </c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2:12" ht="30">
      <c r="B4" s="23" t="s">
        <v>0</v>
      </c>
      <c r="C4" s="36" t="s">
        <v>48</v>
      </c>
      <c r="D4" s="36" t="s">
        <v>49</v>
      </c>
      <c r="E4" s="36" t="s">
        <v>50</v>
      </c>
      <c r="F4" s="36" t="s">
        <v>21</v>
      </c>
      <c r="G4" s="36" t="s">
        <v>25</v>
      </c>
      <c r="H4" s="36" t="s">
        <v>45</v>
      </c>
      <c r="I4" s="36" t="s">
        <v>51</v>
      </c>
      <c r="J4" s="36" t="s">
        <v>52</v>
      </c>
      <c r="K4" s="36" t="s">
        <v>53</v>
      </c>
      <c r="L4" s="36" t="s">
        <v>54</v>
      </c>
    </row>
    <row r="5" spans="2:12" ht="15">
      <c r="B5" s="37">
        <v>1</v>
      </c>
      <c r="C5" s="38" t="s">
        <v>55</v>
      </c>
      <c r="D5" s="40">
        <v>0.016363972100000002</v>
      </c>
      <c r="E5" s="40">
        <v>0.08175310213333334</v>
      </c>
      <c r="F5" s="40">
        <v>3.0053618763</v>
      </c>
      <c r="G5" s="40">
        <v>0.3190378277</v>
      </c>
      <c r="H5" s="40">
        <v>0</v>
      </c>
      <c r="I5" s="41">
        <v>0</v>
      </c>
      <c r="J5" s="41">
        <v>0</v>
      </c>
      <c r="K5" s="41">
        <f>D5+E5+F5+G5+H5+I5+J5</f>
        <v>3.4225167782333332</v>
      </c>
      <c r="L5" s="40">
        <v>0.08142827196666667</v>
      </c>
    </row>
    <row r="6" spans="2:12" ht="15">
      <c r="B6" s="37">
        <v>2</v>
      </c>
      <c r="C6" s="39" t="s">
        <v>56</v>
      </c>
      <c r="D6" s="40">
        <v>231.2204415343999</v>
      </c>
      <c r="E6" s="40">
        <v>350.71056788096666</v>
      </c>
      <c r="F6" s="40">
        <v>781.7921691408333</v>
      </c>
      <c r="G6" s="40">
        <v>180.41748454473336</v>
      </c>
      <c r="H6" s="40">
        <v>0</v>
      </c>
      <c r="I6" s="41">
        <v>15.673599999999999</v>
      </c>
      <c r="J6" s="41">
        <v>34.349799999999995</v>
      </c>
      <c r="K6" s="41">
        <f aca="true" t="shared" si="0" ref="K6:K41">D6+E6+F6+G6+H6+I6+J6</f>
        <v>1594.1640631009332</v>
      </c>
      <c r="L6" s="40">
        <v>8.871941373466667</v>
      </c>
    </row>
    <row r="7" spans="2:12" ht="15">
      <c r="B7" s="37">
        <v>3</v>
      </c>
      <c r="C7" s="38" t="s">
        <v>57</v>
      </c>
      <c r="D7" s="40">
        <v>0.7130612376333334</v>
      </c>
      <c r="E7" s="40">
        <v>0.9454271707333335</v>
      </c>
      <c r="F7" s="40">
        <v>5.344155754166666</v>
      </c>
      <c r="G7" s="40">
        <v>1.4310597285999997</v>
      </c>
      <c r="H7" s="40">
        <v>0</v>
      </c>
      <c r="I7" s="41">
        <v>0.0809</v>
      </c>
      <c r="J7" s="41">
        <v>0.0441</v>
      </c>
      <c r="K7" s="41">
        <f t="shared" si="0"/>
        <v>8.558703891133332</v>
      </c>
      <c r="L7" s="40">
        <v>0.20087173146666668</v>
      </c>
    </row>
    <row r="8" spans="2:12" ht="15">
      <c r="B8" s="37">
        <v>4</v>
      </c>
      <c r="C8" s="39" t="s">
        <v>58</v>
      </c>
      <c r="D8" s="40">
        <v>273.56159989503334</v>
      </c>
      <c r="E8" s="40">
        <v>237.78644843180004</v>
      </c>
      <c r="F8" s="40">
        <v>399.3747941855334</v>
      </c>
      <c r="G8" s="40">
        <v>93.69385709796668</v>
      </c>
      <c r="H8" s="40">
        <v>0</v>
      </c>
      <c r="I8" s="41">
        <v>5.606</v>
      </c>
      <c r="J8" s="41">
        <v>48.9583</v>
      </c>
      <c r="K8" s="41">
        <f t="shared" si="0"/>
        <v>1058.9809996103334</v>
      </c>
      <c r="L8" s="40">
        <v>5.714914973533332</v>
      </c>
    </row>
    <row r="9" spans="2:12" ht="15">
      <c r="B9" s="37">
        <v>5</v>
      </c>
      <c r="C9" s="39" t="s">
        <v>59</v>
      </c>
      <c r="D9" s="40">
        <v>52.37323484726667</v>
      </c>
      <c r="E9" s="40">
        <v>219.75513572823334</v>
      </c>
      <c r="F9" s="40">
        <v>972.9412182883334</v>
      </c>
      <c r="G9" s="40">
        <v>137.4865028249334</v>
      </c>
      <c r="H9" s="40">
        <v>0</v>
      </c>
      <c r="I9" s="41">
        <v>14.2468</v>
      </c>
      <c r="J9" s="41">
        <v>40.0852</v>
      </c>
      <c r="K9" s="41">
        <f t="shared" si="0"/>
        <v>1436.8880916887667</v>
      </c>
      <c r="L9" s="40">
        <v>28.163164554466665</v>
      </c>
    </row>
    <row r="10" spans="2:12" ht="15">
      <c r="B10" s="37">
        <v>6</v>
      </c>
      <c r="C10" s="39" t="s">
        <v>60</v>
      </c>
      <c r="D10" s="40">
        <v>63.03891848036667</v>
      </c>
      <c r="E10" s="40">
        <v>222.01662351376663</v>
      </c>
      <c r="F10" s="40">
        <v>425.6990027302662</v>
      </c>
      <c r="G10" s="40">
        <v>126.17318056226671</v>
      </c>
      <c r="H10" s="40">
        <v>0</v>
      </c>
      <c r="I10" s="41">
        <v>5.398700000000001</v>
      </c>
      <c r="J10" s="41">
        <v>16.913399999999996</v>
      </c>
      <c r="K10" s="41">
        <f t="shared" si="0"/>
        <v>859.2398252866661</v>
      </c>
      <c r="L10" s="40">
        <v>3.7128807691666665</v>
      </c>
    </row>
    <row r="11" spans="2:12" ht="15">
      <c r="B11" s="37">
        <v>7</v>
      </c>
      <c r="C11" s="39" t="s">
        <v>61</v>
      </c>
      <c r="D11" s="40">
        <v>77.14878141306669</v>
      </c>
      <c r="E11" s="40">
        <v>308.88563638906646</v>
      </c>
      <c r="F11" s="40">
        <v>618.2086027133669</v>
      </c>
      <c r="G11" s="40">
        <v>99.80370804909998</v>
      </c>
      <c r="H11" s="40">
        <v>0</v>
      </c>
      <c r="I11" s="41">
        <v>0</v>
      </c>
      <c r="J11" s="41">
        <v>0</v>
      </c>
      <c r="K11" s="41">
        <f t="shared" si="0"/>
        <v>1104.0467285646</v>
      </c>
      <c r="L11" s="40">
        <v>6.700119822133333</v>
      </c>
    </row>
    <row r="12" spans="2:12" ht="15">
      <c r="B12" s="37">
        <v>8</v>
      </c>
      <c r="C12" s="38" t="s">
        <v>62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63</v>
      </c>
      <c r="D13" s="40">
        <v>0</v>
      </c>
      <c r="E13" s="40">
        <v>0</v>
      </c>
      <c r="F13" s="40">
        <v>0.0008638728333333337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0.0008638728333333337</v>
      </c>
      <c r="L13" s="40">
        <v>0</v>
      </c>
    </row>
    <row r="14" spans="2:12" ht="15">
      <c r="B14" s="37">
        <v>10</v>
      </c>
      <c r="C14" s="39" t="s">
        <v>64</v>
      </c>
      <c r="D14" s="40">
        <v>283.9583355262666</v>
      </c>
      <c r="E14" s="40">
        <v>957.8341361674333</v>
      </c>
      <c r="F14" s="40">
        <v>1110.8048621758664</v>
      </c>
      <c r="G14" s="40">
        <v>155.40074883436668</v>
      </c>
      <c r="H14" s="40">
        <v>0</v>
      </c>
      <c r="I14" s="41">
        <v>58.174400000000006</v>
      </c>
      <c r="J14" s="41">
        <v>8.5276</v>
      </c>
      <c r="K14" s="41">
        <f t="shared" si="0"/>
        <v>2574.700082703933</v>
      </c>
      <c r="L14" s="40">
        <v>4.827357853233333</v>
      </c>
    </row>
    <row r="15" spans="2:12" ht="15">
      <c r="B15" s="37">
        <v>11</v>
      </c>
      <c r="C15" s="39" t="s">
        <v>65</v>
      </c>
      <c r="D15" s="40">
        <v>1735.4265722078999</v>
      </c>
      <c r="E15" s="40">
        <v>7929.708872274921</v>
      </c>
      <c r="F15" s="40">
        <v>8966.499667725728</v>
      </c>
      <c r="G15" s="40">
        <v>1931.4024450930356</v>
      </c>
      <c r="H15" s="40">
        <v>0</v>
      </c>
      <c r="I15" s="41">
        <v>129.6122</v>
      </c>
      <c r="J15" s="41">
        <v>424.1805000000001</v>
      </c>
      <c r="K15" s="41">
        <f t="shared" si="0"/>
        <v>21116.830257301583</v>
      </c>
      <c r="L15" s="40">
        <v>69.65264273093334</v>
      </c>
    </row>
    <row r="16" spans="2:12" ht="15">
      <c r="B16" s="37">
        <v>12</v>
      </c>
      <c r="C16" s="39" t="s">
        <v>66</v>
      </c>
      <c r="D16" s="40">
        <v>1971.6572088486</v>
      </c>
      <c r="E16" s="40">
        <v>9905.51194147034</v>
      </c>
      <c r="F16" s="40">
        <v>2121.369438695166</v>
      </c>
      <c r="G16" s="40">
        <v>400.45011579810006</v>
      </c>
      <c r="H16" s="40">
        <v>0</v>
      </c>
      <c r="I16" s="41">
        <v>27.5301</v>
      </c>
      <c r="J16" s="41">
        <v>149.70200000000003</v>
      </c>
      <c r="K16" s="41">
        <f t="shared" si="0"/>
        <v>14576.220804812205</v>
      </c>
      <c r="L16" s="40">
        <v>18.86302686739999</v>
      </c>
    </row>
    <row r="17" spans="2:12" ht="15">
      <c r="B17" s="37">
        <v>13</v>
      </c>
      <c r="C17" s="39" t="s">
        <v>67</v>
      </c>
      <c r="D17" s="40">
        <v>110.09805834030001</v>
      </c>
      <c r="E17" s="40">
        <v>236.39316898320016</v>
      </c>
      <c r="F17" s="40">
        <v>219.0995853008667</v>
      </c>
      <c r="G17" s="40">
        <v>64.77520727829996</v>
      </c>
      <c r="H17" s="40">
        <v>0</v>
      </c>
      <c r="I17" s="41">
        <v>1.597</v>
      </c>
      <c r="J17" s="41">
        <v>5.455700000000001</v>
      </c>
      <c r="K17" s="41">
        <f t="shared" si="0"/>
        <v>637.4187199026668</v>
      </c>
      <c r="L17" s="40">
        <v>2.8173154298999994</v>
      </c>
    </row>
    <row r="18" spans="2:12" ht="15">
      <c r="B18" s="37">
        <v>14</v>
      </c>
      <c r="C18" s="39" t="s">
        <v>68</v>
      </c>
      <c r="D18" s="40">
        <v>1.6137983166999996</v>
      </c>
      <c r="E18" s="40">
        <v>30.619234131200002</v>
      </c>
      <c r="F18" s="40">
        <v>185.64196413203337</v>
      </c>
      <c r="G18" s="40">
        <v>25.559757388733328</v>
      </c>
      <c r="H18" s="40">
        <v>0</v>
      </c>
      <c r="I18" s="41">
        <v>3.6826999999999996</v>
      </c>
      <c r="J18" s="41">
        <v>2.735</v>
      </c>
      <c r="K18" s="41">
        <f t="shared" si="0"/>
        <v>249.8524539686667</v>
      </c>
      <c r="L18" s="40">
        <v>2.390877182733334</v>
      </c>
    </row>
    <row r="19" spans="2:12" ht="15">
      <c r="B19" s="37">
        <v>15</v>
      </c>
      <c r="C19" s="39" t="s">
        <v>69</v>
      </c>
      <c r="D19" s="40">
        <v>72.94642761996664</v>
      </c>
      <c r="E19" s="40">
        <v>258.18689276426664</v>
      </c>
      <c r="F19" s="40">
        <v>832.3041339865</v>
      </c>
      <c r="G19" s="40">
        <v>229.05946743156665</v>
      </c>
      <c r="H19" s="40">
        <v>0</v>
      </c>
      <c r="I19" s="41">
        <v>0.7801</v>
      </c>
      <c r="J19" s="41">
        <v>18.157000000000004</v>
      </c>
      <c r="K19" s="41">
        <f t="shared" si="0"/>
        <v>1411.4340218022999</v>
      </c>
      <c r="L19" s="40">
        <v>8.003843424899998</v>
      </c>
    </row>
    <row r="20" spans="2:12" ht="15">
      <c r="B20" s="37">
        <v>16</v>
      </c>
      <c r="C20" s="39" t="s">
        <v>70</v>
      </c>
      <c r="D20" s="40">
        <v>3353.706097551766</v>
      </c>
      <c r="E20" s="40">
        <v>6395.1558076225</v>
      </c>
      <c r="F20" s="40">
        <v>4866.72670733057</v>
      </c>
      <c r="G20" s="40">
        <v>668.3049070164664</v>
      </c>
      <c r="H20" s="40">
        <v>0</v>
      </c>
      <c r="I20" s="41">
        <v>129.7729</v>
      </c>
      <c r="J20" s="41">
        <v>307.9177000000001</v>
      </c>
      <c r="K20" s="41">
        <f t="shared" si="0"/>
        <v>15721.584119521303</v>
      </c>
      <c r="L20" s="40">
        <v>44.73259704210001</v>
      </c>
    </row>
    <row r="21" spans="2:12" ht="15">
      <c r="B21" s="37">
        <v>17</v>
      </c>
      <c r="C21" s="39" t="s">
        <v>71</v>
      </c>
      <c r="D21" s="40">
        <v>537.9151469608332</v>
      </c>
      <c r="E21" s="40">
        <v>255.18331004319995</v>
      </c>
      <c r="F21" s="40">
        <v>1153.0535364662665</v>
      </c>
      <c r="G21" s="40">
        <v>160.28644898173337</v>
      </c>
      <c r="H21" s="40">
        <v>0</v>
      </c>
      <c r="I21" s="41">
        <v>31.1071</v>
      </c>
      <c r="J21" s="41">
        <v>58.361999999999995</v>
      </c>
      <c r="K21" s="41">
        <f t="shared" si="0"/>
        <v>2195.9075424520333</v>
      </c>
      <c r="L21" s="40">
        <v>15.631571668133336</v>
      </c>
    </row>
    <row r="22" spans="2:12" ht="15">
      <c r="B22" s="37">
        <v>18</v>
      </c>
      <c r="C22" s="38" t="s">
        <v>72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73</v>
      </c>
      <c r="D23" s="40">
        <v>416.10518421246667</v>
      </c>
      <c r="E23" s="40">
        <v>624.3490156303006</v>
      </c>
      <c r="F23" s="40">
        <v>1793.9287849751677</v>
      </c>
      <c r="G23" s="40">
        <v>351.6849703647336</v>
      </c>
      <c r="H23" s="40">
        <v>0</v>
      </c>
      <c r="I23" s="41">
        <v>21.0598</v>
      </c>
      <c r="J23" s="41">
        <v>66.49500000000002</v>
      </c>
      <c r="K23" s="41">
        <f t="shared" si="0"/>
        <v>3273.6227551826682</v>
      </c>
      <c r="L23" s="40">
        <v>17.804125688266666</v>
      </c>
    </row>
    <row r="24" spans="2:12" ht="15">
      <c r="B24" s="37">
        <v>20</v>
      </c>
      <c r="C24" s="39" t="s">
        <v>74</v>
      </c>
      <c r="D24" s="40">
        <v>24121.550808767664</v>
      </c>
      <c r="E24" s="40">
        <v>37836.332379045336</v>
      </c>
      <c r="F24" s="40">
        <v>22775.089889266885</v>
      </c>
      <c r="G24" s="40">
        <v>3842.783298461108</v>
      </c>
      <c r="H24" s="40">
        <v>0</v>
      </c>
      <c r="I24" s="41">
        <v>1454.2247</v>
      </c>
      <c r="J24" s="41">
        <v>7392.6294</v>
      </c>
      <c r="K24" s="41">
        <f t="shared" si="0"/>
        <v>97422.610475541</v>
      </c>
      <c r="L24" s="40">
        <v>189.23615586686734</v>
      </c>
    </row>
    <row r="25" spans="2:12" ht="15">
      <c r="B25" s="37">
        <v>21</v>
      </c>
      <c r="C25" s="38" t="s">
        <v>75</v>
      </c>
      <c r="D25" s="40">
        <v>0.3058694541</v>
      </c>
      <c r="E25" s="40">
        <v>1.5837012580333332</v>
      </c>
      <c r="F25" s="40">
        <v>21.60944081436666</v>
      </c>
      <c r="G25" s="40">
        <v>0.22463686253333326</v>
      </c>
      <c r="H25" s="40">
        <v>0</v>
      </c>
      <c r="I25" s="41">
        <v>0.06509999999999999</v>
      </c>
      <c r="J25" s="41">
        <v>0.176</v>
      </c>
      <c r="K25" s="41">
        <f t="shared" si="0"/>
        <v>23.96474838903333</v>
      </c>
      <c r="L25" s="40">
        <v>0.09077291673333332</v>
      </c>
    </row>
    <row r="26" spans="2:12" ht="15">
      <c r="B26" s="37">
        <v>22</v>
      </c>
      <c r="C26" s="39" t="s">
        <v>76</v>
      </c>
      <c r="D26" s="40">
        <v>8.147294689699999</v>
      </c>
      <c r="E26" s="40">
        <v>27.104462063933337</v>
      </c>
      <c r="F26" s="40">
        <v>73.52809224106662</v>
      </c>
      <c r="G26" s="40">
        <v>14.820861920200008</v>
      </c>
      <c r="H26" s="40">
        <v>0</v>
      </c>
      <c r="I26" s="41">
        <v>0.3316</v>
      </c>
      <c r="J26" s="41">
        <v>1.3201999999999998</v>
      </c>
      <c r="K26" s="41">
        <f t="shared" si="0"/>
        <v>125.25251091489996</v>
      </c>
      <c r="L26" s="40">
        <v>0.4809505918000001</v>
      </c>
    </row>
    <row r="27" spans="2:12" ht="15">
      <c r="B27" s="37">
        <v>23</v>
      </c>
      <c r="C27" s="38" t="s">
        <v>77</v>
      </c>
      <c r="D27" s="40">
        <v>6.097956666666667E-05</v>
      </c>
      <c r="E27" s="40">
        <v>0.004456000033333333</v>
      </c>
      <c r="F27" s="40">
        <v>0.10963228733333333</v>
      </c>
      <c r="G27" s="40">
        <v>0.0031273609333333343</v>
      </c>
      <c r="H27" s="40">
        <v>0</v>
      </c>
      <c r="I27" s="41">
        <v>0.0011</v>
      </c>
      <c r="J27" s="41">
        <v>0.0032</v>
      </c>
      <c r="K27" s="41">
        <f t="shared" si="0"/>
        <v>0.12157662786666666</v>
      </c>
      <c r="L27" s="40">
        <v>0.0007248250000000002</v>
      </c>
    </row>
    <row r="28" spans="2:12" ht="15">
      <c r="B28" s="37">
        <v>24</v>
      </c>
      <c r="C28" s="38" t="s">
        <v>78</v>
      </c>
      <c r="D28" s="40">
        <v>0.8083458436333334</v>
      </c>
      <c r="E28" s="40">
        <v>4.751386073199999</v>
      </c>
      <c r="F28" s="40">
        <v>35.776855484666655</v>
      </c>
      <c r="G28" s="40">
        <v>6.386188943733333</v>
      </c>
      <c r="H28" s="40">
        <v>0</v>
      </c>
      <c r="I28" s="41">
        <v>0.1659</v>
      </c>
      <c r="J28" s="41">
        <v>0.48299999999999993</v>
      </c>
      <c r="K28" s="41">
        <f t="shared" si="0"/>
        <v>48.37167634523331</v>
      </c>
      <c r="L28" s="40">
        <v>0.09941039416666665</v>
      </c>
    </row>
    <row r="29" spans="2:12" ht="15">
      <c r="B29" s="37">
        <v>25</v>
      </c>
      <c r="C29" s="39" t="s">
        <v>79</v>
      </c>
      <c r="D29" s="40">
        <v>4155.7131558548335</v>
      </c>
      <c r="E29" s="40">
        <v>9891.00283977883</v>
      </c>
      <c r="F29" s="40">
        <v>6438.901102203527</v>
      </c>
      <c r="G29" s="40">
        <v>893.0918875003001</v>
      </c>
      <c r="H29" s="40">
        <v>0</v>
      </c>
      <c r="I29" s="41">
        <v>92.0964</v>
      </c>
      <c r="J29" s="41">
        <v>663.7050999999998</v>
      </c>
      <c r="K29" s="41">
        <f t="shared" si="0"/>
        <v>22134.51048533749</v>
      </c>
      <c r="L29" s="40">
        <v>38.63223179403333</v>
      </c>
    </row>
    <row r="30" spans="2:12" ht="15">
      <c r="B30" s="37">
        <v>26</v>
      </c>
      <c r="C30" s="39" t="s">
        <v>80</v>
      </c>
      <c r="D30" s="40">
        <v>203.45049848263335</v>
      </c>
      <c r="E30" s="40">
        <v>1130.095076891666</v>
      </c>
      <c r="F30" s="40">
        <v>924.0306812648995</v>
      </c>
      <c r="G30" s="40">
        <v>292.1631817219</v>
      </c>
      <c r="H30" s="40">
        <v>0</v>
      </c>
      <c r="I30" s="41">
        <v>5.6202000000000005</v>
      </c>
      <c r="J30" s="41">
        <v>73.55770000000001</v>
      </c>
      <c r="K30" s="41">
        <f t="shared" si="0"/>
        <v>2628.9173383610982</v>
      </c>
      <c r="L30" s="40">
        <v>7.847057705766667</v>
      </c>
    </row>
    <row r="31" spans="2:12" ht="15">
      <c r="B31" s="37">
        <v>27</v>
      </c>
      <c r="C31" s="39" t="s">
        <v>22</v>
      </c>
      <c r="D31" s="40">
        <v>5.826334286466666</v>
      </c>
      <c r="E31" s="40">
        <v>151.76599380073336</v>
      </c>
      <c r="F31" s="40">
        <v>178.78079922463115</v>
      </c>
      <c r="G31" s="40">
        <v>56.36017147833332</v>
      </c>
      <c r="H31" s="40">
        <v>0</v>
      </c>
      <c r="I31" s="41">
        <v>57.36127544349935</v>
      </c>
      <c r="J31" s="41">
        <v>213.18601482713194</v>
      </c>
      <c r="K31" s="41">
        <f t="shared" si="0"/>
        <v>663.2805890607958</v>
      </c>
      <c r="L31" s="40">
        <v>1.7036147708666667</v>
      </c>
    </row>
    <row r="32" spans="2:12" ht="15">
      <c r="B32" s="37">
        <v>28</v>
      </c>
      <c r="C32" s="39" t="s">
        <v>81</v>
      </c>
      <c r="D32" s="40">
        <v>2.3363593274333336</v>
      </c>
      <c r="E32" s="40">
        <v>17.14723535976666</v>
      </c>
      <c r="F32" s="40">
        <v>74.03591487163332</v>
      </c>
      <c r="G32" s="40">
        <v>7.290650875700003</v>
      </c>
      <c r="H32" s="40">
        <v>0</v>
      </c>
      <c r="I32" s="41">
        <v>0</v>
      </c>
      <c r="J32" s="41">
        <v>0</v>
      </c>
      <c r="K32" s="41">
        <f t="shared" si="0"/>
        <v>100.81016043453332</v>
      </c>
      <c r="L32" s="40">
        <v>0.7518926061666668</v>
      </c>
    </row>
    <row r="33" spans="2:12" ht="15">
      <c r="B33" s="37">
        <v>29</v>
      </c>
      <c r="C33" s="39" t="s">
        <v>82</v>
      </c>
      <c r="D33" s="40">
        <v>373.2309928517334</v>
      </c>
      <c r="E33" s="40">
        <v>1080.0549959036332</v>
      </c>
      <c r="F33" s="40">
        <v>1382.9453984326333</v>
      </c>
      <c r="G33" s="40">
        <v>290.2461159080997</v>
      </c>
      <c r="H33" s="40">
        <v>0</v>
      </c>
      <c r="I33" s="41">
        <v>9.7586</v>
      </c>
      <c r="J33" s="41">
        <v>31.653699999999997</v>
      </c>
      <c r="K33" s="41">
        <f t="shared" si="0"/>
        <v>3167.889803096099</v>
      </c>
      <c r="L33" s="40">
        <v>10.315929988299988</v>
      </c>
    </row>
    <row r="34" spans="2:12" ht="15">
      <c r="B34" s="37">
        <v>30</v>
      </c>
      <c r="C34" s="39" t="s">
        <v>83</v>
      </c>
      <c r="D34" s="40">
        <v>482.29846398366664</v>
      </c>
      <c r="E34" s="40">
        <v>4559.028386386099</v>
      </c>
      <c r="F34" s="40">
        <v>1793.2479277375671</v>
      </c>
      <c r="G34" s="40">
        <v>231.4626701796335</v>
      </c>
      <c r="H34" s="40">
        <v>0</v>
      </c>
      <c r="I34" s="41">
        <v>18.7004</v>
      </c>
      <c r="J34" s="41">
        <v>69.1355</v>
      </c>
      <c r="K34" s="41">
        <f t="shared" si="0"/>
        <v>7153.873348286966</v>
      </c>
      <c r="L34" s="40">
        <v>15.369503456366658</v>
      </c>
    </row>
    <row r="35" spans="2:12" ht="15">
      <c r="B35" s="37">
        <v>31</v>
      </c>
      <c r="C35" s="38" t="s">
        <v>84</v>
      </c>
      <c r="D35" s="40">
        <v>246.96134637453326</v>
      </c>
      <c r="E35" s="40">
        <v>14.927468459333337</v>
      </c>
      <c r="F35" s="40">
        <v>35.53751300279999</v>
      </c>
      <c r="G35" s="40">
        <v>14.421747553566664</v>
      </c>
      <c r="H35" s="40">
        <v>0</v>
      </c>
      <c r="I35" s="41">
        <v>0</v>
      </c>
      <c r="J35" s="41">
        <v>0</v>
      </c>
      <c r="K35" s="41">
        <f t="shared" si="0"/>
        <v>311.84807539023325</v>
      </c>
      <c r="L35" s="40">
        <v>0.7420833107999999</v>
      </c>
    </row>
    <row r="36" spans="2:12" ht="15">
      <c r="B36" s="37">
        <v>32</v>
      </c>
      <c r="C36" s="39" t="s">
        <v>85</v>
      </c>
      <c r="D36" s="40">
        <v>2113.9392349036334</v>
      </c>
      <c r="E36" s="40">
        <v>2853.8361859904976</v>
      </c>
      <c r="F36" s="40">
        <v>3521.0136101013345</v>
      </c>
      <c r="G36" s="40">
        <v>524.9966879583002</v>
      </c>
      <c r="H36" s="40">
        <v>0</v>
      </c>
      <c r="I36" s="41">
        <v>133.946</v>
      </c>
      <c r="J36" s="41">
        <v>241.66889999999992</v>
      </c>
      <c r="K36" s="41">
        <f t="shared" si="0"/>
        <v>9389.400618953767</v>
      </c>
      <c r="L36" s="40">
        <v>40.11114424406669</v>
      </c>
    </row>
    <row r="37" spans="2:12" ht="15">
      <c r="B37" s="37">
        <v>33</v>
      </c>
      <c r="C37" s="39" t="s">
        <v>92</v>
      </c>
      <c r="D37" s="40">
        <v>1032.2212442789667</v>
      </c>
      <c r="E37" s="40">
        <v>1845.345437895569</v>
      </c>
      <c r="F37" s="40">
        <v>2335.3315510952</v>
      </c>
      <c r="G37" s="40">
        <v>313.0960896409667</v>
      </c>
      <c r="H37" s="40">
        <v>0</v>
      </c>
      <c r="I37" s="41">
        <v>47.768299999999996</v>
      </c>
      <c r="J37" s="41">
        <v>232.45540000000003</v>
      </c>
      <c r="K37" s="41">
        <f t="shared" si="0"/>
        <v>5806.2180229107025</v>
      </c>
      <c r="L37" s="40">
        <v>18.644445143466676</v>
      </c>
    </row>
    <row r="38" spans="2:12" ht="15">
      <c r="B38" s="37">
        <v>34</v>
      </c>
      <c r="C38" s="39" t="s">
        <v>86</v>
      </c>
      <c r="D38" s="40">
        <v>43.47849296800002</v>
      </c>
      <c r="E38" s="40">
        <v>11.846968229700002</v>
      </c>
      <c r="F38" s="40">
        <v>40.37892992406667</v>
      </c>
      <c r="G38" s="40">
        <v>6.526644427966668</v>
      </c>
      <c r="H38" s="40">
        <v>0</v>
      </c>
      <c r="I38" s="41">
        <v>0.1683</v>
      </c>
      <c r="J38" s="41">
        <v>0.36250000000000004</v>
      </c>
      <c r="K38" s="41">
        <f t="shared" si="0"/>
        <v>102.76183554973336</v>
      </c>
      <c r="L38" s="40">
        <v>0.5986124877666668</v>
      </c>
    </row>
    <row r="39" spans="2:12" ht="15">
      <c r="B39" s="37">
        <v>35</v>
      </c>
      <c r="C39" s="39" t="s">
        <v>87</v>
      </c>
      <c r="D39" s="40">
        <v>883.4768754090003</v>
      </c>
      <c r="E39" s="40">
        <v>3481.636972765794</v>
      </c>
      <c r="F39" s="40">
        <v>5132.2746029371665</v>
      </c>
      <c r="G39" s="40">
        <v>914.1091707546339</v>
      </c>
      <c r="H39" s="40">
        <v>0</v>
      </c>
      <c r="I39" s="41">
        <v>57.9161</v>
      </c>
      <c r="J39" s="41">
        <v>176.33389999999997</v>
      </c>
      <c r="K39" s="41">
        <f t="shared" si="0"/>
        <v>10645.747621866594</v>
      </c>
      <c r="L39" s="40">
        <v>45.49649004476665</v>
      </c>
    </row>
    <row r="40" spans="2:12" ht="15">
      <c r="B40" s="37">
        <v>36</v>
      </c>
      <c r="C40" s="39" t="s">
        <v>88</v>
      </c>
      <c r="D40" s="40">
        <v>45.480825168199985</v>
      </c>
      <c r="E40" s="40">
        <v>119.02195645793331</v>
      </c>
      <c r="F40" s="40">
        <v>286.0146148056333</v>
      </c>
      <c r="G40" s="40">
        <v>40.586893559899984</v>
      </c>
      <c r="H40" s="40">
        <v>0</v>
      </c>
      <c r="I40" s="41">
        <v>0</v>
      </c>
      <c r="J40" s="41">
        <v>0</v>
      </c>
      <c r="K40" s="41">
        <f t="shared" si="0"/>
        <v>491.1042899916666</v>
      </c>
      <c r="L40" s="40">
        <v>2.536619312133333</v>
      </c>
    </row>
    <row r="41" spans="2:12" ht="15">
      <c r="B41" s="37">
        <v>37</v>
      </c>
      <c r="C41" s="39" t="s">
        <v>89</v>
      </c>
      <c r="D41" s="40">
        <v>2130.291493798167</v>
      </c>
      <c r="E41" s="40">
        <v>5843.341926698669</v>
      </c>
      <c r="F41" s="40">
        <v>5376.323805432336</v>
      </c>
      <c r="G41" s="40">
        <v>1005.725915730401</v>
      </c>
      <c r="H41" s="40">
        <v>0</v>
      </c>
      <c r="I41" s="41">
        <v>96.6923</v>
      </c>
      <c r="J41" s="41">
        <v>225.14110000000002</v>
      </c>
      <c r="K41" s="41">
        <f t="shared" si="0"/>
        <v>14677.516541659574</v>
      </c>
      <c r="L41" s="40">
        <v>50.688316748</v>
      </c>
    </row>
    <row r="42" spans="2:12" s="43" customFormat="1" ht="15">
      <c r="B42" s="36" t="s">
        <v>90</v>
      </c>
      <c r="C42" s="28"/>
      <c r="D42" s="42">
        <f>SUM(D5:D41)</f>
        <v>45031.01692838661</v>
      </c>
      <c r="E42" s="42">
        <f aca="true" t="shared" si="1" ref="E42:L42">SUM(E5:E41)</f>
        <v>96801.9518003628</v>
      </c>
      <c r="F42" s="42">
        <f t="shared" si="1"/>
        <v>74880.72521047755</v>
      </c>
      <c r="G42" s="42">
        <f t="shared" si="1"/>
        <v>13080.544839660544</v>
      </c>
      <c r="H42" s="42">
        <f t="shared" si="1"/>
        <v>0</v>
      </c>
      <c r="I42" s="42">
        <f>SUM(I5:I41)</f>
        <v>2419.1385754434996</v>
      </c>
      <c r="J42" s="42">
        <f>SUM(J5:J41)</f>
        <v>10503.69491482713</v>
      </c>
      <c r="K42" s="42">
        <f t="shared" si="1"/>
        <v>242717.07226915815</v>
      </c>
      <c r="L42" s="42">
        <f t="shared" si="1"/>
        <v>661.5146355908676</v>
      </c>
    </row>
    <row r="43" spans="2:11" ht="15">
      <c r="B43" t="s">
        <v>91</v>
      </c>
      <c r="I43" s="66"/>
      <c r="J43" s="66"/>
      <c r="K43" s="65"/>
    </row>
    <row r="44" spans="9:11" s="62" customFormat="1" ht="15">
      <c r="I44" s="64"/>
      <c r="J44" s="64"/>
      <c r="K44" s="64"/>
    </row>
    <row r="45" spans="4:11" ht="15">
      <c r="D45" s="51"/>
      <c r="E45" s="51"/>
      <c r="F45" s="51"/>
      <c r="G45" s="51"/>
      <c r="I45" s="51"/>
      <c r="J45" s="51"/>
      <c r="K45" s="66"/>
    </row>
    <row r="46" spans="5:10" ht="15">
      <c r="E46" s="51"/>
      <c r="I46" s="66"/>
      <c r="J46" s="66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  <row r="49" ht="15">
      <c r="K49" s="67"/>
    </row>
    <row r="50" ht="15">
      <c r="K50" s="67"/>
    </row>
  </sheetData>
  <sheetProtection password="E60F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2018-05-09T13:10:51Z</dcterms:modified>
  <cp:category/>
  <cp:version/>
  <cp:contentType/>
  <cp:contentStatus/>
</cp:coreProperties>
</file>