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<sst xmlns="http://schemas.openxmlformats.org/spreadsheetml/2006/main" count="243" uniqueCount="209">
  <si>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</si>
  <si>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</si>
  <si>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</si>
  <si>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</si>
  <si>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</si>
  <si>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</si>
  <si>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</si>
  <si>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</si>
  <si>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</si>
  <si>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</si>
  <si>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</si>
  <si>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</si>
  <si>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</si>
  <si>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</si>
  <si>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</si>
  <si>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</si>
  <si>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</si>
  <si>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</si>
  <si>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</si>
  <si>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</si>
  <si>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</si>
  <si>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</si>
  <si>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</si>
  <si>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</si>
  <si>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</si>
  <si>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</si>
  <si>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</si>
  <si>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</si>
  <si>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</si>
  <si>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</si>
  <si>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</si>
  <si>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</si>
  <si>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</si>
  <si>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</si>
  <si>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</si>
  <si>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</si>
  <si>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</si>
  <si>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</si>
  <si>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</si>
  <si>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</si>
  <si>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</si>
  <si>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</si>
  <si>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</si>
  <si>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</si>
  <si>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</si>
  <si>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</si>
  <si>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</si>
  <si>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</si>
  <si>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</si>
  <si>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</si>
  <si>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</si>
  <si>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</si>
  <si>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</si>
  <si>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</si>
  <si>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</si>
  <si>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</si>
  <si>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</si>
  <si>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</si>
  <si>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</si>
  <si>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</si>
  <si>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</si>
  <si>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</si>
  <si>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</si>
  <si>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</si>
  <si>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</si>
  <si>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</si>
  <si>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</si>
  <si>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</si>
  <si>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</si>
  <si>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</si>
  <si>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</si>
  <si>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</si>
  <si>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</si>
  <si>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</si>
  <si>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</si>
  <si>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</si>
  <si>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</si>
  <si>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</si>
  <si>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</si>
  <si>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</si>
  <si>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</si>
  <si>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</si>
  <si>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</si>
  <si>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</si>
  <si>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</si>
  <si>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</si>
  <si>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</si>
  <si>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</si>
  <si>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</si>
  <si>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</si>
  <si>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</si>
  <si>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</si>
  <si>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</si>
  <si>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</si>
  <si>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</si>
  <si>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</si>
  <si>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</si>
  <si>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</si>
  <si>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</si>
  <si>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</si>
  <si>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</si>
  <si>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</si>
  <si>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</si>
  <si>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</si>
  <si>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</si>
  <si>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</si>
  <si>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</si>
  <si>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</si>
  <si>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</si>
  <si>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</si>
  <si>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</si>
  <si>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</si>
  <si>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</si>
  <si>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</si>
  <si>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</si>
  <si>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</si>
  <si>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</si>
  <si>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</si>
  <si>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</si>
  <si>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</si>
  <si>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</si>
  <si>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</si>
  <si>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</si>
  <si>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</si>
  <si>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</si>
  <si>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</si>
  <si>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</si>
  <si>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</si>
  <si>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</si>
  <si>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</si>
  <si>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</si>
  <si>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</si>
  <si>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</si>
  <si>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</si>
  <si>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</si>
  <si>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</si>
  <si>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</si>
  <si>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</si>
  <si>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</si>
  <si>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</si>
  <si>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</si>
  <si>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</si>
  <si>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</si>
  <si>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</si>
  <si>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</si>
  <si>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</si>
  <si>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</si>
  <si>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</si>
  <si>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</si>
  <si>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</si>
  <si>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</si>
  <si>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</si>
  <si>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</si>
  <si>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</si>
  <si>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</si>
  <si>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</si>
  <si>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</si>
  <si>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</si>
  <si>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</si>
  <si>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</si>
  <si>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</si>
  <si>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</si>
  <si>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</si>
  <si>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</si>
  <si>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</si>
  <si>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</si>
  <si>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</si>
  <si>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</si>
  <si>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</si>
  <si>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</si>
  <si>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</si>
  <si>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</si>
  <si>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</si>
  <si>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</si>
  <si>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</si>
  <si>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</si>
  <si>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</si>
  <si>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</si>
  <si>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</si>
  <si>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</si>
  <si>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</si>
  <si>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</si>
  <si>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</si>
  <si>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</si>
  <si>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</si>
  <si>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</si>
  <si>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</si>
  <si>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</si>
  <si>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</si>
  <si>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</si>
  <si>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</si>
  <si>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</si>
  <si>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</si>
  <si>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</si>
  <si>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</si>
  <si>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</si>
  <si>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</si>
  <si>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Mutual Fund: Average Net Assets Under Management (AAUM) as on APR 2023 (All figures in Rs. Crore)</t>
  </si>
  <si>
    <t>Table showing State wise /Union Territory wise contribution to AAUM of category of schemes as on Apr 2023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</si>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</sst>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Border="1" applyAlignment="1">
      <alignment horizontal="center" vertical="top" wrapText="1"/>
      <protection/>
    </xf>
    <xf numFmtId="2" fontId="5" fillId="0" borderId="20" xfId="56" applyNumberFormat="1" applyFont="1" applyBorder="1" applyAlignment="1">
      <alignment horizontal="center" vertical="top" wrapText="1"/>
      <protection/>
    </xf>
    <xf numFmtId="2" fontId="5" fillId="0" borderId="21" xfId="56" applyNumberFormat="1" applyFont="1" applyBorder="1" applyAlignment="1">
      <alignment horizontal="center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5" xfId="56" applyNumberFormat="1" applyFont="1" applyBorder="1" applyAlignment="1">
      <alignment horizontal="center" wrapText="1"/>
      <protection/>
    </xf>
    <xf numFmtId="2" fontId="5" fillId="0" borderId="26" xfId="56" applyNumberFormat="1" applyFont="1" applyBorder="1" applyAlignment="1">
      <alignment horizontal="center" wrapText="1"/>
      <protection/>
    </xf>
    <xf numFmtId="2" fontId="5" fillId="0" borderId="27" xfId="56" applyNumberFormat="1" applyFont="1" applyBorder="1" applyAlignment="1">
      <alignment horizontal="center" wrapText="1"/>
      <protection/>
    </xf>
    <xf numFmtId="3" fontId="5" fillId="0" borderId="28" xfId="56" applyNumberFormat="1" applyFont="1" applyBorder="1" applyAlignment="1">
      <alignment horizontal="center" vertical="center" wrapText="1"/>
      <protection/>
    </xf>
    <xf numFmtId="3" fontId="5" fillId="0" borderId="29" xfId="56" applyNumberFormat="1" applyFont="1" applyBorder="1" applyAlignment="1">
      <alignment horizontal="center" vertical="center" wrapText="1"/>
      <protection/>
    </xf>
    <xf numFmtId="3" fontId="5" fillId="0" borderId="30" xfId="56" applyNumberFormat="1" applyFont="1" applyBorder="1" applyAlignment="1">
      <alignment horizontal="center" vertical="center" wrapText="1"/>
      <protection/>
    </xf>
    <xf numFmtId="49" fontId="42" fillId="0" borderId="31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32" xfId="55" applyNumberFormat="1" applyFont="1" applyBorder="1" applyAlignment="1">
      <alignment horizontal="center" vertical="center" wrapText="1"/>
      <protection/>
    </xf>
    <xf numFmtId="49" fontId="42" fillId="0" borderId="33" xfId="55" applyNumberFormat="1" applyFont="1" applyBorder="1" applyAlignment="1">
      <alignment horizontal="center" vertical="center" wrapText="1"/>
      <protection/>
    </xf>
    <xf numFmtId="49" fontId="42" fillId="0" borderId="34" xfId="55" applyNumberFormat="1" applyFont="1" applyBorder="1" applyAlignment="1">
      <alignment horizontal="center" vertical="center" wrapText="1"/>
      <protection/>
    </xf>
    <xf numFmtId="2" fontId="4" fillId="0" borderId="25" xfId="56" applyNumberFormat="1" applyFont="1" applyBorder="1" applyAlignment="1">
      <alignment horizontal="left" vertical="top" wrapText="1"/>
      <protection/>
    </xf>
    <xf numFmtId="2" fontId="4" fillId="0" borderId="26" xfId="56" applyNumberFormat="1" applyFont="1" applyBorder="1" applyAlignment="1">
      <alignment horizontal="left" vertical="top" wrapText="1"/>
      <protection/>
    </xf>
    <xf numFmtId="2" fontId="4" fillId="0" borderId="27" xfId="56" applyNumberFormat="1" applyFont="1" applyBorder="1" applyAlignment="1">
      <alignment horizontal="left" vertical="top" wrapText="1"/>
      <protection/>
    </xf>
    <xf numFmtId="2" fontId="5" fillId="0" borderId="25" xfId="56" applyNumberFormat="1" applyFont="1" applyBorder="1" applyAlignment="1">
      <alignment horizontal="center" vertical="top" wrapText="1"/>
      <protection/>
    </xf>
    <xf numFmtId="2" fontId="5" fillId="0" borderId="26" xfId="56" applyNumberFormat="1" applyFont="1" applyBorder="1" applyAlignment="1">
      <alignment horizontal="center" vertical="top" wrapText="1"/>
      <protection/>
    </xf>
    <xf numFmtId="2" fontId="5" fillId="0" borderId="27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7" t="s">
        <v>0</v>
      </c>
      <c r="B2" s="69" t="s">
        <v>1</v>
      </c>
      <c r="C2" s="72" t="s">
        <v>197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8.75" thickBot="1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4" t="s">
        <v>30</v>
      </c>
    </row>
    <row r="4" spans="1:63" ht="18.75" thickBot="1">
      <c r="A4" s="68"/>
      <c r="B4" s="70"/>
      <c r="C4" s="61" t="s">
        <v>50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51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50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51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50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51</v>
      </c>
      <c r="BB4" s="62"/>
      <c r="BC4" s="62"/>
      <c r="BD4" s="62"/>
      <c r="BE4" s="62"/>
      <c r="BF4" s="62"/>
      <c r="BG4" s="62"/>
      <c r="BH4" s="62"/>
      <c r="BI4" s="62"/>
      <c r="BJ4" s="63"/>
      <c r="BK4" s="65"/>
    </row>
    <row r="5" spans="1:63" ht="18" customHeight="1">
      <c r="A5" s="68"/>
      <c r="B5" s="70"/>
      <c r="C5" s="58" t="s">
        <v>5</v>
      </c>
      <c r="D5" s="59"/>
      <c r="E5" s="59"/>
      <c r="F5" s="59"/>
      <c r="G5" s="60"/>
      <c r="H5" s="55" t="s">
        <v>6</v>
      </c>
      <c r="I5" s="56"/>
      <c r="J5" s="56"/>
      <c r="K5" s="56"/>
      <c r="L5" s="57"/>
      <c r="M5" s="58" t="s">
        <v>5</v>
      </c>
      <c r="N5" s="59"/>
      <c r="O5" s="59"/>
      <c r="P5" s="59"/>
      <c r="Q5" s="60"/>
      <c r="R5" s="55" t="s">
        <v>6</v>
      </c>
      <c r="S5" s="56"/>
      <c r="T5" s="56"/>
      <c r="U5" s="56"/>
      <c r="V5" s="57"/>
      <c r="W5" s="58" t="s">
        <v>5</v>
      </c>
      <c r="X5" s="59"/>
      <c r="Y5" s="59"/>
      <c r="Z5" s="59"/>
      <c r="AA5" s="60"/>
      <c r="AB5" s="55" t="s">
        <v>6</v>
      </c>
      <c r="AC5" s="56"/>
      <c r="AD5" s="56"/>
      <c r="AE5" s="56"/>
      <c r="AF5" s="57"/>
      <c r="AG5" s="58" t="s">
        <v>5</v>
      </c>
      <c r="AH5" s="59"/>
      <c r="AI5" s="59"/>
      <c r="AJ5" s="59"/>
      <c r="AK5" s="60"/>
      <c r="AL5" s="55" t="s">
        <v>6</v>
      </c>
      <c r="AM5" s="56"/>
      <c r="AN5" s="56"/>
      <c r="AO5" s="56"/>
      <c r="AP5" s="57"/>
      <c r="AQ5" s="58" t="s">
        <v>5</v>
      </c>
      <c r="AR5" s="59"/>
      <c r="AS5" s="59"/>
      <c r="AT5" s="59"/>
      <c r="AU5" s="60"/>
      <c r="AV5" s="55" t="s">
        <v>6</v>
      </c>
      <c r="AW5" s="56"/>
      <c r="AX5" s="56"/>
      <c r="AY5" s="56"/>
      <c r="AZ5" s="57"/>
      <c r="BA5" s="58" t="s">
        <v>5</v>
      </c>
      <c r="BB5" s="59"/>
      <c r="BC5" s="59"/>
      <c r="BD5" s="59"/>
      <c r="BE5" s="60"/>
      <c r="BF5" s="55" t="s">
        <v>6</v>
      </c>
      <c r="BG5" s="56"/>
      <c r="BH5" s="56"/>
      <c r="BI5" s="56"/>
      <c r="BJ5" s="57"/>
      <c r="BK5" s="65"/>
    </row>
    <row r="6" spans="1:63" ht="15.75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64.42509732069999</v>
      </c>
      <c r="E9" s="21">
        <v>0</v>
      </c>
      <c r="F9" s="21">
        <v>0</v>
      </c>
      <c r="G9" s="22">
        <v>0</v>
      </c>
      <c r="H9" s="20">
        <v>222.58329282943336</v>
      </c>
      <c r="I9" s="21">
        <v>16527.19640151617</v>
      </c>
      <c r="J9" s="21">
        <v>1729.3554140146334</v>
      </c>
      <c r="K9" s="21">
        <v>0</v>
      </c>
      <c r="L9" s="22">
        <v>1341.4339884071667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134.88914473830005</v>
      </c>
      <c r="S9" s="21">
        <v>1122.9690771427</v>
      </c>
      <c r="T9" s="21">
        <v>131.9975396774</v>
      </c>
      <c r="U9" s="21">
        <v>0</v>
      </c>
      <c r="V9" s="22">
        <v>148.1689628539333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215.71016691266664</v>
      </c>
      <c r="AW9" s="21">
        <v>3992.486475988203</v>
      </c>
      <c r="AX9" s="21">
        <v>3.0158762241999995</v>
      </c>
      <c r="AY9" s="21">
        <v>0</v>
      </c>
      <c r="AZ9" s="22">
        <v>1011.2101425822666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134.99029403733329</v>
      </c>
      <c r="BG9" s="21">
        <v>223.67794029850003</v>
      </c>
      <c r="BH9" s="21">
        <v>12.339279665</v>
      </c>
      <c r="BI9" s="21">
        <v>0</v>
      </c>
      <c r="BJ9" s="22">
        <v>188.57940385369997</v>
      </c>
      <c r="BK9" s="23">
        <f>SUM(C9:BJ9)</f>
        <v>27205.028498062304</v>
      </c>
    </row>
    <row r="10" spans="1:63" ht="15">
      <c r="A10" s="19"/>
      <c r="B10" s="7" t="s">
        <v>98</v>
      </c>
      <c r="C10" s="20">
        <v>0</v>
      </c>
      <c r="D10" s="21">
        <v>7.431027447033332</v>
      </c>
      <c r="E10" s="21">
        <v>0</v>
      </c>
      <c r="F10" s="21">
        <v>0</v>
      </c>
      <c r="G10" s="22">
        <v>0</v>
      </c>
      <c r="H10" s="20">
        <v>5.0908574171000005</v>
      </c>
      <c r="I10" s="21">
        <v>6118.026330432299</v>
      </c>
      <c r="J10" s="21">
        <v>28.681974529933335</v>
      </c>
      <c r="K10" s="21">
        <v>0</v>
      </c>
      <c r="L10" s="22">
        <v>248.13560768676663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3.160411713733333</v>
      </c>
      <c r="S10" s="21">
        <v>235.93408141033342</v>
      </c>
      <c r="T10" s="21">
        <v>42.477232226733335</v>
      </c>
      <c r="U10" s="21">
        <v>0</v>
      </c>
      <c r="V10" s="22">
        <v>37.5498492775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17.305638109100006</v>
      </c>
      <c r="AW10" s="21">
        <v>2430.4994288625503</v>
      </c>
      <c r="AX10" s="21">
        <v>4.630555279133334</v>
      </c>
      <c r="AY10" s="21">
        <v>0</v>
      </c>
      <c r="AZ10" s="22">
        <v>162.59416977403333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22.247913545533333</v>
      </c>
      <c r="BG10" s="21">
        <v>36.92809934906666</v>
      </c>
      <c r="BH10" s="21">
        <v>19.498469702933335</v>
      </c>
      <c r="BI10" s="21">
        <v>0</v>
      </c>
      <c r="BJ10" s="22">
        <v>34.464536850799995</v>
      </c>
      <c r="BK10" s="23">
        <f>SUM(C10:BJ10)</f>
        <v>9454.656183614585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71.85612476773332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227.67415024653337</v>
      </c>
      <c r="I11" s="25">
        <f t="shared" si="0"/>
        <v>22645.222731948466</v>
      </c>
      <c r="J11" s="25">
        <f t="shared" si="0"/>
        <v>1758.0373885445667</v>
      </c>
      <c r="K11" s="25">
        <f t="shared" si="0"/>
        <v>0</v>
      </c>
      <c r="L11" s="26">
        <f t="shared" si="0"/>
        <v>1589.5695960939333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138.04955645203339</v>
      </c>
      <c r="S11" s="25">
        <f t="shared" si="0"/>
        <v>1358.9031585530333</v>
      </c>
      <c r="T11" s="25">
        <f t="shared" si="0"/>
        <v>174.47477190413332</v>
      </c>
      <c r="U11" s="25">
        <f t="shared" si="0"/>
        <v>0</v>
      </c>
      <c r="V11" s="26">
        <f t="shared" si="0"/>
        <v>185.7188121314333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233.01580502176665</v>
      </c>
      <c r="AW11" s="25">
        <f t="shared" si="1"/>
        <v>6422.985904850753</v>
      </c>
      <c r="AX11" s="25">
        <f t="shared" si="1"/>
        <v>7.646431503333334</v>
      </c>
      <c r="AY11" s="25">
        <f t="shared" si="1"/>
        <v>0</v>
      </c>
      <c r="AZ11" s="26">
        <f t="shared" si="1"/>
        <v>1173.8043123563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157.2382075828666</v>
      </c>
      <c r="BG11" s="25">
        <f t="shared" si="1"/>
        <v>260.6060396475667</v>
      </c>
      <c r="BH11" s="25">
        <f t="shared" si="1"/>
        <v>31.837749367933334</v>
      </c>
      <c r="BI11" s="25">
        <f t="shared" si="1"/>
        <v>0</v>
      </c>
      <c r="BJ11" s="26">
        <f t="shared" si="1"/>
        <v>223.04394070449996</v>
      </c>
      <c r="BK11" s="27">
        <f t="shared" si="1"/>
        <v>36659.68468167689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48.57928630403333</v>
      </c>
      <c r="E14" s="21">
        <v>0</v>
      </c>
      <c r="F14" s="21">
        <v>0</v>
      </c>
      <c r="G14" s="22">
        <v>0</v>
      </c>
      <c r="H14" s="20">
        <v>70.95555577873331</v>
      </c>
      <c r="I14" s="21">
        <v>382.25059146320007</v>
      </c>
      <c r="J14" s="21">
        <v>2.9341784335999987</v>
      </c>
      <c r="K14" s="21">
        <v>0</v>
      </c>
      <c r="L14" s="22">
        <v>245.69108860316666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29.729607502233335</v>
      </c>
      <c r="S14" s="21">
        <v>87.35008677189998</v>
      </c>
      <c r="T14" s="21">
        <v>0</v>
      </c>
      <c r="U14" s="21">
        <v>0</v>
      </c>
      <c r="V14" s="22">
        <v>31.06546599563334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28.867540841000007</v>
      </c>
      <c r="AW14" s="21">
        <v>224.51998004550813</v>
      </c>
      <c r="AX14" s="21">
        <v>4.2015558838</v>
      </c>
      <c r="AY14" s="21">
        <v>0</v>
      </c>
      <c r="AZ14" s="22">
        <v>154.62176260233335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9.91719411216667</v>
      </c>
      <c r="BG14" s="21">
        <v>13.687911377866666</v>
      </c>
      <c r="BH14" s="21">
        <v>0.45552591066666664</v>
      </c>
      <c r="BI14" s="21">
        <v>0</v>
      </c>
      <c r="BJ14" s="22">
        <v>28.340392598133334</v>
      </c>
      <c r="BK14" s="23">
        <f>SUM(C14:BJ14)</f>
        <v>1363.1677242239748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48.57928630403333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70.95555577873331</v>
      </c>
      <c r="I15" s="25">
        <f t="shared" si="2"/>
        <v>382.25059146320007</v>
      </c>
      <c r="J15" s="25">
        <f t="shared" si="2"/>
        <v>2.9341784335999987</v>
      </c>
      <c r="K15" s="25">
        <f t="shared" si="2"/>
        <v>0</v>
      </c>
      <c r="L15" s="26">
        <f t="shared" si="2"/>
        <v>245.69108860316666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29.729607502233335</v>
      </c>
      <c r="S15" s="25">
        <f t="shared" si="2"/>
        <v>87.35008677189998</v>
      </c>
      <c r="T15" s="25">
        <f t="shared" si="2"/>
        <v>0</v>
      </c>
      <c r="U15" s="25">
        <f t="shared" si="2"/>
        <v>0</v>
      </c>
      <c r="V15" s="26">
        <f t="shared" si="2"/>
        <v>31.06546599563334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28.867540841000007</v>
      </c>
      <c r="AW15" s="25">
        <f t="shared" si="2"/>
        <v>224.51998004550813</v>
      </c>
      <c r="AX15" s="25">
        <f t="shared" si="2"/>
        <v>4.2015558838</v>
      </c>
      <c r="AY15" s="25">
        <f t="shared" si="2"/>
        <v>0</v>
      </c>
      <c r="AZ15" s="26">
        <f t="shared" si="2"/>
        <v>154.62176260233335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9.91719411216667</v>
      </c>
      <c r="BG15" s="25">
        <f t="shared" si="2"/>
        <v>13.687911377866666</v>
      </c>
      <c r="BH15" s="25">
        <f t="shared" si="2"/>
        <v>0.45552591066666664</v>
      </c>
      <c r="BI15" s="25">
        <f t="shared" si="2"/>
        <v>0</v>
      </c>
      <c r="BJ15" s="26">
        <f t="shared" si="2"/>
        <v>28.340392598133334</v>
      </c>
      <c r="BK15" s="26">
        <f t="shared" si="2"/>
        <v>1363.1677242239748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0.5640790768666668</v>
      </c>
      <c r="E18" s="21">
        <v>0</v>
      </c>
      <c r="F18" s="21">
        <v>0</v>
      </c>
      <c r="G18" s="22">
        <v>0</v>
      </c>
      <c r="H18" s="20">
        <v>0.04111604216666666</v>
      </c>
      <c r="I18" s="21">
        <v>377.27033332466664</v>
      </c>
      <c r="J18" s="21">
        <v>0</v>
      </c>
      <c r="K18" s="21">
        <v>0</v>
      </c>
      <c r="L18" s="22">
        <v>57.834278747033345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0.018260869533333328</v>
      </c>
      <c r="S18" s="21">
        <v>5.047246401133335</v>
      </c>
      <c r="T18" s="21">
        <v>0.05043503606666665</v>
      </c>
      <c r="U18" s="21">
        <v>0</v>
      </c>
      <c r="V18" s="22">
        <v>0.15196964313333333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0.4143282187666666</v>
      </c>
      <c r="AW18" s="21">
        <v>59.53672480802913</v>
      </c>
      <c r="AX18" s="21">
        <v>0</v>
      </c>
      <c r="AY18" s="21">
        <v>0</v>
      </c>
      <c r="AZ18" s="22">
        <v>1.3855978149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0.34783803603333335</v>
      </c>
      <c r="BG18" s="21">
        <v>0.026642179666666665</v>
      </c>
      <c r="BH18" s="21">
        <v>0</v>
      </c>
      <c r="BI18" s="21">
        <v>0</v>
      </c>
      <c r="BJ18" s="22">
        <v>1.5581038825000002</v>
      </c>
      <c r="BK18" s="23">
        <f aca="true" t="shared" si="3" ref="BK18:BK32">SUM(C18:BJ18)</f>
        <v>504.24695408049587</v>
      </c>
    </row>
    <row r="19" spans="1:63" ht="15">
      <c r="A19" s="19"/>
      <c r="B19" s="7" t="s">
        <v>101</v>
      </c>
      <c r="C19" s="20">
        <v>0</v>
      </c>
      <c r="D19" s="21">
        <v>0.5575048385666667</v>
      </c>
      <c r="E19" s="21">
        <v>0</v>
      </c>
      <c r="F19" s="21">
        <v>0</v>
      </c>
      <c r="G19" s="22">
        <v>0</v>
      </c>
      <c r="H19" s="20">
        <v>0.0016066867999999998</v>
      </c>
      <c r="I19" s="21">
        <v>0.06039148020000003</v>
      </c>
      <c r="J19" s="21">
        <v>0</v>
      </c>
      <c r="K19" s="21">
        <v>0</v>
      </c>
      <c r="L19" s="22">
        <v>0.15263567230000002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0.02984184566666667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0.3613524143666666</v>
      </c>
      <c r="AW19" s="21">
        <v>1.0822635173047328</v>
      </c>
      <c r="AX19" s="21">
        <v>0</v>
      </c>
      <c r="AY19" s="21">
        <v>0</v>
      </c>
      <c r="AZ19" s="22">
        <v>0.9272356574333335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0.059255527433333344</v>
      </c>
      <c r="BG19" s="21">
        <v>0</v>
      </c>
      <c r="BH19" s="21">
        <v>0</v>
      </c>
      <c r="BI19" s="21">
        <v>0</v>
      </c>
      <c r="BJ19" s="22">
        <v>0.5499157639333334</v>
      </c>
      <c r="BK19" s="23">
        <f t="shared" si="3"/>
        <v>3.7820034040047332</v>
      </c>
    </row>
    <row r="20" spans="1:63" ht="15">
      <c r="A20" s="19"/>
      <c r="B20" s="7" t="s">
        <v>137</v>
      </c>
      <c r="C20" s="20">
        <v>0</v>
      </c>
      <c r="D20" s="21">
        <v>0.6109088333333333</v>
      </c>
      <c r="E20" s="21">
        <v>0</v>
      </c>
      <c r="F20" s="21">
        <v>0</v>
      </c>
      <c r="G20" s="22">
        <v>0</v>
      </c>
      <c r="H20" s="20">
        <v>79.14140663180001</v>
      </c>
      <c r="I20" s="21">
        <v>63.96215485015058</v>
      </c>
      <c r="J20" s="21">
        <v>0</v>
      </c>
      <c r="K20" s="21">
        <v>0</v>
      </c>
      <c r="L20" s="22">
        <v>70.98943915983335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0.0013992157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0.009242942666666669</v>
      </c>
      <c r="AW20" s="21">
        <v>0</v>
      </c>
      <c r="AX20" s="21">
        <v>0</v>
      </c>
      <c r="AY20" s="21">
        <v>0</v>
      </c>
      <c r="AZ20" s="22">
        <v>0.11918531333333335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0.003040441666666666</v>
      </c>
      <c r="BG20" s="21">
        <v>0</v>
      </c>
      <c r="BH20" s="21">
        <v>0</v>
      </c>
      <c r="BI20" s="21">
        <v>0</v>
      </c>
      <c r="BJ20" s="22">
        <v>0.04743089</v>
      </c>
      <c r="BK20" s="23">
        <f t="shared" si="3"/>
        <v>214.88420827848392</v>
      </c>
    </row>
    <row r="21" spans="1:63" ht="15">
      <c r="A21" s="19"/>
      <c r="B21" s="7" t="s">
        <v>102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0">
        <v>0.05184779866666666</v>
      </c>
      <c r="I21" s="21">
        <v>10.36956</v>
      </c>
      <c r="J21" s="21">
        <v>0</v>
      </c>
      <c r="K21" s="21">
        <v>0</v>
      </c>
      <c r="L21" s="22">
        <v>15.786914327433331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0.020750367499999995</v>
      </c>
      <c r="S21" s="21">
        <v>0</v>
      </c>
      <c r="T21" s="21">
        <v>0</v>
      </c>
      <c r="U21" s="21">
        <v>0</v>
      </c>
      <c r="V21" s="22">
        <v>0.012443471999999997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14.3119566808</v>
      </c>
      <c r="AW21" s="21">
        <v>3.542750494390423</v>
      </c>
      <c r="AX21" s="21">
        <v>0</v>
      </c>
      <c r="AY21" s="21">
        <v>0</v>
      </c>
      <c r="AZ21" s="22">
        <v>9.756471471199998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0.011612946499999999</v>
      </c>
      <c r="BG21" s="21">
        <v>0</v>
      </c>
      <c r="BH21" s="21">
        <v>0</v>
      </c>
      <c r="BI21" s="21">
        <v>0</v>
      </c>
      <c r="BJ21" s="22">
        <v>0.9836712175333333</v>
      </c>
      <c r="BK21" s="23">
        <f t="shared" si="3"/>
        <v>54.847978776023766</v>
      </c>
    </row>
    <row r="22" spans="1:63" ht="15">
      <c r="A22" s="19"/>
      <c r="B22" s="7" t="s">
        <v>152</v>
      </c>
      <c r="C22" s="20">
        <v>0</v>
      </c>
      <c r="D22" s="21">
        <v>4.290594803499999</v>
      </c>
      <c r="E22" s="21">
        <v>0</v>
      </c>
      <c r="F22" s="21">
        <v>0</v>
      </c>
      <c r="G22" s="22">
        <v>0</v>
      </c>
      <c r="H22" s="20">
        <v>0.09010249009999999</v>
      </c>
      <c r="I22" s="21">
        <v>173.63259499503334</v>
      </c>
      <c r="J22" s="21">
        <v>0</v>
      </c>
      <c r="K22" s="21">
        <v>0</v>
      </c>
      <c r="L22" s="22">
        <v>5.857734551833332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0.04408585873333334</v>
      </c>
      <c r="S22" s="21">
        <v>0</v>
      </c>
      <c r="T22" s="21">
        <v>0</v>
      </c>
      <c r="U22" s="21">
        <v>0</v>
      </c>
      <c r="V22" s="22">
        <v>2.1523768829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0.1859763671</v>
      </c>
      <c r="AW22" s="21">
        <v>6.088830775859869</v>
      </c>
      <c r="AX22" s="21">
        <v>0</v>
      </c>
      <c r="AY22" s="21">
        <v>0</v>
      </c>
      <c r="AZ22" s="22">
        <v>1.8319796236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0.08824540780000001</v>
      </c>
      <c r="BG22" s="21">
        <v>0.21364318416666667</v>
      </c>
      <c r="BH22" s="21">
        <v>0</v>
      </c>
      <c r="BI22" s="21">
        <v>0</v>
      </c>
      <c r="BJ22" s="22">
        <v>0.0016023240000000002</v>
      </c>
      <c r="BK22" s="23">
        <f t="shared" si="3"/>
        <v>194.47776726462658</v>
      </c>
    </row>
    <row r="23" spans="1:63" ht="15">
      <c r="A23" s="19"/>
      <c r="B23" s="7" t="s">
        <v>159</v>
      </c>
      <c r="C23" s="20">
        <v>0</v>
      </c>
      <c r="D23" s="21">
        <v>0.5279681666666667</v>
      </c>
      <c r="E23" s="21">
        <v>0</v>
      </c>
      <c r="F23" s="21">
        <v>0</v>
      </c>
      <c r="G23" s="22">
        <v>0</v>
      </c>
      <c r="H23" s="20">
        <v>0.02745297253333334</v>
      </c>
      <c r="I23" s="21">
        <v>48.816241310933336</v>
      </c>
      <c r="J23" s="21">
        <v>0</v>
      </c>
      <c r="K23" s="21">
        <v>0</v>
      </c>
      <c r="L23" s="22">
        <v>2.2755346148666664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0.027980913833333343</v>
      </c>
      <c r="S23" s="21">
        <v>0</v>
      </c>
      <c r="T23" s="21">
        <v>0</v>
      </c>
      <c r="U23" s="21">
        <v>0</v>
      </c>
      <c r="V23" s="22">
        <v>2.1117670780333335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0.06465942393333333</v>
      </c>
      <c r="AW23" s="21">
        <v>43.931964296802576</v>
      </c>
      <c r="AX23" s="21">
        <v>0</v>
      </c>
      <c r="AY23" s="21">
        <v>0</v>
      </c>
      <c r="AZ23" s="22">
        <v>51.03271823863332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0.008954958700000001</v>
      </c>
      <c r="BG23" s="21">
        <v>0</v>
      </c>
      <c r="BH23" s="21">
        <v>0</v>
      </c>
      <c r="BI23" s="21">
        <v>0</v>
      </c>
      <c r="BJ23" s="22">
        <v>0</v>
      </c>
      <c r="BK23" s="23">
        <f t="shared" si="3"/>
        <v>148.8252419749359</v>
      </c>
    </row>
    <row r="24" spans="1:63" ht="15">
      <c r="A24" s="19"/>
      <c r="B24" s="7" t="s">
        <v>103</v>
      </c>
      <c r="C24" s="20">
        <v>0</v>
      </c>
      <c r="D24" s="21">
        <v>0.5591822428666668</v>
      </c>
      <c r="E24" s="21">
        <v>0</v>
      </c>
      <c r="F24" s="21">
        <v>0</v>
      </c>
      <c r="G24" s="22">
        <v>0</v>
      </c>
      <c r="H24" s="20">
        <v>0.03765034599999999</v>
      </c>
      <c r="I24" s="21">
        <v>1.0000000000000003E-09</v>
      </c>
      <c r="J24" s="21">
        <v>0</v>
      </c>
      <c r="K24" s="21">
        <v>0</v>
      </c>
      <c r="L24" s="22">
        <v>0.04509139713333332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0.0051702178</v>
      </c>
      <c r="S24" s="21">
        <v>0</v>
      </c>
      <c r="T24" s="21">
        <v>0</v>
      </c>
      <c r="U24" s="21">
        <v>0</v>
      </c>
      <c r="V24" s="22">
        <v>0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1.3109957682000002</v>
      </c>
      <c r="AW24" s="21">
        <v>0.13903783161269384</v>
      </c>
      <c r="AX24" s="21">
        <v>0</v>
      </c>
      <c r="AY24" s="21">
        <v>0</v>
      </c>
      <c r="AZ24" s="22">
        <v>1.1793656451999999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0.25282955343333335</v>
      </c>
      <c r="BG24" s="21">
        <v>0.2671142562666667</v>
      </c>
      <c r="BH24" s="21">
        <v>0</v>
      </c>
      <c r="BI24" s="21">
        <v>0</v>
      </c>
      <c r="BJ24" s="22">
        <v>0.45012988166666673</v>
      </c>
      <c r="BK24" s="23">
        <f t="shared" si="3"/>
        <v>4.24656714117936</v>
      </c>
    </row>
    <row r="25" spans="1:63" ht="15">
      <c r="A25" s="19"/>
      <c r="B25" s="7" t="s">
        <v>104</v>
      </c>
      <c r="C25" s="20">
        <v>0</v>
      </c>
      <c r="D25" s="21">
        <v>0.5623311459000002</v>
      </c>
      <c r="E25" s="21">
        <v>0</v>
      </c>
      <c r="F25" s="21">
        <v>0</v>
      </c>
      <c r="G25" s="22">
        <v>0</v>
      </c>
      <c r="H25" s="20">
        <v>0.0194418129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0.0016526015333333337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0.48258280746666665</v>
      </c>
      <c r="AW25" s="21">
        <v>0.06641450188105891</v>
      </c>
      <c r="AX25" s="21">
        <v>0</v>
      </c>
      <c r="AY25" s="21">
        <v>0</v>
      </c>
      <c r="AZ25" s="22">
        <v>2.1314446726000003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0.2964841061</v>
      </c>
      <c r="BG25" s="21">
        <v>0.8223343937000002</v>
      </c>
      <c r="BH25" s="21">
        <v>0</v>
      </c>
      <c r="BI25" s="21">
        <v>0</v>
      </c>
      <c r="BJ25" s="22">
        <v>0.1831360588</v>
      </c>
      <c r="BK25" s="23">
        <f t="shared" si="3"/>
        <v>4.565822100881059</v>
      </c>
    </row>
    <row r="26" spans="1:63" ht="15">
      <c r="A26" s="19"/>
      <c r="B26" s="7" t="s">
        <v>105</v>
      </c>
      <c r="C26" s="20">
        <v>0</v>
      </c>
      <c r="D26" s="21">
        <v>0.5622386937333332</v>
      </c>
      <c r="E26" s="21">
        <v>0</v>
      </c>
      <c r="F26" s="21">
        <v>0</v>
      </c>
      <c r="G26" s="22">
        <v>0</v>
      </c>
      <c r="H26" s="20">
        <v>0.06072986966666666</v>
      </c>
      <c r="I26" s="21">
        <v>52.044281167600005</v>
      </c>
      <c r="J26" s="21">
        <v>0</v>
      </c>
      <c r="K26" s="21">
        <v>0</v>
      </c>
      <c r="L26" s="22">
        <v>1.0141717334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0.022374635799999997</v>
      </c>
      <c r="S26" s="21">
        <v>27.7686744309</v>
      </c>
      <c r="T26" s="21">
        <v>0</v>
      </c>
      <c r="U26" s="21">
        <v>0</v>
      </c>
      <c r="V26" s="22">
        <v>0.48518141476666665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0.6793616956999998</v>
      </c>
      <c r="AW26" s="21">
        <v>46.26368493163909</v>
      </c>
      <c r="AX26" s="21">
        <v>0</v>
      </c>
      <c r="AY26" s="21">
        <v>0</v>
      </c>
      <c r="AZ26" s="22">
        <v>4.0572683926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0.49798654713333335</v>
      </c>
      <c r="BG26" s="21">
        <v>0.005437413266666668</v>
      </c>
      <c r="BH26" s="21">
        <v>0.13118927746666667</v>
      </c>
      <c r="BI26" s="21">
        <v>0</v>
      </c>
      <c r="BJ26" s="22">
        <v>0.1814516287666666</v>
      </c>
      <c r="BK26" s="23">
        <f t="shared" si="3"/>
        <v>133.7740318324391</v>
      </c>
    </row>
    <row r="27" spans="1:63" ht="15">
      <c r="A27" s="19"/>
      <c r="B27" s="7" t="s">
        <v>138</v>
      </c>
      <c r="C27" s="20">
        <v>0</v>
      </c>
      <c r="D27" s="21">
        <v>2.7224804999999996</v>
      </c>
      <c r="E27" s="21">
        <v>0</v>
      </c>
      <c r="F27" s="21">
        <v>0</v>
      </c>
      <c r="G27" s="22">
        <v>0</v>
      </c>
      <c r="H27" s="20">
        <v>0.08743382596666667</v>
      </c>
      <c r="I27" s="21">
        <v>0</v>
      </c>
      <c r="J27" s="21">
        <v>0</v>
      </c>
      <c r="K27" s="21">
        <v>0</v>
      </c>
      <c r="L27" s="22">
        <v>2.0881043544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0.0208723505</v>
      </c>
      <c r="S27" s="21">
        <v>0</v>
      </c>
      <c r="T27" s="21">
        <v>0</v>
      </c>
      <c r="U27" s="21">
        <v>0</v>
      </c>
      <c r="V27" s="22">
        <v>0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2.9547296786666672</v>
      </c>
      <c r="AW27" s="21">
        <v>1.2654666518580036</v>
      </c>
      <c r="AX27" s="21">
        <v>0</v>
      </c>
      <c r="AY27" s="21">
        <v>0</v>
      </c>
      <c r="AZ27" s="22">
        <v>28.212219529066665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0.48441476759999996</v>
      </c>
      <c r="BG27" s="21">
        <v>0</v>
      </c>
      <c r="BH27" s="21">
        <v>0</v>
      </c>
      <c r="BI27" s="21">
        <v>0</v>
      </c>
      <c r="BJ27" s="22">
        <v>2.622334343966666</v>
      </c>
      <c r="BK27" s="23">
        <f t="shared" si="3"/>
        <v>40.45805600202467</v>
      </c>
    </row>
    <row r="28" spans="1:63" ht="15">
      <c r="A28" s="19"/>
      <c r="B28" s="7" t="s">
        <v>194</v>
      </c>
      <c r="C28" s="20">
        <v>0</v>
      </c>
      <c r="D28" s="21">
        <v>0.10052217376666665</v>
      </c>
      <c r="E28" s="21">
        <v>0</v>
      </c>
      <c r="F28" s="21">
        <v>0</v>
      </c>
      <c r="G28" s="22">
        <v>0</v>
      </c>
      <c r="H28" s="20">
        <v>0.40515522706666657</v>
      </c>
      <c r="I28" s="21">
        <v>46.9976628581</v>
      </c>
      <c r="J28" s="21">
        <v>0</v>
      </c>
      <c r="K28" s="21">
        <v>0</v>
      </c>
      <c r="L28" s="22">
        <v>15.6736877608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0.06976238986666668</v>
      </c>
      <c r="S28" s="21">
        <v>4.020886955600002</v>
      </c>
      <c r="T28" s="21">
        <v>0</v>
      </c>
      <c r="U28" s="21">
        <v>0</v>
      </c>
      <c r="V28" s="22">
        <v>0.6753032001666666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0.27500587236666674</v>
      </c>
      <c r="AW28" s="21">
        <v>13.943229143251608</v>
      </c>
      <c r="AX28" s="21">
        <v>0</v>
      </c>
      <c r="AY28" s="21">
        <v>0</v>
      </c>
      <c r="AZ28" s="22">
        <v>13.3959812327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0.03969277323333332</v>
      </c>
      <c r="BG28" s="21">
        <v>2.0102694865000004</v>
      </c>
      <c r="BH28" s="21">
        <v>0</v>
      </c>
      <c r="BI28" s="21">
        <v>0</v>
      </c>
      <c r="BJ28" s="22">
        <v>1.176007646966667</v>
      </c>
      <c r="BK28" s="23">
        <f t="shared" si="3"/>
        <v>98.78316672038494</v>
      </c>
    </row>
    <row r="29" spans="1:63" ht="15">
      <c r="A29" s="19"/>
      <c r="B29" s="7" t="s">
        <v>195</v>
      </c>
      <c r="C29" s="20">
        <v>0</v>
      </c>
      <c r="D29" s="21">
        <v>20.297682314133326</v>
      </c>
      <c r="E29" s="21">
        <v>0</v>
      </c>
      <c r="F29" s="21">
        <v>0</v>
      </c>
      <c r="G29" s="22">
        <v>0</v>
      </c>
      <c r="H29" s="20">
        <v>0.3080880601666667</v>
      </c>
      <c r="I29" s="21">
        <v>50.84217727556666</v>
      </c>
      <c r="J29" s="21">
        <v>0</v>
      </c>
      <c r="K29" s="21">
        <v>0</v>
      </c>
      <c r="L29" s="22">
        <v>19.194992597099997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0.44991544013333323</v>
      </c>
      <c r="S29" s="21">
        <v>7.107610462233333</v>
      </c>
      <c r="T29" s="21">
        <v>0.5024178789333333</v>
      </c>
      <c r="U29" s="21">
        <v>0</v>
      </c>
      <c r="V29" s="22">
        <v>7.884868487899998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0.6440456252666668</v>
      </c>
      <c r="AW29" s="21">
        <v>18.254137374683697</v>
      </c>
      <c r="AX29" s="21">
        <v>0</v>
      </c>
      <c r="AY29" s="21">
        <v>0</v>
      </c>
      <c r="AZ29" s="22">
        <v>50.85383726793333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0.9379343539666669</v>
      </c>
      <c r="BG29" s="21">
        <v>0.3667177250333333</v>
      </c>
      <c r="BH29" s="21">
        <v>0.3516471343333333</v>
      </c>
      <c r="BI29" s="21">
        <v>0</v>
      </c>
      <c r="BJ29" s="22">
        <v>11.027371572666667</v>
      </c>
      <c r="BK29" s="23">
        <f t="shared" si="3"/>
        <v>189.02344357005035</v>
      </c>
    </row>
    <row r="30" spans="1:63" ht="15">
      <c r="A30" s="19"/>
      <c r="B30" s="7" t="s">
        <v>106</v>
      </c>
      <c r="C30" s="20">
        <v>0</v>
      </c>
      <c r="D30" s="21">
        <v>0.5668171599999999</v>
      </c>
      <c r="E30" s="21">
        <v>0</v>
      </c>
      <c r="F30" s="21">
        <v>0</v>
      </c>
      <c r="G30" s="22">
        <v>0</v>
      </c>
      <c r="H30" s="20">
        <v>0</v>
      </c>
      <c r="I30" s="21">
        <v>0</v>
      </c>
      <c r="J30" s="21">
        <v>0</v>
      </c>
      <c r="K30" s="21">
        <v>0</v>
      </c>
      <c r="L30" s="22">
        <v>5.941397916699998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</v>
      </c>
      <c r="S30" s="21">
        <v>0</v>
      </c>
      <c r="T30" s="21">
        <v>0</v>
      </c>
      <c r="U30" s="21">
        <v>0</v>
      </c>
      <c r="V30" s="22">
        <v>0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0.7047944037333332</v>
      </c>
      <c r="AW30" s="21">
        <v>0.622270231956083</v>
      </c>
      <c r="AX30" s="21">
        <v>0</v>
      </c>
      <c r="AY30" s="21">
        <v>0</v>
      </c>
      <c r="AZ30" s="22">
        <v>8.220355528199999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0.27749251203333336</v>
      </c>
      <c r="BG30" s="21">
        <v>0</v>
      </c>
      <c r="BH30" s="21">
        <v>0</v>
      </c>
      <c r="BI30" s="21">
        <v>0</v>
      </c>
      <c r="BJ30" s="22">
        <v>0.027279867800000003</v>
      </c>
      <c r="BK30" s="23">
        <f t="shared" si="3"/>
        <v>16.360407620422748</v>
      </c>
    </row>
    <row r="31" spans="1:63" ht="15">
      <c r="A31" s="19"/>
      <c r="B31" s="7" t="s">
        <v>180</v>
      </c>
      <c r="C31" s="20">
        <v>0</v>
      </c>
      <c r="D31" s="21">
        <v>4.274994293866666</v>
      </c>
      <c r="E31" s="21">
        <v>0</v>
      </c>
      <c r="F31" s="21">
        <v>0</v>
      </c>
      <c r="G31" s="22">
        <v>0</v>
      </c>
      <c r="H31" s="20">
        <v>0.08245382409999999</v>
      </c>
      <c r="I31" s="21">
        <v>5.8925597013</v>
      </c>
      <c r="J31" s="21">
        <v>0</v>
      </c>
      <c r="K31" s="21">
        <v>0</v>
      </c>
      <c r="L31" s="22">
        <v>4.443053035999999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0.023108078100000005</v>
      </c>
      <c r="S31" s="21">
        <v>0</v>
      </c>
      <c r="T31" s="21">
        <v>0</v>
      </c>
      <c r="U31" s="21">
        <v>0</v>
      </c>
      <c r="V31" s="22">
        <v>0.42014685843333344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0.3119883099333334</v>
      </c>
      <c r="AW31" s="21">
        <v>38.82174135426018</v>
      </c>
      <c r="AX31" s="21">
        <v>0</v>
      </c>
      <c r="AY31" s="21">
        <v>0</v>
      </c>
      <c r="AZ31" s="22">
        <v>9.259521097366667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0.04679340450000001</v>
      </c>
      <c r="BG31" s="21">
        <v>0</v>
      </c>
      <c r="BH31" s="21">
        <v>0</v>
      </c>
      <c r="BI31" s="21">
        <v>0</v>
      </c>
      <c r="BJ31" s="22">
        <v>0.15737693076666665</v>
      </c>
      <c r="BK31" s="23">
        <f t="shared" si="3"/>
        <v>63.73373688862685</v>
      </c>
    </row>
    <row r="32" spans="1:63" ht="15">
      <c r="A32" s="19"/>
      <c r="B32" s="7" t="s">
        <v>190</v>
      </c>
      <c r="C32" s="20">
        <v>0</v>
      </c>
      <c r="D32" s="21">
        <v>0.07155574206666666</v>
      </c>
      <c r="E32" s="21">
        <v>0</v>
      </c>
      <c r="F32" s="21">
        <v>0</v>
      </c>
      <c r="G32" s="22">
        <v>0</v>
      </c>
      <c r="H32" s="20">
        <v>0.013800035266666665</v>
      </c>
      <c r="I32" s="21">
        <v>41.604552972366676</v>
      </c>
      <c r="J32" s="21">
        <v>0</v>
      </c>
      <c r="K32" s="21">
        <v>0</v>
      </c>
      <c r="L32" s="22">
        <v>2.5120263440333335</v>
      </c>
      <c r="M32" s="20">
        <v>0</v>
      </c>
      <c r="N32" s="21">
        <v>0</v>
      </c>
      <c r="O32" s="21">
        <v>0</v>
      </c>
      <c r="P32" s="21">
        <v>0</v>
      </c>
      <c r="Q32" s="22">
        <v>0</v>
      </c>
      <c r="R32" s="20">
        <v>0.0030666743333333333</v>
      </c>
      <c r="S32" s="21">
        <v>0</v>
      </c>
      <c r="T32" s="21">
        <v>0</v>
      </c>
      <c r="U32" s="21">
        <v>0</v>
      </c>
      <c r="V32" s="22">
        <v>0.05111124443333332</v>
      </c>
      <c r="W32" s="20">
        <v>0</v>
      </c>
      <c r="X32" s="21">
        <v>0</v>
      </c>
      <c r="Y32" s="21">
        <v>0</v>
      </c>
      <c r="Z32" s="21">
        <v>0</v>
      </c>
      <c r="AA32" s="22">
        <v>0</v>
      </c>
      <c r="AB32" s="20">
        <v>0</v>
      </c>
      <c r="AC32" s="21">
        <v>0</v>
      </c>
      <c r="AD32" s="21">
        <v>0</v>
      </c>
      <c r="AE32" s="21">
        <v>0</v>
      </c>
      <c r="AF32" s="22">
        <v>0</v>
      </c>
      <c r="AG32" s="20">
        <v>0</v>
      </c>
      <c r="AH32" s="21">
        <v>0</v>
      </c>
      <c r="AI32" s="21">
        <v>0</v>
      </c>
      <c r="AJ32" s="21">
        <v>0</v>
      </c>
      <c r="AK32" s="22">
        <v>0</v>
      </c>
      <c r="AL32" s="20">
        <v>0</v>
      </c>
      <c r="AM32" s="21">
        <v>0</v>
      </c>
      <c r="AN32" s="21">
        <v>0</v>
      </c>
      <c r="AO32" s="21">
        <v>0</v>
      </c>
      <c r="AP32" s="22">
        <v>0</v>
      </c>
      <c r="AQ32" s="20">
        <v>0</v>
      </c>
      <c r="AR32" s="21">
        <v>0</v>
      </c>
      <c r="AS32" s="21">
        <v>0</v>
      </c>
      <c r="AT32" s="21">
        <v>0</v>
      </c>
      <c r="AU32" s="22">
        <v>0</v>
      </c>
      <c r="AV32" s="20">
        <v>0.1642235630666667</v>
      </c>
      <c r="AW32" s="21">
        <v>0.053115018836481384</v>
      </c>
      <c r="AX32" s="21">
        <v>0</v>
      </c>
      <c r="AY32" s="21">
        <v>0</v>
      </c>
      <c r="AZ32" s="22">
        <v>0.9637310860999998</v>
      </c>
      <c r="BA32" s="20">
        <v>0</v>
      </c>
      <c r="BB32" s="21">
        <v>0</v>
      </c>
      <c r="BC32" s="21">
        <v>0</v>
      </c>
      <c r="BD32" s="21">
        <v>0</v>
      </c>
      <c r="BE32" s="22">
        <v>0</v>
      </c>
      <c r="BF32" s="20">
        <v>0.06384015326666667</v>
      </c>
      <c r="BG32" s="21">
        <v>0</v>
      </c>
      <c r="BH32" s="21">
        <v>0</v>
      </c>
      <c r="BI32" s="21">
        <v>0</v>
      </c>
      <c r="BJ32" s="22">
        <v>0.3626121202333332</v>
      </c>
      <c r="BK32" s="23">
        <f t="shared" si="3"/>
        <v>45.86363495400315</v>
      </c>
    </row>
    <row r="33" spans="1:63" s="28" customFormat="1" ht="15">
      <c r="A33" s="19"/>
      <c r="B33" s="8" t="s">
        <v>15</v>
      </c>
      <c r="C33" s="24">
        <f aca="true" t="shared" si="4" ref="C33:AH33">SUM(C18:C32)</f>
        <v>0</v>
      </c>
      <c r="D33" s="24">
        <f t="shared" si="4"/>
        <v>36.26885998526666</v>
      </c>
      <c r="E33" s="24">
        <f t="shared" si="4"/>
        <v>0</v>
      </c>
      <c r="F33" s="24">
        <f t="shared" si="4"/>
        <v>0</v>
      </c>
      <c r="G33" s="24">
        <f t="shared" si="4"/>
        <v>0</v>
      </c>
      <c r="H33" s="24">
        <f t="shared" si="4"/>
        <v>80.36828562320004</v>
      </c>
      <c r="I33" s="24">
        <f t="shared" si="4"/>
        <v>871.4925099369174</v>
      </c>
      <c r="J33" s="24">
        <f t="shared" si="4"/>
        <v>0</v>
      </c>
      <c r="K33" s="24">
        <f t="shared" si="4"/>
        <v>0</v>
      </c>
      <c r="L33" s="24">
        <f t="shared" si="4"/>
        <v>203.80906221286665</v>
      </c>
      <c r="M33" s="24">
        <f t="shared" si="4"/>
        <v>0</v>
      </c>
      <c r="N33" s="24">
        <f t="shared" si="4"/>
        <v>0</v>
      </c>
      <c r="O33" s="24">
        <f t="shared" si="4"/>
        <v>0</v>
      </c>
      <c r="P33" s="24">
        <f t="shared" si="4"/>
        <v>0</v>
      </c>
      <c r="Q33" s="24">
        <f t="shared" si="4"/>
        <v>0</v>
      </c>
      <c r="R33" s="24">
        <f t="shared" si="4"/>
        <v>0.7382414590333333</v>
      </c>
      <c r="S33" s="24">
        <f t="shared" si="4"/>
        <v>43.944418249866665</v>
      </c>
      <c r="T33" s="24">
        <f t="shared" si="4"/>
        <v>0.552852915</v>
      </c>
      <c r="U33" s="24">
        <f t="shared" si="4"/>
        <v>0</v>
      </c>
      <c r="V33" s="24">
        <f t="shared" si="4"/>
        <v>13.945168281766666</v>
      </c>
      <c r="W33" s="24">
        <f t="shared" si="4"/>
        <v>0</v>
      </c>
      <c r="X33" s="24">
        <f t="shared" si="4"/>
        <v>0</v>
      </c>
      <c r="Y33" s="24">
        <f t="shared" si="4"/>
        <v>0</v>
      </c>
      <c r="Z33" s="24">
        <f t="shared" si="4"/>
        <v>0</v>
      </c>
      <c r="AA33" s="24">
        <f t="shared" si="4"/>
        <v>0</v>
      </c>
      <c r="AB33" s="24">
        <f t="shared" si="4"/>
        <v>0</v>
      </c>
      <c r="AC33" s="24">
        <f t="shared" si="4"/>
        <v>0</v>
      </c>
      <c r="AD33" s="24">
        <f t="shared" si="4"/>
        <v>0</v>
      </c>
      <c r="AE33" s="24">
        <f t="shared" si="4"/>
        <v>0</v>
      </c>
      <c r="AF33" s="24">
        <f t="shared" si="4"/>
        <v>0</v>
      </c>
      <c r="AG33" s="24">
        <f t="shared" si="4"/>
        <v>0</v>
      </c>
      <c r="AH33" s="24">
        <f t="shared" si="4"/>
        <v>0</v>
      </c>
      <c r="AI33" s="24">
        <f aca="true" t="shared" si="5" ref="AI33:BK33">SUM(AI18:AI32)</f>
        <v>0</v>
      </c>
      <c r="AJ33" s="24">
        <f t="shared" si="5"/>
        <v>0</v>
      </c>
      <c r="AK33" s="24">
        <f t="shared" si="5"/>
        <v>0</v>
      </c>
      <c r="AL33" s="24">
        <f t="shared" si="5"/>
        <v>0</v>
      </c>
      <c r="AM33" s="24">
        <f t="shared" si="5"/>
        <v>0</v>
      </c>
      <c r="AN33" s="24">
        <f t="shared" si="5"/>
        <v>0</v>
      </c>
      <c r="AO33" s="24">
        <f t="shared" si="5"/>
        <v>0</v>
      </c>
      <c r="AP33" s="24">
        <f t="shared" si="5"/>
        <v>0</v>
      </c>
      <c r="AQ33" s="24">
        <f t="shared" si="5"/>
        <v>0</v>
      </c>
      <c r="AR33" s="24">
        <f t="shared" si="5"/>
        <v>0</v>
      </c>
      <c r="AS33" s="24">
        <f t="shared" si="5"/>
        <v>0</v>
      </c>
      <c r="AT33" s="24">
        <f t="shared" si="5"/>
        <v>0</v>
      </c>
      <c r="AU33" s="24">
        <f t="shared" si="5"/>
        <v>0</v>
      </c>
      <c r="AV33" s="24">
        <f t="shared" si="5"/>
        <v>22.875243772033336</v>
      </c>
      <c r="AW33" s="24">
        <f t="shared" si="5"/>
        <v>233.6116309323656</v>
      </c>
      <c r="AX33" s="24">
        <f t="shared" si="5"/>
        <v>0</v>
      </c>
      <c r="AY33" s="24">
        <f t="shared" si="5"/>
        <v>0</v>
      </c>
      <c r="AZ33" s="24">
        <f t="shared" si="5"/>
        <v>183.32691257086665</v>
      </c>
      <c r="BA33" s="24">
        <f t="shared" si="5"/>
        <v>0</v>
      </c>
      <c r="BB33" s="24">
        <f t="shared" si="5"/>
        <v>0</v>
      </c>
      <c r="BC33" s="24">
        <f t="shared" si="5"/>
        <v>0</v>
      </c>
      <c r="BD33" s="24">
        <f t="shared" si="5"/>
        <v>0</v>
      </c>
      <c r="BE33" s="24">
        <f t="shared" si="5"/>
        <v>0</v>
      </c>
      <c r="BF33" s="24">
        <f t="shared" si="5"/>
        <v>3.4164154894000003</v>
      </c>
      <c r="BG33" s="24">
        <f t="shared" si="5"/>
        <v>3.7121586386</v>
      </c>
      <c r="BH33" s="24">
        <f t="shared" si="5"/>
        <v>0.4828364117999999</v>
      </c>
      <c r="BI33" s="24">
        <f t="shared" si="5"/>
        <v>0</v>
      </c>
      <c r="BJ33" s="24">
        <f t="shared" si="5"/>
        <v>19.328424129600002</v>
      </c>
      <c r="BK33" s="24">
        <f t="shared" si="5"/>
        <v>1717.8730206085831</v>
      </c>
    </row>
    <row r="34" spans="3:63" ht="15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</row>
    <row r="35" spans="1:63" ht="15">
      <c r="A35" s="19" t="s">
        <v>31</v>
      </c>
      <c r="B35" s="5" t="s">
        <v>32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2"/>
    </row>
    <row r="36" spans="1:63" ht="15">
      <c r="A36" s="19"/>
      <c r="B36" s="7" t="s">
        <v>33</v>
      </c>
      <c r="C36" s="20">
        <v>0</v>
      </c>
      <c r="D36" s="21">
        <v>0</v>
      </c>
      <c r="E36" s="21">
        <v>0</v>
      </c>
      <c r="F36" s="21">
        <v>0</v>
      </c>
      <c r="G36" s="22">
        <v>0</v>
      </c>
      <c r="H36" s="20">
        <v>0</v>
      </c>
      <c r="I36" s="21">
        <v>0</v>
      </c>
      <c r="J36" s="21">
        <v>0</v>
      </c>
      <c r="K36" s="21">
        <v>0</v>
      </c>
      <c r="L36" s="22">
        <v>0</v>
      </c>
      <c r="M36" s="20">
        <v>0</v>
      </c>
      <c r="N36" s="21">
        <v>0</v>
      </c>
      <c r="O36" s="21">
        <v>0</v>
      </c>
      <c r="P36" s="21">
        <v>0</v>
      </c>
      <c r="Q36" s="22">
        <v>0</v>
      </c>
      <c r="R36" s="20">
        <v>0</v>
      </c>
      <c r="S36" s="21">
        <v>0</v>
      </c>
      <c r="T36" s="21">
        <v>0</v>
      </c>
      <c r="U36" s="21">
        <v>0</v>
      </c>
      <c r="V36" s="22">
        <v>0</v>
      </c>
      <c r="W36" s="20">
        <v>0</v>
      </c>
      <c r="X36" s="21">
        <v>0</v>
      </c>
      <c r="Y36" s="21">
        <v>0</v>
      </c>
      <c r="Z36" s="21">
        <v>0</v>
      </c>
      <c r="AA36" s="22">
        <v>0</v>
      </c>
      <c r="AB36" s="20">
        <v>0</v>
      </c>
      <c r="AC36" s="21">
        <v>0</v>
      </c>
      <c r="AD36" s="21">
        <v>0</v>
      </c>
      <c r="AE36" s="21">
        <v>0</v>
      </c>
      <c r="AF36" s="22">
        <v>0</v>
      </c>
      <c r="AG36" s="20">
        <v>0</v>
      </c>
      <c r="AH36" s="21">
        <v>0</v>
      </c>
      <c r="AI36" s="21">
        <v>0</v>
      </c>
      <c r="AJ36" s="21">
        <v>0</v>
      </c>
      <c r="AK36" s="22">
        <v>0</v>
      </c>
      <c r="AL36" s="20">
        <v>0</v>
      </c>
      <c r="AM36" s="21">
        <v>0</v>
      </c>
      <c r="AN36" s="21">
        <v>0</v>
      </c>
      <c r="AO36" s="21">
        <v>0</v>
      </c>
      <c r="AP36" s="22">
        <v>0</v>
      </c>
      <c r="AQ36" s="20">
        <v>0</v>
      </c>
      <c r="AR36" s="21">
        <v>0</v>
      </c>
      <c r="AS36" s="21">
        <v>0</v>
      </c>
      <c r="AT36" s="21">
        <v>0</v>
      </c>
      <c r="AU36" s="22">
        <v>0</v>
      </c>
      <c r="AV36" s="20">
        <v>0</v>
      </c>
      <c r="AW36" s="21">
        <v>0</v>
      </c>
      <c r="AX36" s="21">
        <v>0</v>
      </c>
      <c r="AY36" s="21">
        <v>0</v>
      </c>
      <c r="AZ36" s="22">
        <v>0</v>
      </c>
      <c r="BA36" s="20">
        <v>0</v>
      </c>
      <c r="BB36" s="21">
        <v>0</v>
      </c>
      <c r="BC36" s="21">
        <v>0</v>
      </c>
      <c r="BD36" s="21">
        <v>0</v>
      </c>
      <c r="BE36" s="22">
        <v>0</v>
      </c>
      <c r="BF36" s="20">
        <v>0</v>
      </c>
      <c r="BG36" s="21">
        <v>0</v>
      </c>
      <c r="BH36" s="21">
        <v>0</v>
      </c>
      <c r="BI36" s="21">
        <v>0</v>
      </c>
      <c r="BJ36" s="22">
        <v>0</v>
      </c>
      <c r="BK36" s="23">
        <v>0</v>
      </c>
    </row>
    <row r="37" spans="1:63" s="28" customFormat="1" ht="15">
      <c r="A37" s="19"/>
      <c r="B37" s="8" t="s">
        <v>34</v>
      </c>
      <c r="C37" s="24">
        <v>0</v>
      </c>
      <c r="D37" s="25">
        <v>0</v>
      </c>
      <c r="E37" s="25">
        <v>0</v>
      </c>
      <c r="F37" s="25">
        <v>0</v>
      </c>
      <c r="G37" s="26">
        <v>0</v>
      </c>
      <c r="H37" s="24">
        <v>0</v>
      </c>
      <c r="I37" s="25">
        <v>0</v>
      </c>
      <c r="J37" s="25">
        <v>0</v>
      </c>
      <c r="K37" s="25">
        <v>0</v>
      </c>
      <c r="L37" s="26">
        <v>0</v>
      </c>
      <c r="M37" s="24">
        <v>0</v>
      </c>
      <c r="N37" s="25">
        <v>0</v>
      </c>
      <c r="O37" s="25">
        <v>0</v>
      </c>
      <c r="P37" s="25">
        <v>0</v>
      </c>
      <c r="Q37" s="26">
        <v>0</v>
      </c>
      <c r="R37" s="24">
        <v>0</v>
      </c>
      <c r="S37" s="25">
        <v>0</v>
      </c>
      <c r="T37" s="25">
        <v>0</v>
      </c>
      <c r="U37" s="25">
        <v>0</v>
      </c>
      <c r="V37" s="26">
        <v>0</v>
      </c>
      <c r="W37" s="24">
        <v>0</v>
      </c>
      <c r="X37" s="25">
        <v>0</v>
      </c>
      <c r="Y37" s="25">
        <v>0</v>
      </c>
      <c r="Z37" s="25">
        <v>0</v>
      </c>
      <c r="AA37" s="26">
        <v>0</v>
      </c>
      <c r="AB37" s="24">
        <v>0</v>
      </c>
      <c r="AC37" s="25">
        <v>0</v>
      </c>
      <c r="AD37" s="25">
        <v>0</v>
      </c>
      <c r="AE37" s="25">
        <v>0</v>
      </c>
      <c r="AF37" s="26">
        <v>0</v>
      </c>
      <c r="AG37" s="24">
        <v>0</v>
      </c>
      <c r="AH37" s="25">
        <v>0</v>
      </c>
      <c r="AI37" s="25">
        <v>0</v>
      </c>
      <c r="AJ37" s="25">
        <v>0</v>
      </c>
      <c r="AK37" s="26">
        <v>0</v>
      </c>
      <c r="AL37" s="24">
        <v>0</v>
      </c>
      <c r="AM37" s="25">
        <v>0</v>
      </c>
      <c r="AN37" s="25">
        <v>0</v>
      </c>
      <c r="AO37" s="25">
        <v>0</v>
      </c>
      <c r="AP37" s="26">
        <v>0</v>
      </c>
      <c r="AQ37" s="24">
        <v>0</v>
      </c>
      <c r="AR37" s="25">
        <v>0</v>
      </c>
      <c r="AS37" s="25">
        <v>0</v>
      </c>
      <c r="AT37" s="25">
        <v>0</v>
      </c>
      <c r="AU37" s="26">
        <v>0</v>
      </c>
      <c r="AV37" s="24">
        <v>0</v>
      </c>
      <c r="AW37" s="25">
        <v>0</v>
      </c>
      <c r="AX37" s="25">
        <v>0</v>
      </c>
      <c r="AY37" s="25">
        <v>0</v>
      </c>
      <c r="AZ37" s="26">
        <v>0</v>
      </c>
      <c r="BA37" s="24">
        <v>0</v>
      </c>
      <c r="BB37" s="25">
        <v>0</v>
      </c>
      <c r="BC37" s="25">
        <v>0</v>
      </c>
      <c r="BD37" s="25">
        <v>0</v>
      </c>
      <c r="BE37" s="26">
        <v>0</v>
      </c>
      <c r="BF37" s="24">
        <v>0</v>
      </c>
      <c r="BG37" s="25">
        <v>0</v>
      </c>
      <c r="BH37" s="25">
        <v>0</v>
      </c>
      <c r="BI37" s="25">
        <v>0</v>
      </c>
      <c r="BJ37" s="26">
        <v>0</v>
      </c>
      <c r="BK37" s="27">
        <v>0</v>
      </c>
    </row>
    <row r="38" spans="1:63" ht="15">
      <c r="A38" s="19" t="s">
        <v>35</v>
      </c>
      <c r="B38" s="5" t="s">
        <v>36</v>
      </c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2"/>
    </row>
    <row r="39" spans="1:63" ht="15">
      <c r="A39" s="19"/>
      <c r="B39" s="7" t="s">
        <v>33</v>
      </c>
      <c r="C39" s="20">
        <v>0</v>
      </c>
      <c r="D39" s="21">
        <v>0</v>
      </c>
      <c r="E39" s="21">
        <v>0</v>
      </c>
      <c r="F39" s="21">
        <v>0</v>
      </c>
      <c r="G39" s="22">
        <v>0</v>
      </c>
      <c r="H39" s="20">
        <v>0</v>
      </c>
      <c r="I39" s="21">
        <v>0</v>
      </c>
      <c r="J39" s="21">
        <v>0</v>
      </c>
      <c r="K39" s="21">
        <v>0</v>
      </c>
      <c r="L39" s="22">
        <v>0</v>
      </c>
      <c r="M39" s="20">
        <v>0</v>
      </c>
      <c r="N39" s="21">
        <v>0</v>
      </c>
      <c r="O39" s="21">
        <v>0</v>
      </c>
      <c r="P39" s="21">
        <v>0</v>
      </c>
      <c r="Q39" s="22">
        <v>0</v>
      </c>
      <c r="R39" s="20">
        <v>0</v>
      </c>
      <c r="S39" s="21">
        <v>0</v>
      </c>
      <c r="T39" s="21">
        <v>0</v>
      </c>
      <c r="U39" s="21">
        <v>0</v>
      </c>
      <c r="V39" s="22">
        <v>0</v>
      </c>
      <c r="W39" s="20">
        <v>0</v>
      </c>
      <c r="X39" s="21">
        <v>0</v>
      </c>
      <c r="Y39" s="21">
        <v>0</v>
      </c>
      <c r="Z39" s="21">
        <v>0</v>
      </c>
      <c r="AA39" s="22">
        <v>0</v>
      </c>
      <c r="AB39" s="20">
        <v>0</v>
      </c>
      <c r="AC39" s="21">
        <v>0</v>
      </c>
      <c r="AD39" s="21">
        <v>0</v>
      </c>
      <c r="AE39" s="21">
        <v>0</v>
      </c>
      <c r="AF39" s="22">
        <v>0</v>
      </c>
      <c r="AG39" s="20">
        <v>0</v>
      </c>
      <c r="AH39" s="21">
        <v>0</v>
      </c>
      <c r="AI39" s="21">
        <v>0</v>
      </c>
      <c r="AJ39" s="21">
        <v>0</v>
      </c>
      <c r="AK39" s="22">
        <v>0</v>
      </c>
      <c r="AL39" s="20">
        <v>0</v>
      </c>
      <c r="AM39" s="21">
        <v>0</v>
      </c>
      <c r="AN39" s="21">
        <v>0</v>
      </c>
      <c r="AO39" s="21">
        <v>0</v>
      </c>
      <c r="AP39" s="22">
        <v>0</v>
      </c>
      <c r="AQ39" s="20">
        <v>0</v>
      </c>
      <c r="AR39" s="21">
        <v>0</v>
      </c>
      <c r="AS39" s="21">
        <v>0</v>
      </c>
      <c r="AT39" s="21">
        <v>0</v>
      </c>
      <c r="AU39" s="22">
        <v>0</v>
      </c>
      <c r="AV39" s="20">
        <v>0</v>
      </c>
      <c r="AW39" s="21">
        <v>0</v>
      </c>
      <c r="AX39" s="21">
        <v>0</v>
      </c>
      <c r="AY39" s="21">
        <v>0</v>
      </c>
      <c r="AZ39" s="22">
        <v>0</v>
      </c>
      <c r="BA39" s="20">
        <v>0</v>
      </c>
      <c r="BB39" s="21">
        <v>0</v>
      </c>
      <c r="BC39" s="21">
        <v>0</v>
      </c>
      <c r="BD39" s="21">
        <v>0</v>
      </c>
      <c r="BE39" s="22">
        <v>0</v>
      </c>
      <c r="BF39" s="20">
        <v>0</v>
      </c>
      <c r="BG39" s="21">
        <v>0</v>
      </c>
      <c r="BH39" s="21">
        <v>0</v>
      </c>
      <c r="BI39" s="21">
        <v>0</v>
      </c>
      <c r="BJ39" s="22">
        <v>0</v>
      </c>
      <c r="BK39" s="23">
        <v>0</v>
      </c>
    </row>
    <row r="40" spans="1:63" s="28" customFormat="1" ht="15">
      <c r="A40" s="19"/>
      <c r="B40" s="8" t="s">
        <v>37</v>
      </c>
      <c r="C40" s="24">
        <v>0</v>
      </c>
      <c r="D40" s="25">
        <v>0</v>
      </c>
      <c r="E40" s="25">
        <v>0</v>
      </c>
      <c r="F40" s="25">
        <v>0</v>
      </c>
      <c r="G40" s="26">
        <v>0</v>
      </c>
      <c r="H40" s="24">
        <v>0</v>
      </c>
      <c r="I40" s="25">
        <v>0</v>
      </c>
      <c r="J40" s="25">
        <v>0</v>
      </c>
      <c r="K40" s="25">
        <v>0</v>
      </c>
      <c r="L40" s="26">
        <v>0</v>
      </c>
      <c r="M40" s="24">
        <v>0</v>
      </c>
      <c r="N40" s="25">
        <v>0</v>
      </c>
      <c r="O40" s="25">
        <v>0</v>
      </c>
      <c r="P40" s="25">
        <v>0</v>
      </c>
      <c r="Q40" s="26">
        <v>0</v>
      </c>
      <c r="R40" s="24">
        <v>0</v>
      </c>
      <c r="S40" s="25">
        <v>0</v>
      </c>
      <c r="T40" s="25">
        <v>0</v>
      </c>
      <c r="U40" s="25">
        <v>0</v>
      </c>
      <c r="V40" s="26">
        <v>0</v>
      </c>
      <c r="W40" s="24">
        <v>0</v>
      </c>
      <c r="X40" s="25">
        <v>0</v>
      </c>
      <c r="Y40" s="25">
        <v>0</v>
      </c>
      <c r="Z40" s="25">
        <v>0</v>
      </c>
      <c r="AA40" s="26">
        <v>0</v>
      </c>
      <c r="AB40" s="24">
        <v>0</v>
      </c>
      <c r="AC40" s="25">
        <v>0</v>
      </c>
      <c r="AD40" s="25">
        <v>0</v>
      </c>
      <c r="AE40" s="25">
        <v>0</v>
      </c>
      <c r="AF40" s="26">
        <v>0</v>
      </c>
      <c r="AG40" s="24">
        <v>0</v>
      </c>
      <c r="AH40" s="25">
        <v>0</v>
      </c>
      <c r="AI40" s="25">
        <v>0</v>
      </c>
      <c r="AJ40" s="25">
        <v>0</v>
      </c>
      <c r="AK40" s="26">
        <v>0</v>
      </c>
      <c r="AL40" s="24">
        <v>0</v>
      </c>
      <c r="AM40" s="25">
        <v>0</v>
      </c>
      <c r="AN40" s="25">
        <v>0</v>
      </c>
      <c r="AO40" s="25">
        <v>0</v>
      </c>
      <c r="AP40" s="26">
        <v>0</v>
      </c>
      <c r="AQ40" s="24">
        <v>0</v>
      </c>
      <c r="AR40" s="25">
        <v>0</v>
      </c>
      <c r="AS40" s="25">
        <v>0</v>
      </c>
      <c r="AT40" s="25">
        <v>0</v>
      </c>
      <c r="AU40" s="26">
        <v>0</v>
      </c>
      <c r="AV40" s="24">
        <v>0</v>
      </c>
      <c r="AW40" s="25">
        <v>0</v>
      </c>
      <c r="AX40" s="25">
        <v>0</v>
      </c>
      <c r="AY40" s="25">
        <v>0</v>
      </c>
      <c r="AZ40" s="26">
        <v>0</v>
      </c>
      <c r="BA40" s="24">
        <v>0</v>
      </c>
      <c r="BB40" s="25">
        <v>0</v>
      </c>
      <c r="BC40" s="25">
        <v>0</v>
      </c>
      <c r="BD40" s="25">
        <v>0</v>
      </c>
      <c r="BE40" s="26">
        <v>0</v>
      </c>
      <c r="BF40" s="24">
        <v>0</v>
      </c>
      <c r="BG40" s="25">
        <v>0</v>
      </c>
      <c r="BH40" s="25">
        <v>0</v>
      </c>
      <c r="BI40" s="25">
        <v>0</v>
      </c>
      <c r="BJ40" s="26">
        <v>0</v>
      </c>
      <c r="BK40" s="27">
        <v>0</v>
      </c>
    </row>
    <row r="41" spans="1:63" s="28" customFormat="1" ht="15">
      <c r="A41" s="19" t="s">
        <v>16</v>
      </c>
      <c r="B41" s="12" t="s">
        <v>17</v>
      </c>
      <c r="C41" s="24"/>
      <c r="D41" s="25"/>
      <c r="E41" s="25"/>
      <c r="F41" s="25"/>
      <c r="G41" s="26"/>
      <c r="H41" s="24"/>
      <c r="I41" s="25"/>
      <c r="J41" s="25"/>
      <c r="K41" s="25"/>
      <c r="L41" s="26"/>
      <c r="M41" s="24"/>
      <c r="N41" s="25"/>
      <c r="O41" s="25"/>
      <c r="P41" s="25"/>
      <c r="Q41" s="26"/>
      <c r="R41" s="24"/>
      <c r="S41" s="25"/>
      <c r="T41" s="25"/>
      <c r="U41" s="25"/>
      <c r="V41" s="26"/>
      <c r="W41" s="24"/>
      <c r="X41" s="25"/>
      <c r="Y41" s="25"/>
      <c r="Z41" s="25"/>
      <c r="AA41" s="26"/>
      <c r="AB41" s="24"/>
      <c r="AC41" s="25"/>
      <c r="AD41" s="25"/>
      <c r="AE41" s="25"/>
      <c r="AF41" s="26"/>
      <c r="AG41" s="24"/>
      <c r="AH41" s="25"/>
      <c r="AI41" s="25"/>
      <c r="AJ41" s="25"/>
      <c r="AK41" s="26"/>
      <c r="AL41" s="24"/>
      <c r="AM41" s="25"/>
      <c r="AN41" s="25"/>
      <c r="AO41" s="25"/>
      <c r="AP41" s="26"/>
      <c r="AQ41" s="24"/>
      <c r="AR41" s="25"/>
      <c r="AS41" s="25"/>
      <c r="AT41" s="25"/>
      <c r="AU41" s="26"/>
      <c r="AV41" s="24"/>
      <c r="AW41" s="25"/>
      <c r="AX41" s="25"/>
      <c r="AY41" s="25"/>
      <c r="AZ41" s="26"/>
      <c r="BA41" s="24"/>
      <c r="BB41" s="25"/>
      <c r="BC41" s="25"/>
      <c r="BD41" s="25"/>
      <c r="BE41" s="26"/>
      <c r="BF41" s="24"/>
      <c r="BG41" s="25"/>
      <c r="BH41" s="25"/>
      <c r="BI41" s="25"/>
      <c r="BJ41" s="26"/>
      <c r="BK41" s="27"/>
    </row>
    <row r="42" spans="1:63" ht="15">
      <c r="A42" s="19"/>
      <c r="B42" s="52" t="s">
        <v>107</v>
      </c>
      <c r="C42" s="20">
        <v>0</v>
      </c>
      <c r="D42" s="21">
        <v>6.206043080500002</v>
      </c>
      <c r="E42" s="21">
        <v>0</v>
      </c>
      <c r="F42" s="21">
        <v>0</v>
      </c>
      <c r="G42" s="22">
        <v>0</v>
      </c>
      <c r="H42" s="20">
        <v>31.871770333533334</v>
      </c>
      <c r="I42" s="21">
        <v>3058.6579650986664</v>
      </c>
      <c r="J42" s="21">
        <v>13.597813112366662</v>
      </c>
      <c r="K42" s="21">
        <v>0</v>
      </c>
      <c r="L42" s="22">
        <v>534.6438419265669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14.345927410266665</v>
      </c>
      <c r="S42" s="21">
        <v>35.56188915423333</v>
      </c>
      <c r="T42" s="21">
        <v>6.0317079081000005</v>
      </c>
      <c r="U42" s="21">
        <v>0</v>
      </c>
      <c r="V42" s="22">
        <v>49.475487734200016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54.73077413106668</v>
      </c>
      <c r="AW42" s="21">
        <v>629.4457828605194</v>
      </c>
      <c r="AX42" s="21">
        <v>3.1588203058</v>
      </c>
      <c r="AY42" s="21">
        <v>0</v>
      </c>
      <c r="AZ42" s="22">
        <v>699.5357464814666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15.846341900133332</v>
      </c>
      <c r="BG42" s="21">
        <v>21.158685380566663</v>
      </c>
      <c r="BH42" s="21">
        <v>5.667542576766667</v>
      </c>
      <c r="BI42" s="21">
        <v>0</v>
      </c>
      <c r="BJ42" s="22">
        <v>61.06540486919997</v>
      </c>
      <c r="BK42" s="23">
        <f aca="true" t="shared" si="6" ref="BK42:BK47">SUM(C42:BJ42)</f>
        <v>5241.001544263954</v>
      </c>
    </row>
    <row r="43" spans="1:63" ht="15">
      <c r="A43" s="19"/>
      <c r="B43" s="52" t="s">
        <v>183</v>
      </c>
      <c r="C43" s="20">
        <v>0</v>
      </c>
      <c r="D43" s="21">
        <v>25.700084198733325</v>
      </c>
      <c r="E43" s="21">
        <v>0</v>
      </c>
      <c r="F43" s="21">
        <v>0</v>
      </c>
      <c r="G43" s="22">
        <v>0</v>
      </c>
      <c r="H43" s="20">
        <v>2.411646332533333</v>
      </c>
      <c r="I43" s="21">
        <v>10.254330640233333</v>
      </c>
      <c r="J43" s="21">
        <v>2.4871706798333335</v>
      </c>
      <c r="K43" s="21">
        <v>0</v>
      </c>
      <c r="L43" s="22">
        <v>9.159409930266667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1.1155959112333333</v>
      </c>
      <c r="S43" s="21">
        <v>0.18343855140000004</v>
      </c>
      <c r="T43" s="21">
        <v>5.088556082633332</v>
      </c>
      <c r="U43" s="21">
        <v>0</v>
      </c>
      <c r="V43" s="22">
        <v>0.7467545967666666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11.502164859166662</v>
      </c>
      <c r="AW43" s="21">
        <v>13.866136768862466</v>
      </c>
      <c r="AX43" s="21">
        <v>4.000000000000001E-09</v>
      </c>
      <c r="AY43" s="21">
        <v>0</v>
      </c>
      <c r="AZ43" s="22">
        <v>44.95145587196667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2.929326424</v>
      </c>
      <c r="BG43" s="21">
        <v>1.4090770070333334</v>
      </c>
      <c r="BH43" s="21">
        <v>0</v>
      </c>
      <c r="BI43" s="21">
        <v>0</v>
      </c>
      <c r="BJ43" s="22">
        <v>4.599094354466667</v>
      </c>
      <c r="BK43" s="23">
        <f t="shared" si="6"/>
        <v>136.40424221312915</v>
      </c>
    </row>
    <row r="44" spans="1:63" ht="15">
      <c r="A44" s="19"/>
      <c r="B44" s="52" t="s">
        <v>184</v>
      </c>
      <c r="C44" s="20">
        <v>0</v>
      </c>
      <c r="D44" s="21">
        <v>10.0283643757</v>
      </c>
      <c r="E44" s="21">
        <v>0</v>
      </c>
      <c r="F44" s="21">
        <v>0</v>
      </c>
      <c r="G44" s="22">
        <v>0</v>
      </c>
      <c r="H44" s="20">
        <v>26.779404337099997</v>
      </c>
      <c r="I44" s="21">
        <v>1253.0829125910336</v>
      </c>
      <c r="J44" s="21">
        <v>184.04892609046664</v>
      </c>
      <c r="K44" s="21">
        <v>0</v>
      </c>
      <c r="L44" s="22">
        <v>177.2742191516333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15.828614953233332</v>
      </c>
      <c r="S44" s="21">
        <v>115.92389680716668</v>
      </c>
      <c r="T44" s="21">
        <v>44.24751375533333</v>
      </c>
      <c r="U44" s="21">
        <v>0</v>
      </c>
      <c r="V44" s="22">
        <v>64.04909740609999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103.38850860870002</v>
      </c>
      <c r="AW44" s="21">
        <v>1286.6717008242726</v>
      </c>
      <c r="AX44" s="21">
        <v>20.3883063966</v>
      </c>
      <c r="AY44" s="21">
        <v>0</v>
      </c>
      <c r="AZ44" s="22">
        <v>820.6314990526998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88.09861914003335</v>
      </c>
      <c r="BG44" s="21">
        <v>218.0480122249667</v>
      </c>
      <c r="BH44" s="21">
        <v>77.39703399983333</v>
      </c>
      <c r="BI44" s="21">
        <v>0</v>
      </c>
      <c r="BJ44" s="22">
        <v>232.92948279383336</v>
      </c>
      <c r="BK44" s="23">
        <f t="shared" si="6"/>
        <v>4738.816112508706</v>
      </c>
    </row>
    <row r="45" spans="1:63" ht="15">
      <c r="A45" s="19"/>
      <c r="B45" s="52" t="s">
        <v>108</v>
      </c>
      <c r="C45" s="20">
        <v>0</v>
      </c>
      <c r="D45" s="21">
        <v>182.71609514249997</v>
      </c>
      <c r="E45" s="21">
        <v>0</v>
      </c>
      <c r="F45" s="21">
        <v>0</v>
      </c>
      <c r="G45" s="22">
        <v>0</v>
      </c>
      <c r="H45" s="20">
        <v>57.41721806716667</v>
      </c>
      <c r="I45" s="21">
        <v>4928.551698912001</v>
      </c>
      <c r="J45" s="21">
        <v>26.526639589033337</v>
      </c>
      <c r="K45" s="21">
        <v>0</v>
      </c>
      <c r="L45" s="22">
        <v>722.7096485495332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9.764181262500001</v>
      </c>
      <c r="S45" s="21">
        <v>285.7560095211</v>
      </c>
      <c r="T45" s="21">
        <v>0.060723607500000006</v>
      </c>
      <c r="U45" s="21">
        <v>0</v>
      </c>
      <c r="V45" s="22">
        <v>28.986021652499996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35.56567600703333</v>
      </c>
      <c r="AW45" s="21">
        <v>414.23163123586903</v>
      </c>
      <c r="AX45" s="21">
        <v>0.15209103493333337</v>
      </c>
      <c r="AY45" s="21">
        <v>0</v>
      </c>
      <c r="AZ45" s="22">
        <v>430.6897185339001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16.78921980753334</v>
      </c>
      <c r="BG45" s="21">
        <v>26.148291934366664</v>
      </c>
      <c r="BH45" s="21">
        <v>0.20057808853333337</v>
      </c>
      <c r="BI45" s="21">
        <v>0</v>
      </c>
      <c r="BJ45" s="22">
        <v>50.92229774476666</v>
      </c>
      <c r="BK45" s="23">
        <f t="shared" si="6"/>
        <v>7217.187740690771</v>
      </c>
    </row>
    <row r="46" spans="1:63" ht="15">
      <c r="A46" s="19"/>
      <c r="B46" s="7" t="s">
        <v>109</v>
      </c>
      <c r="C46" s="20">
        <v>0</v>
      </c>
      <c r="D46" s="21">
        <v>0.9031134003999999</v>
      </c>
      <c r="E46" s="21">
        <v>0</v>
      </c>
      <c r="F46" s="21">
        <v>0</v>
      </c>
      <c r="G46" s="22">
        <v>0</v>
      </c>
      <c r="H46" s="20">
        <v>13.543078907766667</v>
      </c>
      <c r="I46" s="21">
        <v>10.569950688066665</v>
      </c>
      <c r="J46" s="21">
        <v>0</v>
      </c>
      <c r="K46" s="21">
        <v>0</v>
      </c>
      <c r="L46" s="22">
        <v>26.35223800103333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5.492852195566665</v>
      </c>
      <c r="S46" s="21">
        <v>3.3002541757</v>
      </c>
      <c r="T46" s="21">
        <v>0</v>
      </c>
      <c r="U46" s="21">
        <v>0</v>
      </c>
      <c r="V46" s="22">
        <v>3.6247491156000002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21.120791987366673</v>
      </c>
      <c r="AW46" s="21">
        <v>52.99827371567821</v>
      </c>
      <c r="AX46" s="21">
        <v>1.0585243209333335</v>
      </c>
      <c r="AY46" s="21">
        <v>0</v>
      </c>
      <c r="AZ46" s="22">
        <v>80.9022692696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7.678573049233331</v>
      </c>
      <c r="BG46" s="21">
        <v>8.902069350866666</v>
      </c>
      <c r="BH46" s="21">
        <v>0</v>
      </c>
      <c r="BI46" s="21">
        <v>0</v>
      </c>
      <c r="BJ46" s="22">
        <v>19.99767227953333</v>
      </c>
      <c r="BK46" s="23">
        <f t="shared" si="6"/>
        <v>256.4444104573449</v>
      </c>
    </row>
    <row r="47" spans="1:63" ht="15">
      <c r="A47" s="19"/>
      <c r="B47" s="7" t="s">
        <v>142</v>
      </c>
      <c r="C47" s="20">
        <v>0</v>
      </c>
      <c r="D47" s="21">
        <v>267.6909114811</v>
      </c>
      <c r="E47" s="21">
        <v>0</v>
      </c>
      <c r="F47" s="21">
        <v>0</v>
      </c>
      <c r="G47" s="22">
        <v>0</v>
      </c>
      <c r="H47" s="20">
        <v>22.05315418766667</v>
      </c>
      <c r="I47" s="21">
        <v>936.5717472224001</v>
      </c>
      <c r="J47" s="21">
        <v>38.413437363800014</v>
      </c>
      <c r="K47" s="21">
        <v>0</v>
      </c>
      <c r="L47" s="22">
        <v>89.16831051723334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8.104374419933333</v>
      </c>
      <c r="S47" s="21">
        <v>67.09160563463332</v>
      </c>
      <c r="T47" s="21">
        <v>23.905141178066668</v>
      </c>
      <c r="U47" s="21">
        <v>0</v>
      </c>
      <c r="V47" s="22">
        <v>19.070470216166665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29.5254267485</v>
      </c>
      <c r="AW47" s="21">
        <v>234.5457371405439</v>
      </c>
      <c r="AX47" s="21">
        <v>0</v>
      </c>
      <c r="AY47" s="21">
        <v>0</v>
      </c>
      <c r="AZ47" s="22">
        <v>172.0126349147667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16.641345421833332</v>
      </c>
      <c r="BG47" s="21">
        <v>13.740549612999999</v>
      </c>
      <c r="BH47" s="21">
        <v>0</v>
      </c>
      <c r="BI47" s="21">
        <v>0</v>
      </c>
      <c r="BJ47" s="22">
        <v>136.2559942582</v>
      </c>
      <c r="BK47" s="23">
        <f t="shared" si="6"/>
        <v>2074.7908403178444</v>
      </c>
    </row>
    <row r="48" spans="1:63" ht="15">
      <c r="A48" s="19"/>
      <c r="B48" s="7" t="s">
        <v>110</v>
      </c>
      <c r="C48" s="20">
        <v>0</v>
      </c>
      <c r="D48" s="21">
        <v>232.62530559516665</v>
      </c>
      <c r="E48" s="21">
        <v>0</v>
      </c>
      <c r="F48" s="21">
        <v>0</v>
      </c>
      <c r="G48" s="22">
        <v>0</v>
      </c>
      <c r="H48" s="20">
        <v>53.141627135866656</v>
      </c>
      <c r="I48" s="21">
        <v>2391.7855143945003</v>
      </c>
      <c r="J48" s="21">
        <v>3.728622150199999</v>
      </c>
      <c r="K48" s="21">
        <v>0</v>
      </c>
      <c r="L48" s="22">
        <v>582.3898943194002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35.77714764936667</v>
      </c>
      <c r="S48" s="21">
        <v>101.51950879546663</v>
      </c>
      <c r="T48" s="21">
        <v>32.917185418900004</v>
      </c>
      <c r="U48" s="21">
        <v>0</v>
      </c>
      <c r="V48" s="22">
        <v>67.13594620573333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246.31400074566668</v>
      </c>
      <c r="AW48" s="21">
        <v>833.8989888398362</v>
      </c>
      <c r="AX48" s="21">
        <v>3.237518005933333</v>
      </c>
      <c r="AY48" s="21">
        <v>0</v>
      </c>
      <c r="AZ48" s="22">
        <v>696.6199015909331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234.93736037859995</v>
      </c>
      <c r="BG48" s="21">
        <v>185.62483777563338</v>
      </c>
      <c r="BH48" s="21">
        <v>9.0404909711</v>
      </c>
      <c r="BI48" s="21">
        <v>0</v>
      </c>
      <c r="BJ48" s="22">
        <v>274.89891403933336</v>
      </c>
      <c r="BK48" s="23">
        <f>SUM(C48:BJ48)</f>
        <v>5985.592764011637</v>
      </c>
    </row>
    <row r="49" spans="1:63" ht="15">
      <c r="A49" s="19"/>
      <c r="B49" s="7" t="s">
        <v>111</v>
      </c>
      <c r="C49" s="20">
        <v>0</v>
      </c>
      <c r="D49" s="21">
        <v>423.8888585655333</v>
      </c>
      <c r="E49" s="21">
        <v>0</v>
      </c>
      <c r="F49" s="21">
        <v>0</v>
      </c>
      <c r="G49" s="22">
        <v>0</v>
      </c>
      <c r="H49" s="20">
        <v>33.731375650900006</v>
      </c>
      <c r="I49" s="21">
        <v>5262.74633473</v>
      </c>
      <c r="J49" s="21">
        <v>833.2390084806334</v>
      </c>
      <c r="K49" s="21">
        <v>0</v>
      </c>
      <c r="L49" s="22">
        <v>1295.2680732136664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17.1351345724</v>
      </c>
      <c r="S49" s="21">
        <v>232.7608534797</v>
      </c>
      <c r="T49" s="21">
        <v>70.28797590196666</v>
      </c>
      <c r="U49" s="21">
        <v>0</v>
      </c>
      <c r="V49" s="22">
        <v>57.0957363099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37.2777059204</v>
      </c>
      <c r="AW49" s="21">
        <v>1393.9125527155202</v>
      </c>
      <c r="AX49" s="21">
        <v>7.731172631166668</v>
      </c>
      <c r="AY49" s="21">
        <v>0</v>
      </c>
      <c r="AZ49" s="22">
        <v>652.7761762764998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23.974330065933337</v>
      </c>
      <c r="BG49" s="21">
        <v>224.78291281043337</v>
      </c>
      <c r="BH49" s="21">
        <v>16.86835211426667</v>
      </c>
      <c r="BI49" s="21">
        <v>0</v>
      </c>
      <c r="BJ49" s="22">
        <v>157.13025255883332</v>
      </c>
      <c r="BK49" s="23">
        <f>SUM(C49:BJ49)</f>
        <v>10740.606805997755</v>
      </c>
    </row>
    <row r="50" spans="1:63" ht="15">
      <c r="A50" s="19"/>
      <c r="B50" s="7" t="s">
        <v>185</v>
      </c>
      <c r="C50" s="20">
        <v>0</v>
      </c>
      <c r="D50" s="21">
        <v>122.44960281303337</v>
      </c>
      <c r="E50" s="21">
        <v>0</v>
      </c>
      <c r="F50" s="21">
        <v>0</v>
      </c>
      <c r="G50" s="22">
        <v>0</v>
      </c>
      <c r="H50" s="20">
        <v>7.833011605566665</v>
      </c>
      <c r="I50" s="21">
        <v>0.8734598459333335</v>
      </c>
      <c r="J50" s="21">
        <v>0</v>
      </c>
      <c r="K50" s="21">
        <v>0</v>
      </c>
      <c r="L50" s="22">
        <v>8.119425566333332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3.1208059864666677</v>
      </c>
      <c r="S50" s="21">
        <v>0.2598151784333334</v>
      </c>
      <c r="T50" s="21">
        <v>0</v>
      </c>
      <c r="U50" s="21">
        <v>0</v>
      </c>
      <c r="V50" s="22">
        <v>2.6909962511666667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136.1828934720333</v>
      </c>
      <c r="AW50" s="21">
        <v>159.78010908107345</v>
      </c>
      <c r="AX50" s="21">
        <v>0</v>
      </c>
      <c r="AY50" s="21">
        <v>0</v>
      </c>
      <c r="AZ50" s="22">
        <v>181.8095984994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56.72463550806664</v>
      </c>
      <c r="BG50" s="21">
        <v>10.328265049599999</v>
      </c>
      <c r="BH50" s="21">
        <v>0</v>
      </c>
      <c r="BI50" s="21">
        <v>0</v>
      </c>
      <c r="BJ50" s="22">
        <v>40.27189949876668</v>
      </c>
      <c r="BK50" s="23">
        <f>SUM(C50:BJ50)</f>
        <v>730.4445183558734</v>
      </c>
    </row>
    <row r="51" spans="1:63" ht="30">
      <c r="A51" s="19"/>
      <c r="B51" s="7" t="s">
        <v>182</v>
      </c>
      <c r="C51" s="20">
        <v>0</v>
      </c>
      <c r="D51" s="21">
        <v>0</v>
      </c>
      <c r="E51" s="21">
        <v>0</v>
      </c>
      <c r="F51" s="21">
        <v>0</v>
      </c>
      <c r="G51" s="22">
        <v>0</v>
      </c>
      <c r="H51" s="20">
        <v>2.950889308966668</v>
      </c>
      <c r="I51" s="21">
        <v>167.30399575260003</v>
      </c>
      <c r="J51" s="21">
        <v>0.259513858</v>
      </c>
      <c r="K51" s="21">
        <v>0</v>
      </c>
      <c r="L51" s="22">
        <v>67.10865520756666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0.5301313707666668</v>
      </c>
      <c r="S51" s="21">
        <v>2.8430914779666674</v>
      </c>
      <c r="T51" s="21">
        <v>5.077262930866667</v>
      </c>
      <c r="U51" s="21">
        <v>0</v>
      </c>
      <c r="V51" s="22">
        <v>1.553979714966667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1.3043024164333332</v>
      </c>
      <c r="AW51" s="21">
        <v>59.176784474083334</v>
      </c>
      <c r="AX51" s="21">
        <v>0</v>
      </c>
      <c r="AY51" s="21">
        <v>0</v>
      </c>
      <c r="AZ51" s="22">
        <v>130.91624598113333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1.2319899188333332</v>
      </c>
      <c r="BG51" s="21">
        <v>9.809334609466665</v>
      </c>
      <c r="BH51" s="21">
        <v>0.1509412298666667</v>
      </c>
      <c r="BI51" s="21">
        <v>0</v>
      </c>
      <c r="BJ51" s="22">
        <v>9.360105619566665</v>
      </c>
      <c r="BK51" s="23">
        <f>SUM(C51:BJ51)</f>
        <v>459.5772238710833</v>
      </c>
    </row>
    <row r="52" spans="1:63" ht="15">
      <c r="A52" s="19"/>
      <c r="B52" s="7" t="s">
        <v>112</v>
      </c>
      <c r="C52" s="20">
        <v>0</v>
      </c>
      <c r="D52" s="21">
        <v>378.2012879358999</v>
      </c>
      <c r="E52" s="21">
        <v>0</v>
      </c>
      <c r="F52" s="21">
        <v>0</v>
      </c>
      <c r="G52" s="22">
        <v>0</v>
      </c>
      <c r="H52" s="20">
        <v>19.840996407066665</v>
      </c>
      <c r="I52" s="21">
        <v>2067.7581641159</v>
      </c>
      <c r="J52" s="21">
        <v>0</v>
      </c>
      <c r="K52" s="21">
        <v>0</v>
      </c>
      <c r="L52" s="22">
        <v>443.1161908894666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2.7222101470333326</v>
      </c>
      <c r="S52" s="21">
        <v>99.01189122266666</v>
      </c>
      <c r="T52" s="21">
        <v>0</v>
      </c>
      <c r="U52" s="21">
        <v>0</v>
      </c>
      <c r="V52" s="22">
        <v>111.31988170086667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44.47871176406666</v>
      </c>
      <c r="AW52" s="21">
        <v>513.0367153275675</v>
      </c>
      <c r="AX52" s="21">
        <v>5.385840490266666</v>
      </c>
      <c r="AY52" s="21">
        <v>0</v>
      </c>
      <c r="AZ52" s="22">
        <v>661.7521497485667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10.84671438443333</v>
      </c>
      <c r="BG52" s="21">
        <v>12.174215615333333</v>
      </c>
      <c r="BH52" s="21">
        <v>0</v>
      </c>
      <c r="BI52" s="21">
        <v>0</v>
      </c>
      <c r="BJ52" s="22">
        <v>48.481552132533345</v>
      </c>
      <c r="BK52" s="23">
        <f>SUM(C52:BJ52)</f>
        <v>4418.126521881667</v>
      </c>
    </row>
    <row r="53" spans="1:63" ht="30">
      <c r="A53" s="19"/>
      <c r="B53" s="7" t="s">
        <v>188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6.181304064466664</v>
      </c>
      <c r="I53" s="21">
        <v>142.7431893059</v>
      </c>
      <c r="J53" s="21">
        <v>0</v>
      </c>
      <c r="K53" s="21">
        <v>0</v>
      </c>
      <c r="L53" s="22">
        <v>67.24467777929999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1.5982939649333332</v>
      </c>
      <c r="S53" s="21">
        <v>5.8804020649333335</v>
      </c>
      <c r="T53" s="21">
        <v>3.654991924899999</v>
      </c>
      <c r="U53" s="21">
        <v>0</v>
      </c>
      <c r="V53" s="22">
        <v>3.7112652311666667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1.3982965897666668</v>
      </c>
      <c r="AW53" s="21">
        <v>32.860550447321344</v>
      </c>
      <c r="AX53" s="21">
        <v>0</v>
      </c>
      <c r="AY53" s="21">
        <v>0</v>
      </c>
      <c r="AZ53" s="22">
        <v>64.46656066710001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0.5431368934666667</v>
      </c>
      <c r="BG53" s="21">
        <v>0.6461531839999999</v>
      </c>
      <c r="BH53" s="21">
        <v>0</v>
      </c>
      <c r="BI53" s="21">
        <v>0</v>
      </c>
      <c r="BJ53" s="22">
        <v>4.160710644633333</v>
      </c>
      <c r="BK53" s="23">
        <f aca="true" t="shared" si="7" ref="BK53:BK61">SUM(C53:BJ53)</f>
        <v>335.089532761888</v>
      </c>
    </row>
    <row r="54" spans="1:63" ht="15">
      <c r="A54" s="19"/>
      <c r="B54" s="7" t="s">
        <v>191</v>
      </c>
      <c r="C54" s="20">
        <v>0</v>
      </c>
      <c r="D54" s="21">
        <v>0</v>
      </c>
      <c r="E54" s="21">
        <v>0</v>
      </c>
      <c r="F54" s="21">
        <v>0</v>
      </c>
      <c r="G54" s="22">
        <v>0</v>
      </c>
      <c r="H54" s="20">
        <v>0.6715559351666668</v>
      </c>
      <c r="I54" s="21">
        <v>109.91859224310001</v>
      </c>
      <c r="J54" s="21">
        <v>0</v>
      </c>
      <c r="K54" s="21">
        <v>0</v>
      </c>
      <c r="L54" s="22">
        <v>57.28817656579999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0.6335103919</v>
      </c>
      <c r="S54" s="21">
        <v>9.446785421066664</v>
      </c>
      <c r="T54" s="21">
        <v>0</v>
      </c>
      <c r="U54" s="21">
        <v>0</v>
      </c>
      <c r="V54" s="22">
        <v>1.0145559910333333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1.4248915662666666</v>
      </c>
      <c r="AW54" s="21">
        <v>36.715254137240116</v>
      </c>
      <c r="AX54" s="21">
        <v>0.0007633622666666666</v>
      </c>
      <c r="AY54" s="21">
        <v>0</v>
      </c>
      <c r="AZ54" s="22">
        <v>130.6967625866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0.5074517266333333</v>
      </c>
      <c r="BG54" s="21">
        <v>5.419626521599999</v>
      </c>
      <c r="BH54" s="21">
        <v>0</v>
      </c>
      <c r="BI54" s="21">
        <v>0</v>
      </c>
      <c r="BJ54" s="22">
        <v>4.8780226119000005</v>
      </c>
      <c r="BK54" s="23">
        <f t="shared" si="7"/>
        <v>358.6159490605734</v>
      </c>
    </row>
    <row r="55" spans="1:63" ht="15">
      <c r="A55" s="19"/>
      <c r="B55" s="7" t="s">
        <v>113</v>
      </c>
      <c r="C55" s="20">
        <v>0</v>
      </c>
      <c r="D55" s="21">
        <v>2.9386737193000005</v>
      </c>
      <c r="E55" s="21">
        <v>0</v>
      </c>
      <c r="F55" s="21">
        <v>0</v>
      </c>
      <c r="G55" s="22">
        <v>0</v>
      </c>
      <c r="H55" s="20">
        <v>79.99898712666665</v>
      </c>
      <c r="I55" s="21">
        <v>1551.3608190030666</v>
      </c>
      <c r="J55" s="21">
        <v>1.7754819017</v>
      </c>
      <c r="K55" s="21">
        <v>0</v>
      </c>
      <c r="L55" s="22">
        <v>1907.0784792407337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8.781321560799997</v>
      </c>
      <c r="S55" s="21">
        <v>223.98252572196665</v>
      </c>
      <c r="T55" s="21">
        <v>18.027462237666665</v>
      </c>
      <c r="U55" s="21">
        <v>0</v>
      </c>
      <c r="V55" s="22">
        <v>252.40555873469995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23.617570490166667</v>
      </c>
      <c r="AW55" s="21">
        <v>499.2783264382727</v>
      </c>
      <c r="AX55" s="21">
        <v>0</v>
      </c>
      <c r="AY55" s="21">
        <v>0</v>
      </c>
      <c r="AZ55" s="22">
        <v>1243.4593431557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13.456323259933333</v>
      </c>
      <c r="BG55" s="21">
        <v>48.092136710566656</v>
      </c>
      <c r="BH55" s="21">
        <v>2.3415181917333325</v>
      </c>
      <c r="BI55" s="21">
        <v>0</v>
      </c>
      <c r="BJ55" s="22">
        <v>193.31413428860003</v>
      </c>
      <c r="BK55" s="23">
        <f t="shared" si="7"/>
        <v>6069.908661781573</v>
      </c>
    </row>
    <row r="56" spans="1:63" ht="15">
      <c r="A56" s="19"/>
      <c r="B56" s="7" t="s">
        <v>192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0.6368151188666666</v>
      </c>
      <c r="I56" s="21">
        <v>108.40948118763336</v>
      </c>
      <c r="J56" s="21">
        <v>0</v>
      </c>
      <c r="K56" s="21">
        <v>0</v>
      </c>
      <c r="L56" s="22">
        <v>165.77179034940002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0.36852624526666666</v>
      </c>
      <c r="S56" s="21">
        <v>1.0853467928999998</v>
      </c>
      <c r="T56" s="21">
        <v>0</v>
      </c>
      <c r="U56" s="21">
        <v>0</v>
      </c>
      <c r="V56" s="22">
        <v>8.6024685058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0.9588487215333334</v>
      </c>
      <c r="AW56" s="21">
        <v>20.994161015705583</v>
      </c>
      <c r="AX56" s="21">
        <v>0</v>
      </c>
      <c r="AY56" s="21">
        <v>0</v>
      </c>
      <c r="AZ56" s="22">
        <v>110.55261426016664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1.065531458866667</v>
      </c>
      <c r="BG56" s="21">
        <v>3.001300036033334</v>
      </c>
      <c r="BH56" s="21">
        <v>0</v>
      </c>
      <c r="BI56" s="21">
        <v>0</v>
      </c>
      <c r="BJ56" s="22">
        <v>5.873414285466666</v>
      </c>
      <c r="BK56" s="23">
        <f t="shared" si="7"/>
        <v>427.3202979776389</v>
      </c>
    </row>
    <row r="57" spans="1:63" ht="30">
      <c r="A57" s="19"/>
      <c r="B57" s="7" t="s">
        <v>193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4.618034463733332</v>
      </c>
      <c r="I57" s="21">
        <v>96.39586329829999</v>
      </c>
      <c r="J57" s="21">
        <v>0</v>
      </c>
      <c r="K57" s="21">
        <v>0</v>
      </c>
      <c r="L57" s="22">
        <v>67.85136212933334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0.24670044289999998</v>
      </c>
      <c r="S57" s="21">
        <v>4.874053845466666</v>
      </c>
      <c r="T57" s="21">
        <v>0</v>
      </c>
      <c r="U57" s="21">
        <v>0</v>
      </c>
      <c r="V57" s="22">
        <v>2.7356959528666667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0.8587920413666666</v>
      </c>
      <c r="AW57" s="21">
        <v>14.839257597309162</v>
      </c>
      <c r="AX57" s="21">
        <v>0</v>
      </c>
      <c r="AY57" s="21">
        <v>0</v>
      </c>
      <c r="AZ57" s="22">
        <v>41.26470771776667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1.2059519843666664</v>
      </c>
      <c r="BG57" s="21">
        <v>1.7649682594</v>
      </c>
      <c r="BH57" s="21">
        <v>0</v>
      </c>
      <c r="BI57" s="21">
        <v>0</v>
      </c>
      <c r="BJ57" s="22">
        <v>2.0037637471666665</v>
      </c>
      <c r="BK57" s="23">
        <f t="shared" si="7"/>
        <v>238.65915147997583</v>
      </c>
    </row>
    <row r="58" spans="1:63" ht="15">
      <c r="A58" s="19"/>
      <c r="B58" s="7" t="s">
        <v>196</v>
      </c>
      <c r="C58" s="20">
        <v>0</v>
      </c>
      <c r="D58" s="21">
        <v>0</v>
      </c>
      <c r="E58" s="21">
        <v>0</v>
      </c>
      <c r="F58" s="21">
        <v>0</v>
      </c>
      <c r="G58" s="22">
        <v>0</v>
      </c>
      <c r="H58" s="20">
        <v>0.38461183309999997</v>
      </c>
      <c r="I58" s="21">
        <v>50.01600605273334</v>
      </c>
      <c r="J58" s="21">
        <v>0</v>
      </c>
      <c r="K58" s="21">
        <v>0</v>
      </c>
      <c r="L58" s="22">
        <v>29.50376056326666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0.23761324146666665</v>
      </c>
      <c r="S58" s="21">
        <v>0</v>
      </c>
      <c r="T58" s="21">
        <v>0</v>
      </c>
      <c r="U58" s="21">
        <v>0</v>
      </c>
      <c r="V58" s="22">
        <v>0.6452810561666665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0.24022653409999997</v>
      </c>
      <c r="AW58" s="21">
        <v>8.901926770847087</v>
      </c>
      <c r="AX58" s="21">
        <v>0</v>
      </c>
      <c r="AY58" s="21">
        <v>0</v>
      </c>
      <c r="AZ58" s="22">
        <v>19.400323257933334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0.20653024196666664</v>
      </c>
      <c r="BG58" s="21">
        <v>0.0025231761333333333</v>
      </c>
      <c r="BH58" s="21">
        <v>0</v>
      </c>
      <c r="BI58" s="21">
        <v>0</v>
      </c>
      <c r="BJ58" s="22">
        <v>0.5629829505999999</v>
      </c>
      <c r="BK58" s="23">
        <f t="shared" si="7"/>
        <v>110.10178567831375</v>
      </c>
    </row>
    <row r="59" spans="1:63" ht="15">
      <c r="A59" s="19"/>
      <c r="B59" s="7" t="s">
        <v>114</v>
      </c>
      <c r="C59" s="20">
        <v>0</v>
      </c>
      <c r="D59" s="21">
        <v>8.1154725</v>
      </c>
      <c r="E59" s="21">
        <v>0</v>
      </c>
      <c r="F59" s="21">
        <v>0</v>
      </c>
      <c r="G59" s="22">
        <v>0</v>
      </c>
      <c r="H59" s="20">
        <v>3.814990681833333</v>
      </c>
      <c r="I59" s="21">
        <v>0.05460720033333334</v>
      </c>
      <c r="J59" s="21">
        <v>0</v>
      </c>
      <c r="K59" s="21">
        <v>0</v>
      </c>
      <c r="L59" s="22">
        <v>3.0824125850666664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2.6543955389666674</v>
      </c>
      <c r="S59" s="21">
        <v>0</v>
      </c>
      <c r="T59" s="21">
        <v>0</v>
      </c>
      <c r="U59" s="21">
        <v>0</v>
      </c>
      <c r="V59" s="22">
        <v>0.43031385376666675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49.9882956582517</v>
      </c>
      <c r="AW59" s="21">
        <v>0.0017292965000000003</v>
      </c>
      <c r="AX59" s="21">
        <v>0</v>
      </c>
      <c r="AY59" s="21">
        <v>0</v>
      </c>
      <c r="AZ59" s="22">
        <v>57.611499932499996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21.1660852455</v>
      </c>
      <c r="BG59" s="21">
        <v>0</v>
      </c>
      <c r="BH59" s="21">
        <v>0</v>
      </c>
      <c r="BI59" s="21">
        <v>0</v>
      </c>
      <c r="BJ59" s="22">
        <v>22.66327965556666</v>
      </c>
      <c r="BK59" s="23">
        <f t="shared" si="7"/>
        <v>169.58308214828503</v>
      </c>
    </row>
    <row r="60" spans="1:63" ht="15">
      <c r="A60" s="19"/>
      <c r="B60" s="7" t="s">
        <v>186</v>
      </c>
      <c r="C60" s="20">
        <v>0</v>
      </c>
      <c r="D60" s="21">
        <v>202.21769247613332</v>
      </c>
      <c r="E60" s="21">
        <v>0</v>
      </c>
      <c r="F60" s="21">
        <v>0</v>
      </c>
      <c r="G60" s="22">
        <v>0</v>
      </c>
      <c r="H60" s="20">
        <v>5.852793785033334</v>
      </c>
      <c r="I60" s="21">
        <v>141.57133171893327</v>
      </c>
      <c r="J60" s="21">
        <v>0</v>
      </c>
      <c r="K60" s="21">
        <v>0</v>
      </c>
      <c r="L60" s="22">
        <v>16.49420621536667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3.4227867443999993</v>
      </c>
      <c r="S60" s="21">
        <v>2.057633509666667</v>
      </c>
      <c r="T60" s="21">
        <v>8.228276707499997</v>
      </c>
      <c r="U60" s="21">
        <v>0</v>
      </c>
      <c r="V60" s="22">
        <v>4.375351513866667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82.83230645586664</v>
      </c>
      <c r="AW60" s="21">
        <v>64.39826769515682</v>
      </c>
      <c r="AX60" s="21">
        <v>13.729248311033334</v>
      </c>
      <c r="AY60" s="21">
        <v>0</v>
      </c>
      <c r="AZ60" s="22">
        <v>185.81762588803332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47.45592396583332</v>
      </c>
      <c r="BG60" s="21">
        <v>71.01487724606667</v>
      </c>
      <c r="BH60" s="21">
        <v>44.74108714556666</v>
      </c>
      <c r="BI60" s="21">
        <v>0</v>
      </c>
      <c r="BJ60" s="22">
        <v>119.079531686</v>
      </c>
      <c r="BK60" s="23">
        <f t="shared" si="7"/>
        <v>1013.2889410644567</v>
      </c>
    </row>
    <row r="61" spans="1:63" ht="15">
      <c r="A61" s="19"/>
      <c r="B61" s="7" t="s">
        <v>115</v>
      </c>
      <c r="C61" s="20">
        <v>0</v>
      </c>
      <c r="D61" s="21">
        <v>373.50945694443334</v>
      </c>
      <c r="E61" s="21">
        <v>0</v>
      </c>
      <c r="F61" s="21">
        <v>0</v>
      </c>
      <c r="G61" s="22">
        <v>0</v>
      </c>
      <c r="H61" s="20">
        <v>50.55276818463333</v>
      </c>
      <c r="I61" s="21">
        <v>1770.9845702108</v>
      </c>
      <c r="J61" s="21">
        <v>5.039513314633335</v>
      </c>
      <c r="K61" s="21">
        <v>0</v>
      </c>
      <c r="L61" s="22">
        <v>601.4985427012997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26.85632762513332</v>
      </c>
      <c r="S61" s="21">
        <v>94.13652389946664</v>
      </c>
      <c r="T61" s="21">
        <v>12.24121984313333</v>
      </c>
      <c r="U61" s="21">
        <v>0</v>
      </c>
      <c r="V61" s="22">
        <v>66.95201221616668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120.48547319779996</v>
      </c>
      <c r="AW61" s="21">
        <v>1100.88449154581</v>
      </c>
      <c r="AX61" s="21">
        <v>8.099608020366666</v>
      </c>
      <c r="AY61" s="21">
        <v>0</v>
      </c>
      <c r="AZ61" s="22">
        <v>992.0012389129334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55.70726676253331</v>
      </c>
      <c r="BG61" s="21">
        <v>108.66743694819999</v>
      </c>
      <c r="BH61" s="21">
        <v>11.169669164666665</v>
      </c>
      <c r="BI61" s="21">
        <v>0</v>
      </c>
      <c r="BJ61" s="22">
        <v>139.61291269213334</v>
      </c>
      <c r="BK61" s="23">
        <f t="shared" si="7"/>
        <v>5538.399032184143</v>
      </c>
    </row>
    <row r="62" spans="1:63" s="28" customFormat="1" ht="15">
      <c r="A62" s="19"/>
      <c r="B62" s="8" t="s">
        <v>18</v>
      </c>
      <c r="C62" s="24">
        <f aca="true" t="shared" si="8" ref="C62:AH62">SUM(C42:C61)</f>
        <v>0</v>
      </c>
      <c r="D62" s="25">
        <f t="shared" si="8"/>
        <v>2237.190962228433</v>
      </c>
      <c r="E62" s="25">
        <f t="shared" si="8"/>
        <v>0</v>
      </c>
      <c r="F62" s="25">
        <f t="shared" si="8"/>
        <v>0</v>
      </c>
      <c r="G62" s="26">
        <f t="shared" si="8"/>
        <v>0</v>
      </c>
      <c r="H62" s="24">
        <f t="shared" si="8"/>
        <v>424.28603346763333</v>
      </c>
      <c r="I62" s="25">
        <f t="shared" si="8"/>
        <v>24059.610534212145</v>
      </c>
      <c r="J62" s="25">
        <f t="shared" si="8"/>
        <v>1109.1161265406668</v>
      </c>
      <c r="K62" s="25">
        <f t="shared" si="8"/>
        <v>0</v>
      </c>
      <c r="L62" s="26">
        <f t="shared" si="8"/>
        <v>6871.123315402267</v>
      </c>
      <c r="M62" s="24">
        <f t="shared" si="8"/>
        <v>0</v>
      </c>
      <c r="N62" s="25">
        <f t="shared" si="8"/>
        <v>0</v>
      </c>
      <c r="O62" s="25">
        <f t="shared" si="8"/>
        <v>0</v>
      </c>
      <c r="P62" s="25">
        <f t="shared" si="8"/>
        <v>0</v>
      </c>
      <c r="Q62" s="26">
        <f t="shared" si="8"/>
        <v>0</v>
      </c>
      <c r="R62" s="24">
        <f t="shared" si="8"/>
        <v>158.7364516345333</v>
      </c>
      <c r="S62" s="25">
        <f t="shared" si="8"/>
        <v>1285.6755252539335</v>
      </c>
      <c r="T62" s="25">
        <f t="shared" si="8"/>
        <v>229.76801749656664</v>
      </c>
      <c r="U62" s="25">
        <f t="shared" si="8"/>
        <v>0</v>
      </c>
      <c r="V62" s="26">
        <f t="shared" si="8"/>
        <v>746.6216239594999</v>
      </c>
      <c r="W62" s="24">
        <f t="shared" si="8"/>
        <v>0</v>
      </c>
      <c r="X62" s="25">
        <f t="shared" si="8"/>
        <v>0</v>
      </c>
      <c r="Y62" s="25">
        <f t="shared" si="8"/>
        <v>0</v>
      </c>
      <c r="Z62" s="25">
        <f t="shared" si="8"/>
        <v>0</v>
      </c>
      <c r="AA62" s="26">
        <f t="shared" si="8"/>
        <v>0</v>
      </c>
      <c r="AB62" s="24">
        <f t="shared" si="8"/>
        <v>0</v>
      </c>
      <c r="AC62" s="25">
        <f t="shared" si="8"/>
        <v>0</v>
      </c>
      <c r="AD62" s="25">
        <f t="shared" si="8"/>
        <v>0</v>
      </c>
      <c r="AE62" s="25">
        <f t="shared" si="8"/>
        <v>0</v>
      </c>
      <c r="AF62" s="26">
        <f t="shared" si="8"/>
        <v>0</v>
      </c>
      <c r="AG62" s="24">
        <f t="shared" si="8"/>
        <v>0</v>
      </c>
      <c r="AH62" s="25">
        <f t="shared" si="8"/>
        <v>0</v>
      </c>
      <c r="AI62" s="25">
        <f aca="true" t="shared" si="9" ref="AI62:BK62">SUM(AI42:AI61)</f>
        <v>0</v>
      </c>
      <c r="AJ62" s="25">
        <f t="shared" si="9"/>
        <v>0</v>
      </c>
      <c r="AK62" s="26">
        <f t="shared" si="9"/>
        <v>0</v>
      </c>
      <c r="AL62" s="24">
        <f t="shared" si="9"/>
        <v>0</v>
      </c>
      <c r="AM62" s="25">
        <f t="shared" si="9"/>
        <v>0</v>
      </c>
      <c r="AN62" s="25">
        <f t="shared" si="9"/>
        <v>0</v>
      </c>
      <c r="AO62" s="25">
        <f t="shared" si="9"/>
        <v>0</v>
      </c>
      <c r="AP62" s="26">
        <f t="shared" si="9"/>
        <v>0</v>
      </c>
      <c r="AQ62" s="24">
        <f t="shared" si="9"/>
        <v>0</v>
      </c>
      <c r="AR62" s="25">
        <f t="shared" si="9"/>
        <v>0</v>
      </c>
      <c r="AS62" s="25">
        <f t="shared" si="9"/>
        <v>0</v>
      </c>
      <c r="AT62" s="25">
        <f t="shared" si="9"/>
        <v>0</v>
      </c>
      <c r="AU62" s="26">
        <f t="shared" si="9"/>
        <v>0</v>
      </c>
      <c r="AV62" s="24">
        <f t="shared" si="9"/>
        <v>1003.1956579155516</v>
      </c>
      <c r="AW62" s="25">
        <f t="shared" si="9"/>
        <v>7370.43837792799</v>
      </c>
      <c r="AX62" s="25">
        <f t="shared" si="9"/>
        <v>62.94189288330001</v>
      </c>
      <c r="AY62" s="25">
        <f t="shared" si="9"/>
        <v>0</v>
      </c>
      <c r="AZ62" s="26">
        <f t="shared" si="9"/>
        <v>7417.8680725996655</v>
      </c>
      <c r="BA62" s="24">
        <f t="shared" si="9"/>
        <v>0</v>
      </c>
      <c r="BB62" s="25">
        <f t="shared" si="9"/>
        <v>0</v>
      </c>
      <c r="BC62" s="25">
        <f t="shared" si="9"/>
        <v>0</v>
      </c>
      <c r="BD62" s="25">
        <f t="shared" si="9"/>
        <v>0</v>
      </c>
      <c r="BE62" s="26">
        <f t="shared" si="9"/>
        <v>0</v>
      </c>
      <c r="BF62" s="24">
        <f t="shared" si="9"/>
        <v>617.0126575377333</v>
      </c>
      <c r="BG62" s="25">
        <f t="shared" si="9"/>
        <v>970.7352734532667</v>
      </c>
      <c r="BH62" s="25">
        <f t="shared" si="9"/>
        <v>167.5772134823333</v>
      </c>
      <c r="BI62" s="25">
        <f t="shared" si="9"/>
        <v>0</v>
      </c>
      <c r="BJ62" s="26">
        <f t="shared" si="9"/>
        <v>1528.0614227110996</v>
      </c>
      <c r="BK62" s="27">
        <f t="shared" si="9"/>
        <v>56259.95915870661</v>
      </c>
    </row>
    <row r="63" spans="1:63" s="28" customFormat="1" ht="15">
      <c r="A63" s="19"/>
      <c r="B63" s="8" t="s">
        <v>19</v>
      </c>
      <c r="C63" s="24">
        <f aca="true" t="shared" si="10" ref="C63:AH63">C62+C40+C37+C33+C15+C11</f>
        <v>0</v>
      </c>
      <c r="D63" s="25">
        <f t="shared" si="10"/>
        <v>2393.8952332854665</v>
      </c>
      <c r="E63" s="25">
        <f t="shared" si="10"/>
        <v>0</v>
      </c>
      <c r="F63" s="25">
        <f t="shared" si="10"/>
        <v>0</v>
      </c>
      <c r="G63" s="26">
        <f t="shared" si="10"/>
        <v>0</v>
      </c>
      <c r="H63" s="24">
        <f t="shared" si="10"/>
        <v>803.2840251161001</v>
      </c>
      <c r="I63" s="25">
        <f t="shared" si="10"/>
        <v>47958.57636756073</v>
      </c>
      <c r="J63" s="25">
        <f t="shared" si="10"/>
        <v>2870.0876935188335</v>
      </c>
      <c r="K63" s="25">
        <f t="shared" si="10"/>
        <v>0</v>
      </c>
      <c r="L63" s="26">
        <f t="shared" si="10"/>
        <v>8910.193062312233</v>
      </c>
      <c r="M63" s="24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0</v>
      </c>
      <c r="Q63" s="26">
        <f t="shared" si="10"/>
        <v>0</v>
      </c>
      <c r="R63" s="24">
        <f t="shared" si="10"/>
        <v>327.2538570478333</v>
      </c>
      <c r="S63" s="25">
        <f t="shared" si="10"/>
        <v>2775.8731888287334</v>
      </c>
      <c r="T63" s="25">
        <f t="shared" si="10"/>
        <v>404.7956423157</v>
      </c>
      <c r="U63" s="25">
        <f t="shared" si="10"/>
        <v>0</v>
      </c>
      <c r="V63" s="26">
        <f t="shared" si="10"/>
        <v>977.3510703683331</v>
      </c>
      <c r="W63" s="24">
        <f t="shared" si="10"/>
        <v>0</v>
      </c>
      <c r="X63" s="25">
        <f t="shared" si="10"/>
        <v>0</v>
      </c>
      <c r="Y63" s="25">
        <f t="shared" si="10"/>
        <v>0</v>
      </c>
      <c r="Z63" s="25">
        <f t="shared" si="10"/>
        <v>0</v>
      </c>
      <c r="AA63" s="26">
        <f t="shared" si="10"/>
        <v>0</v>
      </c>
      <c r="AB63" s="24">
        <f t="shared" si="10"/>
        <v>0</v>
      </c>
      <c r="AC63" s="25">
        <f t="shared" si="10"/>
        <v>0</v>
      </c>
      <c r="AD63" s="25">
        <f t="shared" si="10"/>
        <v>0</v>
      </c>
      <c r="AE63" s="25">
        <f t="shared" si="10"/>
        <v>0</v>
      </c>
      <c r="AF63" s="26">
        <f t="shared" si="10"/>
        <v>0</v>
      </c>
      <c r="AG63" s="24">
        <f t="shared" si="10"/>
        <v>0</v>
      </c>
      <c r="AH63" s="25">
        <f t="shared" si="10"/>
        <v>0</v>
      </c>
      <c r="AI63" s="25">
        <f aca="true" t="shared" si="11" ref="AI63:BK63">AI62+AI40+AI37+AI33+AI15+AI11</f>
        <v>0</v>
      </c>
      <c r="AJ63" s="25">
        <f t="shared" si="11"/>
        <v>0</v>
      </c>
      <c r="AK63" s="26">
        <f t="shared" si="11"/>
        <v>0</v>
      </c>
      <c r="AL63" s="24">
        <f t="shared" si="11"/>
        <v>0</v>
      </c>
      <c r="AM63" s="25">
        <f t="shared" si="11"/>
        <v>0</v>
      </c>
      <c r="AN63" s="25">
        <f t="shared" si="11"/>
        <v>0</v>
      </c>
      <c r="AO63" s="25">
        <f t="shared" si="11"/>
        <v>0</v>
      </c>
      <c r="AP63" s="26">
        <f t="shared" si="11"/>
        <v>0</v>
      </c>
      <c r="AQ63" s="24">
        <f t="shared" si="11"/>
        <v>0</v>
      </c>
      <c r="AR63" s="25">
        <f t="shared" si="11"/>
        <v>0</v>
      </c>
      <c r="AS63" s="25">
        <f t="shared" si="11"/>
        <v>0</v>
      </c>
      <c r="AT63" s="25">
        <f t="shared" si="11"/>
        <v>0</v>
      </c>
      <c r="AU63" s="26">
        <f t="shared" si="11"/>
        <v>0</v>
      </c>
      <c r="AV63" s="24">
        <f t="shared" si="11"/>
        <v>1287.9542475503515</v>
      </c>
      <c r="AW63" s="25">
        <f t="shared" si="11"/>
        <v>14251.555893756617</v>
      </c>
      <c r="AX63" s="25">
        <f t="shared" si="11"/>
        <v>74.78988027043334</v>
      </c>
      <c r="AY63" s="25">
        <f t="shared" si="11"/>
        <v>0</v>
      </c>
      <c r="AZ63" s="26">
        <f t="shared" si="11"/>
        <v>8929.621060129166</v>
      </c>
      <c r="BA63" s="24">
        <f t="shared" si="11"/>
        <v>0</v>
      </c>
      <c r="BB63" s="25">
        <f t="shared" si="11"/>
        <v>0</v>
      </c>
      <c r="BC63" s="25">
        <f t="shared" si="11"/>
        <v>0</v>
      </c>
      <c r="BD63" s="25">
        <f t="shared" si="11"/>
        <v>0</v>
      </c>
      <c r="BE63" s="26">
        <f t="shared" si="11"/>
        <v>0</v>
      </c>
      <c r="BF63" s="24">
        <f t="shared" si="11"/>
        <v>787.5844747221665</v>
      </c>
      <c r="BG63" s="25">
        <f t="shared" si="11"/>
        <v>1248.7413831173</v>
      </c>
      <c r="BH63" s="25">
        <f t="shared" si="11"/>
        <v>200.3533251727333</v>
      </c>
      <c r="BI63" s="25">
        <f t="shared" si="11"/>
        <v>0</v>
      </c>
      <c r="BJ63" s="26">
        <f t="shared" si="11"/>
        <v>1798.774180143333</v>
      </c>
      <c r="BK63" s="26">
        <f t="shared" si="11"/>
        <v>96000.68458521605</v>
      </c>
    </row>
    <row r="64" spans="3:63" ht="1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1:62" ht="15" customHeight="1">
      <c r="A65" s="19" t="s">
        <v>20</v>
      </c>
      <c r="B65" s="11" t="s">
        <v>21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</row>
    <row r="66" spans="1:63" ht="15">
      <c r="A66" s="19" t="s">
        <v>7</v>
      </c>
      <c r="B66" s="33" t="s">
        <v>48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/>
    </row>
    <row r="67" spans="1:63" ht="15">
      <c r="A67" s="19"/>
      <c r="B67" s="7" t="s">
        <v>116</v>
      </c>
      <c r="C67" s="20">
        <v>0</v>
      </c>
      <c r="D67" s="21">
        <v>18.508745043399994</v>
      </c>
      <c r="E67" s="21">
        <v>0</v>
      </c>
      <c r="F67" s="21">
        <v>0</v>
      </c>
      <c r="G67" s="22">
        <v>0</v>
      </c>
      <c r="H67" s="20">
        <v>456.8110227431666</v>
      </c>
      <c r="I67" s="21">
        <v>18.817893230533336</v>
      </c>
      <c r="J67" s="21">
        <v>0</v>
      </c>
      <c r="K67" s="21">
        <v>0</v>
      </c>
      <c r="L67" s="22">
        <v>46.04598733923332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327.90945611156667</v>
      </c>
      <c r="S67" s="21">
        <v>9.288127192833334</v>
      </c>
      <c r="T67" s="21">
        <v>0</v>
      </c>
      <c r="U67" s="21">
        <v>0</v>
      </c>
      <c r="V67" s="22">
        <v>18.37495889546667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4960.997404292066</v>
      </c>
      <c r="AW67" s="21">
        <v>287.24833401282643</v>
      </c>
      <c r="AX67" s="21">
        <v>0</v>
      </c>
      <c r="AY67" s="21">
        <v>0</v>
      </c>
      <c r="AZ67" s="22">
        <v>436.39816625983343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4312.257516861535</v>
      </c>
      <c r="BG67" s="21">
        <v>188.58785789700002</v>
      </c>
      <c r="BH67" s="21">
        <v>0</v>
      </c>
      <c r="BI67" s="21">
        <v>0</v>
      </c>
      <c r="BJ67" s="22">
        <v>221.83347479319994</v>
      </c>
      <c r="BK67" s="23">
        <f>SUM(C67:BJ67)</f>
        <v>11303.078944672661</v>
      </c>
    </row>
    <row r="68" spans="1:63" s="28" customFormat="1" ht="15">
      <c r="A68" s="19"/>
      <c r="B68" s="8" t="s">
        <v>9</v>
      </c>
      <c r="C68" s="24">
        <f aca="true" t="shared" si="12" ref="C68:AH68">SUM(C67:C67)</f>
        <v>0</v>
      </c>
      <c r="D68" s="25">
        <f t="shared" si="12"/>
        <v>18.508745043399994</v>
      </c>
      <c r="E68" s="25">
        <f t="shared" si="12"/>
        <v>0</v>
      </c>
      <c r="F68" s="25">
        <f t="shared" si="12"/>
        <v>0</v>
      </c>
      <c r="G68" s="26">
        <f t="shared" si="12"/>
        <v>0</v>
      </c>
      <c r="H68" s="24">
        <f t="shared" si="12"/>
        <v>456.8110227431666</v>
      </c>
      <c r="I68" s="25">
        <f t="shared" si="12"/>
        <v>18.817893230533336</v>
      </c>
      <c r="J68" s="25">
        <f t="shared" si="12"/>
        <v>0</v>
      </c>
      <c r="K68" s="25">
        <f t="shared" si="12"/>
        <v>0</v>
      </c>
      <c r="L68" s="26">
        <f t="shared" si="12"/>
        <v>46.04598733923332</v>
      </c>
      <c r="M68" s="24">
        <f t="shared" si="12"/>
        <v>0</v>
      </c>
      <c r="N68" s="25">
        <f t="shared" si="12"/>
        <v>0</v>
      </c>
      <c r="O68" s="25">
        <f t="shared" si="12"/>
        <v>0</v>
      </c>
      <c r="P68" s="25">
        <f t="shared" si="12"/>
        <v>0</v>
      </c>
      <c r="Q68" s="26">
        <f t="shared" si="12"/>
        <v>0</v>
      </c>
      <c r="R68" s="24">
        <f t="shared" si="12"/>
        <v>327.90945611156667</v>
      </c>
      <c r="S68" s="25">
        <f t="shared" si="12"/>
        <v>9.288127192833334</v>
      </c>
      <c r="T68" s="25">
        <f t="shared" si="12"/>
        <v>0</v>
      </c>
      <c r="U68" s="25">
        <f t="shared" si="12"/>
        <v>0</v>
      </c>
      <c r="V68" s="26">
        <f t="shared" si="12"/>
        <v>18.37495889546667</v>
      </c>
      <c r="W68" s="24">
        <f t="shared" si="12"/>
        <v>0</v>
      </c>
      <c r="X68" s="25">
        <f t="shared" si="12"/>
        <v>0</v>
      </c>
      <c r="Y68" s="25">
        <f t="shared" si="12"/>
        <v>0</v>
      </c>
      <c r="Z68" s="25">
        <f t="shared" si="12"/>
        <v>0</v>
      </c>
      <c r="AA68" s="26">
        <f t="shared" si="12"/>
        <v>0</v>
      </c>
      <c r="AB68" s="24">
        <f t="shared" si="12"/>
        <v>0</v>
      </c>
      <c r="AC68" s="25">
        <f t="shared" si="12"/>
        <v>0</v>
      </c>
      <c r="AD68" s="25">
        <f t="shared" si="12"/>
        <v>0</v>
      </c>
      <c r="AE68" s="25">
        <f t="shared" si="12"/>
        <v>0</v>
      </c>
      <c r="AF68" s="26">
        <f t="shared" si="12"/>
        <v>0</v>
      </c>
      <c r="AG68" s="24">
        <f t="shared" si="12"/>
        <v>0</v>
      </c>
      <c r="AH68" s="25">
        <f t="shared" si="12"/>
        <v>0</v>
      </c>
      <c r="AI68" s="25">
        <f aca="true" t="shared" si="13" ref="AI68:BK68">SUM(AI67:AI67)</f>
        <v>0</v>
      </c>
      <c r="AJ68" s="25">
        <f t="shared" si="13"/>
        <v>0</v>
      </c>
      <c r="AK68" s="26">
        <f t="shared" si="13"/>
        <v>0</v>
      </c>
      <c r="AL68" s="24">
        <f t="shared" si="13"/>
        <v>0</v>
      </c>
      <c r="AM68" s="25">
        <f t="shared" si="13"/>
        <v>0</v>
      </c>
      <c r="AN68" s="25">
        <f t="shared" si="13"/>
        <v>0</v>
      </c>
      <c r="AO68" s="25">
        <f t="shared" si="13"/>
        <v>0</v>
      </c>
      <c r="AP68" s="26">
        <f t="shared" si="13"/>
        <v>0</v>
      </c>
      <c r="AQ68" s="24">
        <f t="shared" si="13"/>
        <v>0</v>
      </c>
      <c r="AR68" s="25">
        <f t="shared" si="13"/>
        <v>0</v>
      </c>
      <c r="AS68" s="25">
        <f t="shared" si="13"/>
        <v>0</v>
      </c>
      <c r="AT68" s="25">
        <f t="shared" si="13"/>
        <v>0</v>
      </c>
      <c r="AU68" s="26">
        <f t="shared" si="13"/>
        <v>0</v>
      </c>
      <c r="AV68" s="24">
        <f t="shared" si="13"/>
        <v>4960.997404292066</v>
      </c>
      <c r="AW68" s="25">
        <f t="shared" si="13"/>
        <v>287.24833401282643</v>
      </c>
      <c r="AX68" s="25">
        <f t="shared" si="13"/>
        <v>0</v>
      </c>
      <c r="AY68" s="25">
        <f t="shared" si="13"/>
        <v>0</v>
      </c>
      <c r="AZ68" s="26">
        <f t="shared" si="13"/>
        <v>436.39816625983343</v>
      </c>
      <c r="BA68" s="24">
        <f t="shared" si="13"/>
        <v>0</v>
      </c>
      <c r="BB68" s="25">
        <f t="shared" si="13"/>
        <v>0</v>
      </c>
      <c r="BC68" s="25">
        <f t="shared" si="13"/>
        <v>0</v>
      </c>
      <c r="BD68" s="25">
        <f t="shared" si="13"/>
        <v>0</v>
      </c>
      <c r="BE68" s="26">
        <f t="shared" si="13"/>
        <v>0</v>
      </c>
      <c r="BF68" s="24">
        <f t="shared" si="13"/>
        <v>4312.257516861535</v>
      </c>
      <c r="BG68" s="25">
        <f t="shared" si="13"/>
        <v>188.58785789700002</v>
      </c>
      <c r="BH68" s="25">
        <f t="shared" si="13"/>
        <v>0</v>
      </c>
      <c r="BI68" s="25">
        <f t="shared" si="13"/>
        <v>0</v>
      </c>
      <c r="BJ68" s="26">
        <f t="shared" si="13"/>
        <v>221.83347479319994</v>
      </c>
      <c r="BK68" s="27">
        <f t="shared" si="13"/>
        <v>11303.078944672661</v>
      </c>
    </row>
    <row r="69" spans="3:63" ht="1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1:63" ht="15">
      <c r="A70" s="19" t="s">
        <v>10</v>
      </c>
      <c r="B70" s="12" t="s">
        <v>22</v>
      </c>
      <c r="C70" s="20"/>
      <c r="D70" s="21"/>
      <c r="E70" s="21"/>
      <c r="F70" s="21"/>
      <c r="G70" s="22"/>
      <c r="H70" s="20"/>
      <c r="I70" s="21"/>
      <c r="J70" s="21"/>
      <c r="K70" s="21"/>
      <c r="L70" s="22"/>
      <c r="M70" s="20"/>
      <c r="N70" s="21"/>
      <c r="O70" s="21"/>
      <c r="P70" s="21"/>
      <c r="Q70" s="22"/>
      <c r="R70" s="20"/>
      <c r="S70" s="21"/>
      <c r="T70" s="21"/>
      <c r="U70" s="21"/>
      <c r="V70" s="22"/>
      <c r="W70" s="20"/>
      <c r="X70" s="21"/>
      <c r="Y70" s="21"/>
      <c r="Z70" s="21"/>
      <c r="AA70" s="22"/>
      <c r="AB70" s="20"/>
      <c r="AC70" s="21"/>
      <c r="AD70" s="21"/>
      <c r="AE70" s="21"/>
      <c r="AF70" s="22"/>
      <c r="AG70" s="20"/>
      <c r="AH70" s="21"/>
      <c r="AI70" s="21"/>
      <c r="AJ70" s="21"/>
      <c r="AK70" s="22"/>
      <c r="AL70" s="20"/>
      <c r="AM70" s="21"/>
      <c r="AN70" s="21"/>
      <c r="AO70" s="21"/>
      <c r="AP70" s="22"/>
      <c r="AQ70" s="20"/>
      <c r="AR70" s="21"/>
      <c r="AS70" s="21"/>
      <c r="AT70" s="21"/>
      <c r="AU70" s="22"/>
      <c r="AV70" s="20"/>
      <c r="AW70" s="21"/>
      <c r="AX70" s="21"/>
      <c r="AY70" s="21"/>
      <c r="AZ70" s="22"/>
      <c r="BA70" s="20"/>
      <c r="BB70" s="21"/>
      <c r="BC70" s="21"/>
      <c r="BD70" s="21"/>
      <c r="BE70" s="22"/>
      <c r="BF70" s="20"/>
      <c r="BG70" s="21"/>
      <c r="BH70" s="21"/>
      <c r="BI70" s="21"/>
      <c r="BJ70" s="22"/>
      <c r="BK70" s="23"/>
    </row>
    <row r="71" spans="1:63" ht="15">
      <c r="A71" s="19"/>
      <c r="B71" s="7" t="s">
        <v>117</v>
      </c>
      <c r="C71" s="20">
        <v>0</v>
      </c>
      <c r="D71" s="21">
        <v>0.015105</v>
      </c>
      <c r="E71" s="21">
        <v>0</v>
      </c>
      <c r="F71" s="21">
        <v>0</v>
      </c>
      <c r="G71" s="22">
        <v>0</v>
      </c>
      <c r="H71" s="20">
        <v>0.14027277100000005</v>
      </c>
      <c r="I71" s="21">
        <v>0.08368281199999997</v>
      </c>
      <c r="J71" s="21">
        <v>0</v>
      </c>
      <c r="K71" s="21">
        <v>0</v>
      </c>
      <c r="L71" s="22">
        <v>0.6859077989999995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0.07886809099999999</v>
      </c>
      <c r="S71" s="21">
        <v>0.19776870899999996</v>
      </c>
      <c r="T71" s="21">
        <v>0</v>
      </c>
      <c r="U71" s="21">
        <v>0</v>
      </c>
      <c r="V71" s="22">
        <v>0.24098254900000007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2.9870991254000008</v>
      </c>
      <c r="AW71" s="21">
        <v>2.653184561385268</v>
      </c>
      <c r="AX71" s="21">
        <v>5.5983E-05</v>
      </c>
      <c r="AY71" s="21">
        <v>0</v>
      </c>
      <c r="AZ71" s="22">
        <v>12.849079045000005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1.5691125112000002</v>
      </c>
      <c r="BG71" s="21">
        <v>1.2412892499999997</v>
      </c>
      <c r="BH71" s="21">
        <v>0.059922103999999955</v>
      </c>
      <c r="BI71" s="21">
        <v>0</v>
      </c>
      <c r="BJ71" s="22">
        <v>3.0105414969999997</v>
      </c>
      <c r="BK71" s="23">
        <f aca="true" t="shared" si="14" ref="BK71:BK76">SUM(C71:BJ71)</f>
        <v>25.81287180798527</v>
      </c>
    </row>
    <row r="72" spans="1:63" ht="15">
      <c r="A72" s="19"/>
      <c r="B72" s="7" t="s">
        <v>118</v>
      </c>
      <c r="C72" s="20">
        <v>0</v>
      </c>
      <c r="D72" s="21">
        <v>5.365672720566668</v>
      </c>
      <c r="E72" s="21">
        <v>0</v>
      </c>
      <c r="F72" s="21">
        <v>0</v>
      </c>
      <c r="G72" s="22">
        <v>0</v>
      </c>
      <c r="H72" s="20">
        <v>61.43109754679998</v>
      </c>
      <c r="I72" s="21">
        <v>2357.373018939599</v>
      </c>
      <c r="J72" s="21">
        <v>0.34518040473333333</v>
      </c>
      <c r="K72" s="21">
        <v>0</v>
      </c>
      <c r="L72" s="22">
        <v>1690.2298509531665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15.757371955866667</v>
      </c>
      <c r="S72" s="21">
        <v>185.19278195123331</v>
      </c>
      <c r="T72" s="21">
        <v>0</v>
      </c>
      <c r="U72" s="21">
        <v>0</v>
      </c>
      <c r="V72" s="22">
        <v>173.6651846197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272.3310663037999</v>
      </c>
      <c r="AW72" s="21">
        <v>813.1304810727129</v>
      </c>
      <c r="AX72" s="21">
        <v>0.7838976427333335</v>
      </c>
      <c r="AY72" s="21">
        <v>0</v>
      </c>
      <c r="AZ72" s="22">
        <v>2038.5173651223674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135.76759126866668</v>
      </c>
      <c r="BG72" s="21">
        <v>237.06460322709995</v>
      </c>
      <c r="BH72" s="21">
        <v>0</v>
      </c>
      <c r="BI72" s="21">
        <v>0</v>
      </c>
      <c r="BJ72" s="22">
        <v>263.7826199491336</v>
      </c>
      <c r="BK72" s="23">
        <f t="shared" si="14"/>
        <v>8250.737783678178</v>
      </c>
    </row>
    <row r="73" spans="1:63" ht="15">
      <c r="A73" s="19"/>
      <c r="B73" s="7" t="s">
        <v>153</v>
      </c>
      <c r="C73" s="20">
        <v>0</v>
      </c>
      <c r="D73" s="21">
        <v>5.925323537966668</v>
      </c>
      <c r="E73" s="21">
        <v>0</v>
      </c>
      <c r="F73" s="21">
        <v>0</v>
      </c>
      <c r="G73" s="22">
        <v>0</v>
      </c>
      <c r="H73" s="20">
        <v>175.1412916148334</v>
      </c>
      <c r="I73" s="21">
        <v>54.277748684333325</v>
      </c>
      <c r="J73" s="21">
        <v>0.018818262566666667</v>
      </c>
      <c r="K73" s="21">
        <v>0</v>
      </c>
      <c r="L73" s="22">
        <v>211.76153560389994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82.5780996362</v>
      </c>
      <c r="S73" s="21">
        <v>9.418228262933333</v>
      </c>
      <c r="T73" s="21">
        <v>0</v>
      </c>
      <c r="U73" s="21">
        <v>0</v>
      </c>
      <c r="V73" s="22">
        <v>42.09470759766666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1214.3829540612332</v>
      </c>
      <c r="AW73" s="21">
        <v>234.50695824034057</v>
      </c>
      <c r="AX73" s="21">
        <v>0.0035963077999999994</v>
      </c>
      <c r="AY73" s="21">
        <v>0</v>
      </c>
      <c r="AZ73" s="22">
        <v>1015.0604998924006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591.9087230724668</v>
      </c>
      <c r="BG73" s="21">
        <v>63.54815496780001</v>
      </c>
      <c r="BH73" s="21">
        <v>0</v>
      </c>
      <c r="BI73" s="21">
        <v>0</v>
      </c>
      <c r="BJ73" s="22">
        <v>178.67146059663335</v>
      </c>
      <c r="BK73" s="23">
        <f t="shared" si="14"/>
        <v>3879.298100339075</v>
      </c>
    </row>
    <row r="74" spans="1:63" ht="30">
      <c r="A74" s="19"/>
      <c r="B74" s="7" t="s">
        <v>160</v>
      </c>
      <c r="C74" s="20">
        <v>0</v>
      </c>
      <c r="D74" s="21">
        <v>1.0413818819999996</v>
      </c>
      <c r="E74" s="21">
        <v>0</v>
      </c>
      <c r="F74" s="21">
        <v>0</v>
      </c>
      <c r="G74" s="22">
        <v>0</v>
      </c>
      <c r="H74" s="20">
        <v>54.87159014753333</v>
      </c>
      <c r="I74" s="21">
        <v>1876.924853081067</v>
      </c>
      <c r="J74" s="21">
        <v>0</v>
      </c>
      <c r="K74" s="21">
        <v>0</v>
      </c>
      <c r="L74" s="22">
        <v>495.8221976464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0.4415607745333334</v>
      </c>
      <c r="S74" s="21">
        <v>25.412454798166667</v>
      </c>
      <c r="T74" s="21">
        <v>5.629234303833334</v>
      </c>
      <c r="U74" s="21">
        <v>0</v>
      </c>
      <c r="V74" s="22">
        <v>28.227524918500006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1.1781640622333336</v>
      </c>
      <c r="AW74" s="21">
        <v>187.9097859609181</v>
      </c>
      <c r="AX74" s="21">
        <v>0</v>
      </c>
      <c r="AY74" s="21">
        <v>0</v>
      </c>
      <c r="AZ74" s="22">
        <v>250.1917777721333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2.5917398364666666</v>
      </c>
      <c r="BG74" s="21">
        <v>2.6848739600000004</v>
      </c>
      <c r="BH74" s="21">
        <v>0</v>
      </c>
      <c r="BI74" s="21">
        <v>0</v>
      </c>
      <c r="BJ74" s="22">
        <v>32.03008975323333</v>
      </c>
      <c r="BK74" s="23">
        <f t="shared" si="14"/>
        <v>2964.9572288970194</v>
      </c>
    </row>
    <row r="75" spans="1:63" ht="15">
      <c r="A75" s="19"/>
      <c r="B75" s="7" t="s">
        <v>119</v>
      </c>
      <c r="C75" s="20">
        <v>0</v>
      </c>
      <c r="D75" s="21">
        <v>19.268250678966677</v>
      </c>
      <c r="E75" s="21">
        <v>0</v>
      </c>
      <c r="F75" s="21">
        <v>0</v>
      </c>
      <c r="G75" s="22">
        <v>0</v>
      </c>
      <c r="H75" s="20">
        <v>438.25923426353336</v>
      </c>
      <c r="I75" s="21">
        <v>980.7583264481334</v>
      </c>
      <c r="J75" s="21">
        <v>0</v>
      </c>
      <c r="K75" s="21">
        <v>0</v>
      </c>
      <c r="L75" s="22">
        <v>448.0516736270334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256.3090446976667</v>
      </c>
      <c r="S75" s="21">
        <v>194.84705708629997</v>
      </c>
      <c r="T75" s="21">
        <v>0</v>
      </c>
      <c r="U75" s="21">
        <v>0</v>
      </c>
      <c r="V75" s="22">
        <v>99.65468710159999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3407.45269085037</v>
      </c>
      <c r="AW75" s="21">
        <v>561.015979503046</v>
      </c>
      <c r="AX75" s="21">
        <v>0.3682147355333334</v>
      </c>
      <c r="AY75" s="21">
        <v>0</v>
      </c>
      <c r="AZ75" s="22">
        <v>3218.598537126067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2391.137208552533</v>
      </c>
      <c r="BG75" s="21">
        <v>152.8713427466</v>
      </c>
      <c r="BH75" s="21">
        <v>0</v>
      </c>
      <c r="BI75" s="21">
        <v>0</v>
      </c>
      <c r="BJ75" s="22">
        <v>867.4515316730336</v>
      </c>
      <c r="BK75" s="23">
        <f t="shared" si="14"/>
        <v>13036.043779090414</v>
      </c>
    </row>
    <row r="76" spans="1:63" ht="15">
      <c r="A76" s="19"/>
      <c r="B76" s="7" t="s">
        <v>120</v>
      </c>
      <c r="C76" s="20">
        <v>0</v>
      </c>
      <c r="D76" s="21">
        <v>21.4487672828</v>
      </c>
      <c r="E76" s="21">
        <v>0</v>
      </c>
      <c r="F76" s="21">
        <v>0</v>
      </c>
      <c r="G76" s="22">
        <v>0</v>
      </c>
      <c r="H76" s="20">
        <v>396.29913728363334</v>
      </c>
      <c r="I76" s="21">
        <v>189.04027328626665</v>
      </c>
      <c r="J76" s="21">
        <v>0</v>
      </c>
      <c r="K76" s="21">
        <v>0</v>
      </c>
      <c r="L76" s="22">
        <v>339.3549291987333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238.03292297713327</v>
      </c>
      <c r="S76" s="21">
        <v>69.70516517109996</v>
      </c>
      <c r="T76" s="21">
        <v>0</v>
      </c>
      <c r="U76" s="21">
        <v>0</v>
      </c>
      <c r="V76" s="22">
        <v>75.06786539026668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5313.527464566565</v>
      </c>
      <c r="AW76" s="21">
        <v>511.7089088964822</v>
      </c>
      <c r="AX76" s="21">
        <v>0.015786194433333334</v>
      </c>
      <c r="AY76" s="21">
        <v>526.8558484021</v>
      </c>
      <c r="AZ76" s="22">
        <v>2702.726831865699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3353.803195723533</v>
      </c>
      <c r="BG76" s="21">
        <v>124.09092968550004</v>
      </c>
      <c r="BH76" s="21">
        <v>0</v>
      </c>
      <c r="BI76" s="21">
        <v>0</v>
      </c>
      <c r="BJ76" s="22">
        <v>816.7979508247</v>
      </c>
      <c r="BK76" s="23">
        <f t="shared" si="14"/>
        <v>14678.475976748947</v>
      </c>
    </row>
    <row r="77" spans="1:63" ht="15">
      <c r="A77" s="19"/>
      <c r="B77" s="7" t="s">
        <v>187</v>
      </c>
      <c r="C77" s="20">
        <v>0</v>
      </c>
      <c r="D77" s="21">
        <v>0.7094193333333333</v>
      </c>
      <c r="E77" s="21">
        <v>0</v>
      </c>
      <c r="F77" s="21">
        <v>0</v>
      </c>
      <c r="G77" s="22">
        <v>0</v>
      </c>
      <c r="H77" s="20">
        <v>2.478703869333334</v>
      </c>
      <c r="I77" s="21">
        <v>0.7872159947666665</v>
      </c>
      <c r="J77" s="21">
        <v>0</v>
      </c>
      <c r="K77" s="21">
        <v>0</v>
      </c>
      <c r="L77" s="22">
        <v>9.866702565199999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1.5908162237333336</v>
      </c>
      <c r="S77" s="21">
        <v>2.988433493633333</v>
      </c>
      <c r="T77" s="21">
        <v>0</v>
      </c>
      <c r="U77" s="21">
        <v>0</v>
      </c>
      <c r="V77" s="22">
        <v>1.2690942007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31.99130831603334</v>
      </c>
      <c r="AW77" s="21">
        <v>9.310902807395397</v>
      </c>
      <c r="AX77" s="21">
        <v>0</v>
      </c>
      <c r="AY77" s="21">
        <v>0</v>
      </c>
      <c r="AZ77" s="22">
        <v>66.28166038006664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19.039139779466662</v>
      </c>
      <c r="BG77" s="21">
        <v>12.1252295925</v>
      </c>
      <c r="BH77" s="21">
        <v>0</v>
      </c>
      <c r="BI77" s="21">
        <v>0</v>
      </c>
      <c r="BJ77" s="22">
        <v>26.459341530800003</v>
      </c>
      <c r="BK77" s="23">
        <f aca="true" t="shared" si="15" ref="BK77:BK99">SUM(C77:BJ77)</f>
        <v>184.89796808696204</v>
      </c>
    </row>
    <row r="78" spans="1:63" ht="15">
      <c r="A78" s="19"/>
      <c r="B78" s="7" t="s">
        <v>155</v>
      </c>
      <c r="C78" s="20">
        <v>0</v>
      </c>
      <c r="D78" s="21">
        <v>0.8547430709333332</v>
      </c>
      <c r="E78" s="21">
        <v>0</v>
      </c>
      <c r="F78" s="21">
        <v>0</v>
      </c>
      <c r="G78" s="22">
        <v>0</v>
      </c>
      <c r="H78" s="20">
        <v>18.5128804116</v>
      </c>
      <c r="I78" s="21">
        <v>57.205867752133344</v>
      </c>
      <c r="J78" s="21">
        <v>0</v>
      </c>
      <c r="K78" s="21">
        <v>0</v>
      </c>
      <c r="L78" s="22">
        <v>30.928214525833337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14.979250036533333</v>
      </c>
      <c r="S78" s="21">
        <v>1.7954107507666661</v>
      </c>
      <c r="T78" s="21">
        <v>0.4902020643666667</v>
      </c>
      <c r="U78" s="21">
        <v>0</v>
      </c>
      <c r="V78" s="22">
        <v>9.211482324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86.5680920741333</v>
      </c>
      <c r="AW78" s="21">
        <v>36.05352666348659</v>
      </c>
      <c r="AX78" s="21">
        <v>0</v>
      </c>
      <c r="AY78" s="21">
        <v>0</v>
      </c>
      <c r="AZ78" s="22">
        <v>129.0992854379334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88.69024407323333</v>
      </c>
      <c r="BG78" s="21">
        <v>18.01831103343333</v>
      </c>
      <c r="BH78" s="21">
        <v>0</v>
      </c>
      <c r="BI78" s="21">
        <v>0</v>
      </c>
      <c r="BJ78" s="22">
        <v>50.91877837443332</v>
      </c>
      <c r="BK78" s="23">
        <f>SUM(C78:BJ78)</f>
        <v>543.32628859282</v>
      </c>
    </row>
    <row r="79" spans="1:63" ht="15">
      <c r="A79" s="19"/>
      <c r="B79" s="7" t="s">
        <v>121</v>
      </c>
      <c r="C79" s="20">
        <v>0</v>
      </c>
      <c r="D79" s="21">
        <v>20.529645861266673</v>
      </c>
      <c r="E79" s="21">
        <v>0</v>
      </c>
      <c r="F79" s="21">
        <v>0</v>
      </c>
      <c r="G79" s="22">
        <v>0</v>
      </c>
      <c r="H79" s="20">
        <v>489.3830493669001</v>
      </c>
      <c r="I79" s="21">
        <v>122.85205081250002</v>
      </c>
      <c r="J79" s="21">
        <v>0</v>
      </c>
      <c r="K79" s="21">
        <v>0</v>
      </c>
      <c r="L79" s="22">
        <v>351.25892181113323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246.73037516496666</v>
      </c>
      <c r="S79" s="21">
        <v>28.134815549966667</v>
      </c>
      <c r="T79" s="21">
        <v>0</v>
      </c>
      <c r="U79" s="21">
        <v>0</v>
      </c>
      <c r="V79" s="22">
        <v>85.97408223713336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5768.753540001135</v>
      </c>
      <c r="AW79" s="21">
        <v>488.1637297207076</v>
      </c>
      <c r="AX79" s="21">
        <v>0.123229887</v>
      </c>
      <c r="AY79" s="21">
        <v>0</v>
      </c>
      <c r="AZ79" s="22">
        <v>2291.6817135506008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3017.8631191561994</v>
      </c>
      <c r="BG79" s="21">
        <v>161.79267197139998</v>
      </c>
      <c r="BH79" s="21">
        <v>0.0235378214</v>
      </c>
      <c r="BI79" s="21">
        <v>0</v>
      </c>
      <c r="BJ79" s="22">
        <v>701.0078968696333</v>
      </c>
      <c r="BK79" s="23">
        <f>SUM(C79:BJ79)</f>
        <v>13774.272379781942</v>
      </c>
    </row>
    <row r="80" spans="1:63" ht="15">
      <c r="A80" s="19"/>
      <c r="B80" s="7" t="s">
        <v>122</v>
      </c>
      <c r="C80" s="20">
        <v>0</v>
      </c>
      <c r="D80" s="21">
        <v>5.016198435466666</v>
      </c>
      <c r="E80" s="21">
        <v>0</v>
      </c>
      <c r="F80" s="21">
        <v>0</v>
      </c>
      <c r="G80" s="22">
        <v>0</v>
      </c>
      <c r="H80" s="20">
        <v>64.52180554396669</v>
      </c>
      <c r="I80" s="21">
        <v>31.87111443563334</v>
      </c>
      <c r="J80" s="21">
        <v>0</v>
      </c>
      <c r="K80" s="21">
        <v>0</v>
      </c>
      <c r="L80" s="22">
        <v>29.628699339066657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25.56013999336667</v>
      </c>
      <c r="S80" s="21">
        <v>15.811349448066666</v>
      </c>
      <c r="T80" s="21">
        <v>0</v>
      </c>
      <c r="U80" s="21">
        <v>0</v>
      </c>
      <c r="V80" s="22">
        <v>5.225753849000001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1588.4420807275687</v>
      </c>
      <c r="AW80" s="21">
        <v>167.47639565825497</v>
      </c>
      <c r="AX80" s="21">
        <v>0.01791346936666667</v>
      </c>
      <c r="AY80" s="21">
        <v>0</v>
      </c>
      <c r="AZ80" s="22">
        <v>294.92561648543335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753.5752729346333</v>
      </c>
      <c r="BG80" s="21">
        <v>43.51156983520001</v>
      </c>
      <c r="BH80" s="21">
        <v>0.04772725930000001</v>
      </c>
      <c r="BI80" s="21">
        <v>0</v>
      </c>
      <c r="BJ80" s="22">
        <v>40.92707387040001</v>
      </c>
      <c r="BK80" s="23">
        <f>SUM(C80:BJ80)</f>
        <v>3066.5587112847234</v>
      </c>
    </row>
    <row r="81" spans="1:63" ht="15">
      <c r="A81" s="19"/>
      <c r="B81" s="7" t="s">
        <v>135</v>
      </c>
      <c r="C81" s="20">
        <v>0</v>
      </c>
      <c r="D81" s="21">
        <v>7.152453602966668</v>
      </c>
      <c r="E81" s="21">
        <v>0</v>
      </c>
      <c r="F81" s="21">
        <v>0</v>
      </c>
      <c r="G81" s="22">
        <v>0</v>
      </c>
      <c r="H81" s="20">
        <v>10.621773755933333</v>
      </c>
      <c r="I81" s="21">
        <v>87.30230257473333</v>
      </c>
      <c r="J81" s="21">
        <v>0</v>
      </c>
      <c r="K81" s="21">
        <v>0</v>
      </c>
      <c r="L81" s="22">
        <v>98.98781811323335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4.3834054673</v>
      </c>
      <c r="S81" s="21">
        <v>0.32367343309999996</v>
      </c>
      <c r="T81" s="21">
        <v>0</v>
      </c>
      <c r="U81" s="21">
        <v>0</v>
      </c>
      <c r="V81" s="22">
        <v>1.0136699391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12.937755955800005</v>
      </c>
      <c r="AW81" s="21">
        <v>7.955374747218235</v>
      </c>
      <c r="AX81" s="21">
        <v>0</v>
      </c>
      <c r="AY81" s="21">
        <v>0</v>
      </c>
      <c r="AZ81" s="22">
        <v>41.96998355156666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4.249568419900001</v>
      </c>
      <c r="BG81" s="21">
        <v>4.8642315868</v>
      </c>
      <c r="BH81" s="21">
        <v>0</v>
      </c>
      <c r="BI81" s="21">
        <v>0</v>
      </c>
      <c r="BJ81" s="22">
        <v>3.104879171766666</v>
      </c>
      <c r="BK81" s="23">
        <f>SUM(C81:BJ81)</f>
        <v>284.86689031941825</v>
      </c>
    </row>
    <row r="82" spans="1:63" ht="15">
      <c r="A82" s="19"/>
      <c r="B82" s="7" t="s">
        <v>154</v>
      </c>
      <c r="C82" s="20">
        <v>0</v>
      </c>
      <c r="D82" s="21">
        <v>6.245634028000002</v>
      </c>
      <c r="E82" s="21">
        <v>0</v>
      </c>
      <c r="F82" s="21">
        <v>0</v>
      </c>
      <c r="G82" s="22">
        <v>0</v>
      </c>
      <c r="H82" s="20">
        <v>86.7257935176</v>
      </c>
      <c r="I82" s="21">
        <v>39.38278105056668</v>
      </c>
      <c r="J82" s="21">
        <v>0</v>
      </c>
      <c r="K82" s="21">
        <v>0</v>
      </c>
      <c r="L82" s="22">
        <v>76.06434599210002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78.69280284886668</v>
      </c>
      <c r="S82" s="21">
        <v>34.99948174129999</v>
      </c>
      <c r="T82" s="21">
        <v>0</v>
      </c>
      <c r="U82" s="21">
        <v>0</v>
      </c>
      <c r="V82" s="22">
        <v>51.48951648593333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912.1413980906661</v>
      </c>
      <c r="AW82" s="21">
        <v>207.44488052186523</v>
      </c>
      <c r="AX82" s="21">
        <v>0.17180915116666662</v>
      </c>
      <c r="AY82" s="21">
        <v>0</v>
      </c>
      <c r="AZ82" s="22">
        <v>1264.2215410457004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789.8661260251332</v>
      </c>
      <c r="BG82" s="21">
        <v>74.48471738583336</v>
      </c>
      <c r="BH82" s="21">
        <v>2.0991961707999995</v>
      </c>
      <c r="BI82" s="21">
        <v>0</v>
      </c>
      <c r="BJ82" s="22">
        <v>482.5185091574665</v>
      </c>
      <c r="BK82" s="23">
        <f t="shared" si="15"/>
        <v>4106.548533212998</v>
      </c>
    </row>
    <row r="83" spans="1:63" ht="15">
      <c r="A83" s="19"/>
      <c r="B83" s="7" t="s">
        <v>123</v>
      </c>
      <c r="C83" s="20">
        <v>0</v>
      </c>
      <c r="D83" s="21">
        <v>9.259222291066664</v>
      </c>
      <c r="E83" s="21">
        <v>0</v>
      </c>
      <c r="F83" s="21">
        <v>0</v>
      </c>
      <c r="G83" s="22">
        <v>0</v>
      </c>
      <c r="H83" s="20">
        <v>137.68751621216666</v>
      </c>
      <c r="I83" s="21">
        <v>57.17355633316665</v>
      </c>
      <c r="J83" s="21">
        <v>0</v>
      </c>
      <c r="K83" s="21">
        <v>0</v>
      </c>
      <c r="L83" s="22">
        <v>104.87055193733336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92.56743394280002</v>
      </c>
      <c r="S83" s="21">
        <v>14.283797743366666</v>
      </c>
      <c r="T83" s="21">
        <v>0</v>
      </c>
      <c r="U83" s="21">
        <v>0</v>
      </c>
      <c r="V83" s="22">
        <v>28.577427484000005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2410.439230260834</v>
      </c>
      <c r="AW83" s="21">
        <v>246.6721954743255</v>
      </c>
      <c r="AX83" s="21">
        <v>0.01375728133333333</v>
      </c>
      <c r="AY83" s="21">
        <v>0</v>
      </c>
      <c r="AZ83" s="22">
        <v>906.1921036343002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1659.3047365518653</v>
      </c>
      <c r="BG83" s="21">
        <v>71.41917497026667</v>
      </c>
      <c r="BH83" s="21">
        <v>2.1726128926999992</v>
      </c>
      <c r="BI83" s="21">
        <v>0</v>
      </c>
      <c r="BJ83" s="22">
        <v>266.82638218159997</v>
      </c>
      <c r="BK83" s="23">
        <f t="shared" si="15"/>
        <v>6007.459699191125</v>
      </c>
    </row>
    <row r="84" spans="1:63" ht="15">
      <c r="A84" s="19"/>
      <c r="B84" s="7" t="s">
        <v>124</v>
      </c>
      <c r="C84" s="20">
        <v>0</v>
      </c>
      <c r="D84" s="21">
        <v>1.3581129487333332</v>
      </c>
      <c r="E84" s="21">
        <v>0</v>
      </c>
      <c r="F84" s="21">
        <v>0</v>
      </c>
      <c r="G84" s="22">
        <v>0</v>
      </c>
      <c r="H84" s="20">
        <v>13.555606620099997</v>
      </c>
      <c r="I84" s="21">
        <v>2.7626142118</v>
      </c>
      <c r="J84" s="21">
        <v>0</v>
      </c>
      <c r="K84" s="21">
        <v>0</v>
      </c>
      <c r="L84" s="22">
        <v>10.9702869721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7.667177376033334</v>
      </c>
      <c r="S84" s="21">
        <v>0.9639469350333333</v>
      </c>
      <c r="T84" s="21">
        <v>0</v>
      </c>
      <c r="U84" s="21">
        <v>0</v>
      </c>
      <c r="V84" s="22">
        <v>3.3669847530333326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90.49532982686664</v>
      </c>
      <c r="AW84" s="21">
        <v>26.402126446001148</v>
      </c>
      <c r="AX84" s="21">
        <v>0.0020650087666666665</v>
      </c>
      <c r="AY84" s="21">
        <v>0</v>
      </c>
      <c r="AZ84" s="22">
        <v>106.32707468706664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47.18444219053335</v>
      </c>
      <c r="BG84" s="21">
        <v>8.205753654733336</v>
      </c>
      <c r="BH84" s="21">
        <v>0</v>
      </c>
      <c r="BI84" s="21">
        <v>0</v>
      </c>
      <c r="BJ84" s="22">
        <v>22.463452899966676</v>
      </c>
      <c r="BK84" s="23">
        <f>SUM(C84:BJ84)</f>
        <v>341.7249745307677</v>
      </c>
    </row>
    <row r="85" spans="1:63" ht="15">
      <c r="A85" s="19"/>
      <c r="B85" s="7" t="s">
        <v>140</v>
      </c>
      <c r="C85" s="20">
        <v>0</v>
      </c>
      <c r="D85" s="21">
        <v>1.9018384777</v>
      </c>
      <c r="E85" s="21">
        <v>0</v>
      </c>
      <c r="F85" s="21">
        <v>0</v>
      </c>
      <c r="G85" s="22">
        <v>0</v>
      </c>
      <c r="H85" s="20">
        <v>35.7105708561</v>
      </c>
      <c r="I85" s="21">
        <v>8.1933102166</v>
      </c>
      <c r="J85" s="21">
        <v>0</v>
      </c>
      <c r="K85" s="21">
        <v>0</v>
      </c>
      <c r="L85" s="22">
        <v>34.52371890996667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29.21859497399999</v>
      </c>
      <c r="S85" s="21">
        <v>10.514490956766664</v>
      </c>
      <c r="T85" s="21">
        <v>0</v>
      </c>
      <c r="U85" s="21">
        <v>0</v>
      </c>
      <c r="V85" s="22">
        <v>18.52117755066666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198.51526488813332</v>
      </c>
      <c r="AW85" s="21">
        <v>152.30167105510935</v>
      </c>
      <c r="AX85" s="21">
        <v>0.33354556639999994</v>
      </c>
      <c r="AY85" s="21">
        <v>0</v>
      </c>
      <c r="AZ85" s="22">
        <v>399.6316192828665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147.81998440040002</v>
      </c>
      <c r="BG85" s="21">
        <v>20.204585267600002</v>
      </c>
      <c r="BH85" s="21">
        <v>0</v>
      </c>
      <c r="BI85" s="21">
        <v>0</v>
      </c>
      <c r="BJ85" s="22">
        <v>112.15579204116666</v>
      </c>
      <c r="BK85" s="23">
        <f t="shared" si="15"/>
        <v>1169.5461644434758</v>
      </c>
    </row>
    <row r="86" spans="1:63" ht="15">
      <c r="A86" s="19"/>
      <c r="B86" s="7" t="s">
        <v>125</v>
      </c>
      <c r="C86" s="20">
        <v>0</v>
      </c>
      <c r="D86" s="21">
        <v>10.098648180266668</v>
      </c>
      <c r="E86" s="21">
        <v>0</v>
      </c>
      <c r="F86" s="21">
        <v>0</v>
      </c>
      <c r="G86" s="22">
        <v>0</v>
      </c>
      <c r="H86" s="20">
        <v>41.02657241416668</v>
      </c>
      <c r="I86" s="21">
        <v>67.57085033626666</v>
      </c>
      <c r="J86" s="21">
        <v>0</v>
      </c>
      <c r="K86" s="21">
        <v>0</v>
      </c>
      <c r="L86" s="22">
        <v>127.26532715200001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26.810374316</v>
      </c>
      <c r="S86" s="21">
        <v>66.33394129906667</v>
      </c>
      <c r="T86" s="21">
        <v>0</v>
      </c>
      <c r="U86" s="21">
        <v>0</v>
      </c>
      <c r="V86" s="22">
        <v>56.10354268196665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789.8411277432331</v>
      </c>
      <c r="AW86" s="21">
        <v>563.9468552490159</v>
      </c>
      <c r="AX86" s="21">
        <v>0</v>
      </c>
      <c r="AY86" s="21">
        <v>0</v>
      </c>
      <c r="AZ86" s="22">
        <v>3060.467253211699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614.1166189315999</v>
      </c>
      <c r="BG86" s="21">
        <v>214.06453440806666</v>
      </c>
      <c r="BH86" s="21">
        <v>4.299199844633332</v>
      </c>
      <c r="BI86" s="21">
        <v>0</v>
      </c>
      <c r="BJ86" s="22">
        <v>1015.5664691053332</v>
      </c>
      <c r="BK86" s="23">
        <f t="shared" si="15"/>
        <v>6657.511314873314</v>
      </c>
    </row>
    <row r="87" spans="1:63" ht="15">
      <c r="A87" s="19"/>
      <c r="B87" s="7" t="s">
        <v>161</v>
      </c>
      <c r="C87" s="20">
        <v>0</v>
      </c>
      <c r="D87" s="21">
        <v>1.1276774219333334</v>
      </c>
      <c r="E87" s="21">
        <v>0</v>
      </c>
      <c r="F87" s="21">
        <v>0</v>
      </c>
      <c r="G87" s="22">
        <v>0</v>
      </c>
      <c r="H87" s="20">
        <v>74.0033999776</v>
      </c>
      <c r="I87" s="21">
        <v>104.98993058136666</v>
      </c>
      <c r="J87" s="21">
        <v>0</v>
      </c>
      <c r="K87" s="21">
        <v>0</v>
      </c>
      <c r="L87" s="22">
        <v>122.92220225413335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33.149493454899996</v>
      </c>
      <c r="S87" s="21">
        <v>54.9899302603</v>
      </c>
      <c r="T87" s="21">
        <v>0</v>
      </c>
      <c r="U87" s="21">
        <v>0</v>
      </c>
      <c r="V87" s="22">
        <v>20.28007792876666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93.83302386609996</v>
      </c>
      <c r="AW87" s="21">
        <v>55.50902561657662</v>
      </c>
      <c r="AX87" s="21">
        <v>0.1952101856666667</v>
      </c>
      <c r="AY87" s="21">
        <v>0</v>
      </c>
      <c r="AZ87" s="22">
        <v>110.74514635706666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33.817629359499996</v>
      </c>
      <c r="BG87" s="21">
        <v>8.850718355066665</v>
      </c>
      <c r="BH87" s="21">
        <v>0</v>
      </c>
      <c r="BI87" s="21">
        <v>0</v>
      </c>
      <c r="BJ87" s="22">
        <v>18.41628413703333</v>
      </c>
      <c r="BK87" s="23">
        <f t="shared" si="15"/>
        <v>732.8297497560098</v>
      </c>
    </row>
    <row r="88" spans="1:63" ht="15">
      <c r="A88" s="19"/>
      <c r="B88" s="7" t="s">
        <v>179</v>
      </c>
      <c r="C88" s="20">
        <v>0</v>
      </c>
      <c r="D88" s="21">
        <v>0</v>
      </c>
      <c r="E88" s="21">
        <v>0</v>
      </c>
      <c r="F88" s="21">
        <v>0</v>
      </c>
      <c r="G88" s="22">
        <v>0</v>
      </c>
      <c r="H88" s="20">
        <v>3.2909736644999996</v>
      </c>
      <c r="I88" s="21">
        <v>9.152780728333333</v>
      </c>
      <c r="J88" s="21">
        <v>0</v>
      </c>
      <c r="K88" s="21">
        <v>0</v>
      </c>
      <c r="L88" s="22">
        <v>9.154454476966668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2.1425892361666663</v>
      </c>
      <c r="S88" s="21">
        <v>0.22362241163333335</v>
      </c>
      <c r="T88" s="21">
        <v>0</v>
      </c>
      <c r="U88" s="21">
        <v>0</v>
      </c>
      <c r="V88" s="22">
        <v>1.5667424851999998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3.2650562662</v>
      </c>
      <c r="AW88" s="21">
        <v>1.7022133440720681</v>
      </c>
      <c r="AX88" s="21">
        <v>0</v>
      </c>
      <c r="AY88" s="21">
        <v>0</v>
      </c>
      <c r="AZ88" s="22">
        <v>5.7878156713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2.117615433666667</v>
      </c>
      <c r="BG88" s="21">
        <v>0.2377346881666666</v>
      </c>
      <c r="BH88" s="21">
        <v>0</v>
      </c>
      <c r="BI88" s="21">
        <v>0</v>
      </c>
      <c r="BJ88" s="22">
        <v>3.209632275733332</v>
      </c>
      <c r="BK88" s="23">
        <f t="shared" si="15"/>
        <v>41.85123068193873</v>
      </c>
    </row>
    <row r="89" spans="1:63" ht="15">
      <c r="A89" s="19"/>
      <c r="B89" s="7" t="s">
        <v>144</v>
      </c>
      <c r="C89" s="20">
        <v>0</v>
      </c>
      <c r="D89" s="21">
        <v>0.6693288667666665</v>
      </c>
      <c r="E89" s="21">
        <v>0</v>
      </c>
      <c r="F89" s="21">
        <v>0</v>
      </c>
      <c r="G89" s="22">
        <v>0</v>
      </c>
      <c r="H89" s="20">
        <v>41.17264778203333</v>
      </c>
      <c r="I89" s="21">
        <v>151.0350291859667</v>
      </c>
      <c r="J89" s="21">
        <v>0</v>
      </c>
      <c r="K89" s="21">
        <v>0</v>
      </c>
      <c r="L89" s="22">
        <v>246.27773813526662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22.056903616699994</v>
      </c>
      <c r="S89" s="21">
        <v>10.980651449933333</v>
      </c>
      <c r="T89" s="21">
        <v>0</v>
      </c>
      <c r="U89" s="21">
        <v>0</v>
      </c>
      <c r="V89" s="22">
        <v>27.817667908966662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17.274503698466667</v>
      </c>
      <c r="AW89" s="21">
        <v>18.43571088945319</v>
      </c>
      <c r="AX89" s="21">
        <v>10.527121781899996</v>
      </c>
      <c r="AY89" s="21">
        <v>0</v>
      </c>
      <c r="AZ89" s="22">
        <v>48.6205669276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7.793729883800004</v>
      </c>
      <c r="BG89" s="21">
        <v>6.892813296633332</v>
      </c>
      <c r="BH89" s="21">
        <v>0</v>
      </c>
      <c r="BI89" s="21">
        <v>0</v>
      </c>
      <c r="BJ89" s="22">
        <v>4.138759393</v>
      </c>
      <c r="BK89" s="23">
        <f t="shared" si="15"/>
        <v>613.6931728164864</v>
      </c>
    </row>
    <row r="90" spans="1:63" ht="15">
      <c r="A90" s="19"/>
      <c r="B90" s="7" t="s">
        <v>141</v>
      </c>
      <c r="C90" s="20">
        <v>0</v>
      </c>
      <c r="D90" s="21">
        <v>0.9059822004000001</v>
      </c>
      <c r="E90" s="21">
        <v>0</v>
      </c>
      <c r="F90" s="21">
        <v>0</v>
      </c>
      <c r="G90" s="22">
        <v>0</v>
      </c>
      <c r="H90" s="20">
        <v>65.35843026706665</v>
      </c>
      <c r="I90" s="21">
        <v>61.89101058569999</v>
      </c>
      <c r="J90" s="21">
        <v>0</v>
      </c>
      <c r="K90" s="21">
        <v>0</v>
      </c>
      <c r="L90" s="22">
        <v>77.44514368173333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45.66261337659998</v>
      </c>
      <c r="S90" s="21">
        <v>0.7179041126000001</v>
      </c>
      <c r="T90" s="21">
        <v>0</v>
      </c>
      <c r="U90" s="21">
        <v>0</v>
      </c>
      <c r="V90" s="22">
        <v>14.46754548153333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33.106896453766666</v>
      </c>
      <c r="AW90" s="21">
        <v>15.998812620137528</v>
      </c>
      <c r="AX90" s="21">
        <v>0</v>
      </c>
      <c r="AY90" s="21">
        <v>0</v>
      </c>
      <c r="AZ90" s="22">
        <v>55.99780626893337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21.967908085766663</v>
      </c>
      <c r="BG90" s="21">
        <v>7.5848802906333335</v>
      </c>
      <c r="BH90" s="21">
        <v>0</v>
      </c>
      <c r="BI90" s="21">
        <v>0</v>
      </c>
      <c r="BJ90" s="22">
        <v>9.707869155400001</v>
      </c>
      <c r="BK90" s="23">
        <f t="shared" si="15"/>
        <v>410.81280258027084</v>
      </c>
    </row>
    <row r="91" spans="1:63" ht="15">
      <c r="A91" s="19"/>
      <c r="B91" s="7" t="s">
        <v>145</v>
      </c>
      <c r="C91" s="20">
        <v>0</v>
      </c>
      <c r="D91" s="21">
        <v>0.6545934367999999</v>
      </c>
      <c r="E91" s="21">
        <v>0</v>
      </c>
      <c r="F91" s="21">
        <v>0</v>
      </c>
      <c r="G91" s="22">
        <v>0</v>
      </c>
      <c r="H91" s="20">
        <v>26.571694092300007</v>
      </c>
      <c r="I91" s="21">
        <v>72.63080810116665</v>
      </c>
      <c r="J91" s="21">
        <v>0</v>
      </c>
      <c r="K91" s="21">
        <v>0</v>
      </c>
      <c r="L91" s="22">
        <v>90.47786845599998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12.7134774773</v>
      </c>
      <c r="S91" s="21">
        <v>1.5244468509666669</v>
      </c>
      <c r="T91" s="21">
        <v>0</v>
      </c>
      <c r="U91" s="21">
        <v>0</v>
      </c>
      <c r="V91" s="22">
        <v>14.748946007366662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15.277978773666657</v>
      </c>
      <c r="AW91" s="21">
        <v>15.718113342127506</v>
      </c>
      <c r="AX91" s="21">
        <v>0</v>
      </c>
      <c r="AY91" s="21">
        <v>0</v>
      </c>
      <c r="AZ91" s="22">
        <v>42.12519931753333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5.113861831033335</v>
      </c>
      <c r="BG91" s="21">
        <v>3.9610253316666673</v>
      </c>
      <c r="BH91" s="21">
        <v>0</v>
      </c>
      <c r="BI91" s="21">
        <v>0</v>
      </c>
      <c r="BJ91" s="22">
        <v>4.3736644828</v>
      </c>
      <c r="BK91" s="23">
        <f t="shared" si="15"/>
        <v>305.89167750072744</v>
      </c>
    </row>
    <row r="92" spans="1:63" ht="15">
      <c r="A92" s="19"/>
      <c r="B92" s="7" t="s">
        <v>126</v>
      </c>
      <c r="C92" s="20">
        <v>0</v>
      </c>
      <c r="D92" s="21">
        <v>7.237006716733333</v>
      </c>
      <c r="E92" s="21">
        <v>0</v>
      </c>
      <c r="F92" s="21">
        <v>0</v>
      </c>
      <c r="G92" s="22">
        <v>0</v>
      </c>
      <c r="H92" s="20">
        <v>400.3780907928333</v>
      </c>
      <c r="I92" s="21">
        <v>66.80210180773334</v>
      </c>
      <c r="J92" s="21">
        <v>0.9983962460000001</v>
      </c>
      <c r="K92" s="21">
        <v>0</v>
      </c>
      <c r="L92" s="22">
        <v>307.4879660050667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224.7619944051</v>
      </c>
      <c r="S92" s="21">
        <v>19.411189420066663</v>
      </c>
      <c r="T92" s="21">
        <v>0</v>
      </c>
      <c r="U92" s="21">
        <v>0</v>
      </c>
      <c r="V92" s="22">
        <v>43.59895279433333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1240.657384182</v>
      </c>
      <c r="AW92" s="21">
        <v>197.53834362443672</v>
      </c>
      <c r="AX92" s="21">
        <v>0.08283073856666667</v>
      </c>
      <c r="AY92" s="21">
        <v>0</v>
      </c>
      <c r="AZ92" s="22">
        <v>1153.3413393766334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562.0914296338002</v>
      </c>
      <c r="BG92" s="21">
        <v>43.98307166583333</v>
      </c>
      <c r="BH92" s="21">
        <v>0.05733175663333333</v>
      </c>
      <c r="BI92" s="21">
        <v>0</v>
      </c>
      <c r="BJ92" s="22">
        <v>160.04831687596663</v>
      </c>
      <c r="BK92" s="23">
        <f t="shared" si="15"/>
        <v>4428.475746041738</v>
      </c>
    </row>
    <row r="93" spans="1:63" ht="15">
      <c r="A93" s="19"/>
      <c r="B93" s="7" t="s">
        <v>127</v>
      </c>
      <c r="C93" s="20">
        <v>0</v>
      </c>
      <c r="D93" s="21">
        <v>3.0492721538000005</v>
      </c>
      <c r="E93" s="21">
        <v>0</v>
      </c>
      <c r="F93" s="21">
        <v>0</v>
      </c>
      <c r="G93" s="22">
        <v>0</v>
      </c>
      <c r="H93" s="20">
        <v>47.7488556628</v>
      </c>
      <c r="I93" s="21">
        <v>3.083413180566666</v>
      </c>
      <c r="J93" s="21">
        <v>0</v>
      </c>
      <c r="K93" s="21">
        <v>0</v>
      </c>
      <c r="L93" s="22">
        <v>23.66245443433333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23.97282091360001</v>
      </c>
      <c r="S93" s="21">
        <v>1.9045707383000001</v>
      </c>
      <c r="T93" s="21">
        <v>0</v>
      </c>
      <c r="U93" s="21">
        <v>0</v>
      </c>
      <c r="V93" s="22">
        <v>9.168824068233333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956.9381224064678</v>
      </c>
      <c r="AW93" s="21">
        <v>66.39370015663157</v>
      </c>
      <c r="AX93" s="21">
        <v>0</v>
      </c>
      <c r="AY93" s="21">
        <v>0</v>
      </c>
      <c r="AZ93" s="22">
        <v>274.92622701953337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434.17345937126663</v>
      </c>
      <c r="BG93" s="21">
        <v>29.392884350333333</v>
      </c>
      <c r="BH93" s="21">
        <v>0</v>
      </c>
      <c r="BI93" s="21">
        <v>0</v>
      </c>
      <c r="BJ93" s="22">
        <v>73.83519819136667</v>
      </c>
      <c r="BK93" s="23">
        <f t="shared" si="15"/>
        <v>1948.249802647233</v>
      </c>
    </row>
    <row r="94" spans="1:63" ht="15">
      <c r="A94" s="19"/>
      <c r="B94" s="7" t="s">
        <v>128</v>
      </c>
      <c r="C94" s="20">
        <v>0</v>
      </c>
      <c r="D94" s="21">
        <v>1.2071219211000002</v>
      </c>
      <c r="E94" s="21">
        <v>0</v>
      </c>
      <c r="F94" s="21">
        <v>0</v>
      </c>
      <c r="G94" s="22">
        <v>0</v>
      </c>
      <c r="H94" s="20">
        <v>3.5494050886666666</v>
      </c>
      <c r="I94" s="21">
        <v>0.061474996633333334</v>
      </c>
      <c r="J94" s="21">
        <v>0</v>
      </c>
      <c r="K94" s="21">
        <v>0</v>
      </c>
      <c r="L94" s="22">
        <v>3.6917459836666664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1.4171734827333338</v>
      </c>
      <c r="S94" s="21">
        <v>0.01642009023333334</v>
      </c>
      <c r="T94" s="21">
        <v>0</v>
      </c>
      <c r="U94" s="21">
        <v>0</v>
      </c>
      <c r="V94" s="22">
        <v>0.4621521387666666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14.828563081933336</v>
      </c>
      <c r="AW94" s="21">
        <v>0.229450591223854</v>
      </c>
      <c r="AX94" s="21">
        <v>0</v>
      </c>
      <c r="AY94" s="21">
        <v>0</v>
      </c>
      <c r="AZ94" s="22">
        <v>3.0189073766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5.452944877766667</v>
      </c>
      <c r="BG94" s="21">
        <v>0.7900780763666666</v>
      </c>
      <c r="BH94" s="21">
        <v>0</v>
      </c>
      <c r="BI94" s="21">
        <v>0</v>
      </c>
      <c r="BJ94" s="22">
        <v>0.6650267100999999</v>
      </c>
      <c r="BK94" s="23">
        <f t="shared" si="15"/>
        <v>35.39046441579053</v>
      </c>
    </row>
    <row r="95" spans="1:63" ht="15">
      <c r="A95" s="19"/>
      <c r="B95" s="7" t="s">
        <v>129</v>
      </c>
      <c r="C95" s="20">
        <v>0</v>
      </c>
      <c r="D95" s="21">
        <v>3.692706605533333</v>
      </c>
      <c r="E95" s="21">
        <v>0</v>
      </c>
      <c r="F95" s="21">
        <v>0</v>
      </c>
      <c r="G95" s="22">
        <v>0</v>
      </c>
      <c r="H95" s="20">
        <v>33.72853031380001</v>
      </c>
      <c r="I95" s="21">
        <v>0</v>
      </c>
      <c r="J95" s="21">
        <v>0</v>
      </c>
      <c r="K95" s="21">
        <v>0</v>
      </c>
      <c r="L95" s="22">
        <v>10.112286146166664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23.821558469433334</v>
      </c>
      <c r="S95" s="21">
        <v>0</v>
      </c>
      <c r="T95" s="21">
        <v>0</v>
      </c>
      <c r="U95" s="21">
        <v>0</v>
      </c>
      <c r="V95" s="22">
        <v>2.0744286899000004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1021.915309154233</v>
      </c>
      <c r="AW95" s="21">
        <v>0.020552322733333336</v>
      </c>
      <c r="AX95" s="21">
        <v>0</v>
      </c>
      <c r="AY95" s="21">
        <v>0</v>
      </c>
      <c r="AZ95" s="22">
        <v>217.05901479276662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826.049700543067</v>
      </c>
      <c r="BG95" s="21">
        <v>0.0565537485</v>
      </c>
      <c r="BH95" s="21">
        <v>0</v>
      </c>
      <c r="BI95" s="21">
        <v>0</v>
      </c>
      <c r="BJ95" s="22">
        <v>122.16709053273333</v>
      </c>
      <c r="BK95" s="23">
        <f t="shared" si="15"/>
        <v>2260.6977313188668</v>
      </c>
    </row>
    <row r="96" spans="1:63" ht="15">
      <c r="A96" s="19"/>
      <c r="B96" s="7" t="s">
        <v>130</v>
      </c>
      <c r="C96" s="20">
        <v>0</v>
      </c>
      <c r="D96" s="21">
        <v>36.35449777566666</v>
      </c>
      <c r="E96" s="21">
        <v>0</v>
      </c>
      <c r="F96" s="21">
        <v>0</v>
      </c>
      <c r="G96" s="22">
        <v>0</v>
      </c>
      <c r="H96" s="20">
        <v>2300.5043768681003</v>
      </c>
      <c r="I96" s="21">
        <v>253.28824750726665</v>
      </c>
      <c r="J96" s="21">
        <v>0</v>
      </c>
      <c r="K96" s="21">
        <v>0</v>
      </c>
      <c r="L96" s="22">
        <v>1242.2050359739335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1515.1812675110343</v>
      </c>
      <c r="S96" s="21">
        <v>38.865333678333336</v>
      </c>
      <c r="T96" s="21">
        <v>0</v>
      </c>
      <c r="U96" s="21">
        <v>0</v>
      </c>
      <c r="V96" s="22">
        <v>270.34452557606664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8693.902509688869</v>
      </c>
      <c r="AW96" s="21">
        <v>492.10421235339584</v>
      </c>
      <c r="AX96" s="21">
        <v>0.5704483305666668</v>
      </c>
      <c r="AY96" s="21">
        <v>0</v>
      </c>
      <c r="AZ96" s="22">
        <v>3119.8608398423653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6300.472947021802</v>
      </c>
      <c r="BG96" s="21">
        <v>199.00105419650004</v>
      </c>
      <c r="BH96" s="21">
        <v>0.19777913623333326</v>
      </c>
      <c r="BI96" s="21">
        <v>0</v>
      </c>
      <c r="BJ96" s="22">
        <v>973.5477435580337</v>
      </c>
      <c r="BK96" s="23">
        <f t="shared" si="15"/>
        <v>25436.400819018163</v>
      </c>
    </row>
    <row r="97" spans="1:63" ht="15">
      <c r="A97" s="19"/>
      <c r="B97" s="7" t="s">
        <v>131</v>
      </c>
      <c r="C97" s="20">
        <v>0</v>
      </c>
      <c r="D97" s="21">
        <v>7.193917803166668</v>
      </c>
      <c r="E97" s="21">
        <v>0</v>
      </c>
      <c r="F97" s="21">
        <v>0</v>
      </c>
      <c r="G97" s="22">
        <v>0</v>
      </c>
      <c r="H97" s="20">
        <v>153.00213686913335</v>
      </c>
      <c r="I97" s="21">
        <v>31.0106128171</v>
      </c>
      <c r="J97" s="21">
        <v>0</v>
      </c>
      <c r="K97" s="21">
        <v>0</v>
      </c>
      <c r="L97" s="22">
        <v>84.54921358263334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72.9230172979</v>
      </c>
      <c r="S97" s="21">
        <v>22.64833860406666</v>
      </c>
      <c r="T97" s="21">
        <v>0</v>
      </c>
      <c r="U97" s="21">
        <v>0</v>
      </c>
      <c r="V97" s="22">
        <v>11.504006064233334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2124.221995568699</v>
      </c>
      <c r="AW97" s="21">
        <v>105.35151446968608</v>
      </c>
      <c r="AX97" s="21">
        <v>0</v>
      </c>
      <c r="AY97" s="21">
        <v>0</v>
      </c>
      <c r="AZ97" s="22">
        <v>720.5351594882334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1211.2860584261334</v>
      </c>
      <c r="BG97" s="21">
        <v>28.478379280333336</v>
      </c>
      <c r="BH97" s="21">
        <v>0.008533346666666665</v>
      </c>
      <c r="BI97" s="21">
        <v>0</v>
      </c>
      <c r="BJ97" s="22">
        <v>163.25891840296663</v>
      </c>
      <c r="BK97" s="23">
        <f t="shared" si="15"/>
        <v>4735.971802020953</v>
      </c>
    </row>
    <row r="98" spans="1:63" ht="15">
      <c r="A98" s="19"/>
      <c r="B98" s="7" t="s">
        <v>162</v>
      </c>
      <c r="C98" s="20">
        <v>0</v>
      </c>
      <c r="D98" s="21">
        <v>0.12427384003333333</v>
      </c>
      <c r="E98" s="21">
        <v>0</v>
      </c>
      <c r="F98" s="21">
        <v>0</v>
      </c>
      <c r="G98" s="22">
        <v>0</v>
      </c>
      <c r="H98" s="20">
        <v>102.64057544513338</v>
      </c>
      <c r="I98" s="21">
        <v>54.730190627300004</v>
      </c>
      <c r="J98" s="21">
        <v>0</v>
      </c>
      <c r="K98" s="21">
        <v>0</v>
      </c>
      <c r="L98" s="22">
        <v>77.90973770966667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59.168327567066676</v>
      </c>
      <c r="S98" s="21">
        <v>13.449807613599997</v>
      </c>
      <c r="T98" s="21">
        <v>0</v>
      </c>
      <c r="U98" s="21">
        <v>0</v>
      </c>
      <c r="V98" s="22">
        <v>16.106076103366668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26.426234121000004</v>
      </c>
      <c r="AW98" s="21">
        <v>8.048565252029388</v>
      </c>
      <c r="AX98" s="21">
        <v>0</v>
      </c>
      <c r="AY98" s="21">
        <v>0</v>
      </c>
      <c r="AZ98" s="22">
        <v>40.695635932799995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10.483737941766666</v>
      </c>
      <c r="BG98" s="21">
        <v>0.5936212273666669</v>
      </c>
      <c r="BH98" s="21">
        <v>0</v>
      </c>
      <c r="BI98" s="21">
        <v>0</v>
      </c>
      <c r="BJ98" s="22">
        <v>3.1649068243999996</v>
      </c>
      <c r="BK98" s="23">
        <f t="shared" si="15"/>
        <v>413.54169020552945</v>
      </c>
    </row>
    <row r="99" spans="1:63" ht="15">
      <c r="A99" s="19"/>
      <c r="B99" s="7" t="s">
        <v>147</v>
      </c>
      <c r="C99" s="20">
        <v>0</v>
      </c>
      <c r="D99" s="21">
        <v>3.6993910000000003</v>
      </c>
      <c r="E99" s="21">
        <v>0</v>
      </c>
      <c r="F99" s="21">
        <v>0</v>
      </c>
      <c r="G99" s="22">
        <v>0</v>
      </c>
      <c r="H99" s="20">
        <v>100.00135706989998</v>
      </c>
      <c r="I99" s="21">
        <v>14.057733462666667</v>
      </c>
      <c r="J99" s="21">
        <v>0</v>
      </c>
      <c r="K99" s="21">
        <v>0</v>
      </c>
      <c r="L99" s="22">
        <v>68.81770701793333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54.87976947193333</v>
      </c>
      <c r="S99" s="21">
        <v>1.3129962519333334</v>
      </c>
      <c r="T99" s="21">
        <v>0</v>
      </c>
      <c r="U99" s="21">
        <v>0</v>
      </c>
      <c r="V99" s="22">
        <v>8.448935286766668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85.52510751843332</v>
      </c>
      <c r="AW99" s="21">
        <v>82.5216839055336</v>
      </c>
      <c r="AX99" s="21">
        <v>0.14998284416666663</v>
      </c>
      <c r="AY99" s="21">
        <v>0</v>
      </c>
      <c r="AZ99" s="22">
        <v>81.81749997069997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40.53104955143334</v>
      </c>
      <c r="BG99" s="21">
        <v>2.534970431033334</v>
      </c>
      <c r="BH99" s="21">
        <v>0</v>
      </c>
      <c r="BI99" s="21">
        <v>0</v>
      </c>
      <c r="BJ99" s="22">
        <v>14.3866913018</v>
      </c>
      <c r="BK99" s="23">
        <f t="shared" si="15"/>
        <v>558.6848750842337</v>
      </c>
    </row>
    <row r="100" spans="1:63" s="28" customFormat="1" ht="15">
      <c r="A100" s="19"/>
      <c r="B100" s="8" t="s">
        <v>12</v>
      </c>
      <c r="C100" s="24">
        <f aca="true" t="shared" si="16" ref="C100:AH100">SUM(C71:C99)</f>
        <v>0</v>
      </c>
      <c r="D100" s="25">
        <f t="shared" si="16"/>
        <v>182.10618707396668</v>
      </c>
      <c r="E100" s="25">
        <f t="shared" si="16"/>
        <v>0</v>
      </c>
      <c r="F100" s="25">
        <f t="shared" si="16"/>
        <v>0</v>
      </c>
      <c r="G100" s="26">
        <f t="shared" si="16"/>
        <v>0</v>
      </c>
      <c r="H100" s="24">
        <f t="shared" si="16"/>
        <v>5378.3173700890675</v>
      </c>
      <c r="I100" s="25">
        <f t="shared" si="16"/>
        <v>6756.292900551368</v>
      </c>
      <c r="J100" s="25">
        <f t="shared" si="16"/>
        <v>1.3623949133000002</v>
      </c>
      <c r="K100" s="25">
        <f t="shared" si="16"/>
        <v>0</v>
      </c>
      <c r="L100" s="26">
        <f t="shared" si="16"/>
        <v>6424.984236003699</v>
      </c>
      <c r="M100" s="24">
        <f t="shared" si="16"/>
        <v>0</v>
      </c>
      <c r="N100" s="25">
        <f t="shared" si="16"/>
        <v>0</v>
      </c>
      <c r="O100" s="25">
        <f t="shared" si="16"/>
        <v>0</v>
      </c>
      <c r="P100" s="25">
        <f t="shared" si="16"/>
        <v>0</v>
      </c>
      <c r="Q100" s="26">
        <f t="shared" si="16"/>
        <v>0</v>
      </c>
      <c r="R100" s="24">
        <f t="shared" si="16"/>
        <v>3213.2492447564678</v>
      </c>
      <c r="S100" s="25">
        <f t="shared" si="16"/>
        <v>826.9680088117663</v>
      </c>
      <c r="T100" s="25">
        <f t="shared" si="16"/>
        <v>6.119436368200001</v>
      </c>
      <c r="U100" s="25">
        <f t="shared" si="16"/>
        <v>0</v>
      </c>
      <c r="V100" s="26">
        <f t="shared" si="16"/>
        <v>1120.2925642157666</v>
      </c>
      <c r="W100" s="24">
        <f t="shared" si="16"/>
        <v>0</v>
      </c>
      <c r="X100" s="25">
        <f t="shared" si="16"/>
        <v>0</v>
      </c>
      <c r="Y100" s="25">
        <f t="shared" si="16"/>
        <v>0</v>
      </c>
      <c r="Z100" s="25">
        <f t="shared" si="16"/>
        <v>0</v>
      </c>
      <c r="AA100" s="26">
        <f t="shared" si="16"/>
        <v>0</v>
      </c>
      <c r="AB100" s="24">
        <f t="shared" si="16"/>
        <v>0</v>
      </c>
      <c r="AC100" s="25">
        <f t="shared" si="16"/>
        <v>0</v>
      </c>
      <c r="AD100" s="25">
        <f t="shared" si="16"/>
        <v>0</v>
      </c>
      <c r="AE100" s="25">
        <f t="shared" si="16"/>
        <v>0</v>
      </c>
      <c r="AF100" s="26">
        <f t="shared" si="16"/>
        <v>0</v>
      </c>
      <c r="AG100" s="24">
        <f t="shared" si="16"/>
        <v>0</v>
      </c>
      <c r="AH100" s="25">
        <f t="shared" si="16"/>
        <v>0</v>
      </c>
      <c r="AI100" s="25">
        <f aca="true" t="shared" si="17" ref="AI100:BK100">SUM(AI71:AI99)</f>
        <v>0</v>
      </c>
      <c r="AJ100" s="25">
        <f t="shared" si="17"/>
        <v>0</v>
      </c>
      <c r="AK100" s="26">
        <f t="shared" si="17"/>
        <v>0</v>
      </c>
      <c r="AL100" s="24">
        <f t="shared" si="17"/>
        <v>0</v>
      </c>
      <c r="AM100" s="25">
        <f t="shared" si="17"/>
        <v>0</v>
      </c>
      <c r="AN100" s="25">
        <f t="shared" si="17"/>
        <v>0</v>
      </c>
      <c r="AO100" s="25">
        <f t="shared" si="17"/>
        <v>0</v>
      </c>
      <c r="AP100" s="26">
        <f t="shared" si="17"/>
        <v>0</v>
      </c>
      <c r="AQ100" s="24">
        <f t="shared" si="17"/>
        <v>0</v>
      </c>
      <c r="AR100" s="25">
        <f t="shared" si="17"/>
        <v>0</v>
      </c>
      <c r="AS100" s="25">
        <f t="shared" si="17"/>
        <v>0</v>
      </c>
      <c r="AT100" s="25">
        <f t="shared" si="17"/>
        <v>0</v>
      </c>
      <c r="AU100" s="26">
        <f t="shared" si="17"/>
        <v>0</v>
      </c>
      <c r="AV100" s="24">
        <f t="shared" si="17"/>
        <v>36429.15725163383</v>
      </c>
      <c r="AW100" s="25">
        <f t="shared" si="17"/>
        <v>5276.224855066303</v>
      </c>
      <c r="AX100" s="25">
        <f t="shared" si="17"/>
        <v>13.359465108399997</v>
      </c>
      <c r="AY100" s="25">
        <f t="shared" si="17"/>
        <v>526.8558484021</v>
      </c>
      <c r="AZ100" s="26">
        <f t="shared" si="17"/>
        <v>23673.273100432965</v>
      </c>
      <c r="BA100" s="24">
        <f t="shared" si="17"/>
        <v>0</v>
      </c>
      <c r="BB100" s="25">
        <f t="shared" si="17"/>
        <v>0</v>
      </c>
      <c r="BC100" s="25">
        <f t="shared" si="17"/>
        <v>0</v>
      </c>
      <c r="BD100" s="25">
        <f t="shared" si="17"/>
        <v>0</v>
      </c>
      <c r="BE100" s="26">
        <f t="shared" si="17"/>
        <v>0</v>
      </c>
      <c r="BF100" s="24">
        <f t="shared" si="17"/>
        <v>23079.83889538863</v>
      </c>
      <c r="BG100" s="25">
        <f t="shared" si="17"/>
        <v>1542.5497584812663</v>
      </c>
      <c r="BH100" s="25">
        <f t="shared" si="17"/>
        <v>8.965840332366664</v>
      </c>
      <c r="BI100" s="25">
        <f t="shared" si="17"/>
        <v>0</v>
      </c>
      <c r="BJ100" s="26">
        <f t="shared" si="17"/>
        <v>6434.612871337634</v>
      </c>
      <c r="BK100" s="27">
        <f t="shared" si="17"/>
        <v>120894.5302289671</v>
      </c>
    </row>
    <row r="101" spans="1:63" s="28" customFormat="1" ht="15">
      <c r="A101" s="19"/>
      <c r="B101" s="8" t="s">
        <v>23</v>
      </c>
      <c r="C101" s="24">
        <f aca="true" t="shared" si="18" ref="C101:AH101">C100+C68</f>
        <v>0</v>
      </c>
      <c r="D101" s="25">
        <f t="shared" si="18"/>
        <v>200.61493211736666</v>
      </c>
      <c r="E101" s="25">
        <f t="shared" si="18"/>
        <v>0</v>
      </c>
      <c r="F101" s="25">
        <f t="shared" si="18"/>
        <v>0</v>
      </c>
      <c r="G101" s="26">
        <f t="shared" si="18"/>
        <v>0</v>
      </c>
      <c r="H101" s="24">
        <f t="shared" si="18"/>
        <v>5835.128392832234</v>
      </c>
      <c r="I101" s="25">
        <f t="shared" si="18"/>
        <v>6775.1107937819015</v>
      </c>
      <c r="J101" s="25">
        <f t="shared" si="18"/>
        <v>1.3623949133000002</v>
      </c>
      <c r="K101" s="25">
        <f t="shared" si="18"/>
        <v>0</v>
      </c>
      <c r="L101" s="26">
        <f t="shared" si="18"/>
        <v>6471.030223342933</v>
      </c>
      <c r="M101" s="24">
        <f t="shared" si="18"/>
        <v>0</v>
      </c>
      <c r="N101" s="25">
        <f t="shared" si="18"/>
        <v>0</v>
      </c>
      <c r="O101" s="25">
        <f t="shared" si="18"/>
        <v>0</v>
      </c>
      <c r="P101" s="25">
        <f t="shared" si="18"/>
        <v>0</v>
      </c>
      <c r="Q101" s="26">
        <f t="shared" si="18"/>
        <v>0</v>
      </c>
      <c r="R101" s="24">
        <f t="shared" si="18"/>
        <v>3541.1587008680344</v>
      </c>
      <c r="S101" s="25">
        <f t="shared" si="18"/>
        <v>836.2561360045996</v>
      </c>
      <c r="T101" s="25">
        <f t="shared" si="18"/>
        <v>6.119436368200001</v>
      </c>
      <c r="U101" s="25">
        <f t="shared" si="18"/>
        <v>0</v>
      </c>
      <c r="V101" s="26">
        <f t="shared" si="18"/>
        <v>1138.6675231112333</v>
      </c>
      <c r="W101" s="24">
        <f t="shared" si="18"/>
        <v>0</v>
      </c>
      <c r="X101" s="25">
        <f t="shared" si="18"/>
        <v>0</v>
      </c>
      <c r="Y101" s="25">
        <f t="shared" si="18"/>
        <v>0</v>
      </c>
      <c r="Z101" s="25">
        <f t="shared" si="18"/>
        <v>0</v>
      </c>
      <c r="AA101" s="26">
        <f t="shared" si="18"/>
        <v>0</v>
      </c>
      <c r="AB101" s="24">
        <f t="shared" si="18"/>
        <v>0</v>
      </c>
      <c r="AC101" s="25">
        <f t="shared" si="18"/>
        <v>0</v>
      </c>
      <c r="AD101" s="25">
        <f t="shared" si="18"/>
        <v>0</v>
      </c>
      <c r="AE101" s="25">
        <f t="shared" si="18"/>
        <v>0</v>
      </c>
      <c r="AF101" s="26">
        <f t="shared" si="18"/>
        <v>0</v>
      </c>
      <c r="AG101" s="24">
        <f t="shared" si="18"/>
        <v>0</v>
      </c>
      <c r="AH101" s="25">
        <f t="shared" si="18"/>
        <v>0</v>
      </c>
      <c r="AI101" s="25">
        <f aca="true" t="shared" si="19" ref="AI101:BK101">AI100+AI68</f>
        <v>0</v>
      </c>
      <c r="AJ101" s="25">
        <f t="shared" si="19"/>
        <v>0</v>
      </c>
      <c r="AK101" s="26">
        <f t="shared" si="19"/>
        <v>0</v>
      </c>
      <c r="AL101" s="24">
        <f t="shared" si="19"/>
        <v>0</v>
      </c>
      <c r="AM101" s="25">
        <f t="shared" si="19"/>
        <v>0</v>
      </c>
      <c r="AN101" s="25">
        <f t="shared" si="19"/>
        <v>0</v>
      </c>
      <c r="AO101" s="25">
        <f t="shared" si="19"/>
        <v>0</v>
      </c>
      <c r="AP101" s="26">
        <f t="shared" si="19"/>
        <v>0</v>
      </c>
      <c r="AQ101" s="24">
        <f t="shared" si="19"/>
        <v>0</v>
      </c>
      <c r="AR101" s="25">
        <f t="shared" si="19"/>
        <v>0</v>
      </c>
      <c r="AS101" s="25">
        <f t="shared" si="19"/>
        <v>0</v>
      </c>
      <c r="AT101" s="25">
        <f t="shared" si="19"/>
        <v>0</v>
      </c>
      <c r="AU101" s="26">
        <f t="shared" si="19"/>
        <v>0</v>
      </c>
      <c r="AV101" s="24">
        <f t="shared" si="19"/>
        <v>41390.15465592589</v>
      </c>
      <c r="AW101" s="25">
        <f t="shared" si="19"/>
        <v>5563.473189079129</v>
      </c>
      <c r="AX101" s="25">
        <f t="shared" si="19"/>
        <v>13.359465108399997</v>
      </c>
      <c r="AY101" s="25">
        <f t="shared" si="19"/>
        <v>526.8558484021</v>
      </c>
      <c r="AZ101" s="26">
        <f t="shared" si="19"/>
        <v>24109.6712666928</v>
      </c>
      <c r="BA101" s="24">
        <f t="shared" si="19"/>
        <v>0</v>
      </c>
      <c r="BB101" s="25">
        <f t="shared" si="19"/>
        <v>0</v>
      </c>
      <c r="BC101" s="25">
        <f t="shared" si="19"/>
        <v>0</v>
      </c>
      <c r="BD101" s="25">
        <f t="shared" si="19"/>
        <v>0</v>
      </c>
      <c r="BE101" s="26">
        <f t="shared" si="19"/>
        <v>0</v>
      </c>
      <c r="BF101" s="24">
        <f t="shared" si="19"/>
        <v>27392.09641225017</v>
      </c>
      <c r="BG101" s="25">
        <f t="shared" si="19"/>
        <v>1731.1376163782663</v>
      </c>
      <c r="BH101" s="25">
        <f t="shared" si="19"/>
        <v>8.965840332366664</v>
      </c>
      <c r="BI101" s="25">
        <f t="shared" si="19"/>
        <v>0</v>
      </c>
      <c r="BJ101" s="26">
        <f t="shared" si="19"/>
        <v>6656.446346130834</v>
      </c>
      <c r="BK101" s="26">
        <f t="shared" si="19"/>
        <v>132197.60917363976</v>
      </c>
    </row>
    <row r="102" spans="3:63" ht="15" customHeight="1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</row>
    <row r="103" spans="1:63" ht="15">
      <c r="A103" s="19" t="s">
        <v>24</v>
      </c>
      <c r="B103" s="12" t="s">
        <v>25</v>
      </c>
      <c r="C103" s="20"/>
      <c r="D103" s="21"/>
      <c r="E103" s="21"/>
      <c r="F103" s="21"/>
      <c r="G103" s="22"/>
      <c r="H103" s="20"/>
      <c r="I103" s="21"/>
      <c r="J103" s="21"/>
      <c r="K103" s="21"/>
      <c r="L103" s="22"/>
      <c r="M103" s="20"/>
      <c r="N103" s="21"/>
      <c r="O103" s="21"/>
      <c r="P103" s="21"/>
      <c r="Q103" s="22"/>
      <c r="R103" s="20"/>
      <c r="S103" s="21"/>
      <c r="T103" s="21"/>
      <c r="U103" s="21"/>
      <c r="V103" s="22"/>
      <c r="W103" s="20"/>
      <c r="X103" s="21"/>
      <c r="Y103" s="21"/>
      <c r="Z103" s="21"/>
      <c r="AA103" s="22"/>
      <c r="AB103" s="20"/>
      <c r="AC103" s="21"/>
      <c r="AD103" s="21"/>
      <c r="AE103" s="21"/>
      <c r="AF103" s="22"/>
      <c r="AG103" s="20"/>
      <c r="AH103" s="21"/>
      <c r="AI103" s="21"/>
      <c r="AJ103" s="21"/>
      <c r="AK103" s="22"/>
      <c r="AL103" s="20"/>
      <c r="AM103" s="21"/>
      <c r="AN103" s="21"/>
      <c r="AO103" s="21"/>
      <c r="AP103" s="22"/>
      <c r="AQ103" s="20"/>
      <c r="AR103" s="21"/>
      <c r="AS103" s="21"/>
      <c r="AT103" s="21"/>
      <c r="AU103" s="22"/>
      <c r="AV103" s="20"/>
      <c r="AW103" s="21"/>
      <c r="AX103" s="21"/>
      <c r="AY103" s="21"/>
      <c r="AZ103" s="22"/>
      <c r="BA103" s="20"/>
      <c r="BB103" s="21"/>
      <c r="BC103" s="21"/>
      <c r="BD103" s="21"/>
      <c r="BE103" s="22"/>
      <c r="BF103" s="20"/>
      <c r="BG103" s="21"/>
      <c r="BH103" s="21"/>
      <c r="BI103" s="21"/>
      <c r="BJ103" s="22"/>
      <c r="BK103" s="23"/>
    </row>
    <row r="104" spans="1:63" ht="15">
      <c r="A104" s="19" t="s">
        <v>7</v>
      </c>
      <c r="B104" s="8" t="s">
        <v>26</v>
      </c>
      <c r="C104" s="20"/>
      <c r="D104" s="21"/>
      <c r="E104" s="21"/>
      <c r="F104" s="21"/>
      <c r="G104" s="22"/>
      <c r="H104" s="20"/>
      <c r="I104" s="21"/>
      <c r="J104" s="21"/>
      <c r="K104" s="21"/>
      <c r="L104" s="22"/>
      <c r="M104" s="20"/>
      <c r="N104" s="21"/>
      <c r="O104" s="21"/>
      <c r="P104" s="21"/>
      <c r="Q104" s="22"/>
      <c r="R104" s="20"/>
      <c r="S104" s="21"/>
      <c r="T104" s="21"/>
      <c r="U104" s="21"/>
      <c r="V104" s="22"/>
      <c r="W104" s="20"/>
      <c r="X104" s="21"/>
      <c r="Y104" s="21"/>
      <c r="Z104" s="21"/>
      <c r="AA104" s="22"/>
      <c r="AB104" s="20"/>
      <c r="AC104" s="21"/>
      <c r="AD104" s="21"/>
      <c r="AE104" s="21"/>
      <c r="AF104" s="22"/>
      <c r="AG104" s="20"/>
      <c r="AH104" s="21"/>
      <c r="AI104" s="21"/>
      <c r="AJ104" s="21"/>
      <c r="AK104" s="22"/>
      <c r="AL104" s="20"/>
      <c r="AM104" s="21"/>
      <c r="AN104" s="21"/>
      <c r="AO104" s="21"/>
      <c r="AP104" s="22"/>
      <c r="AQ104" s="20"/>
      <c r="AR104" s="21"/>
      <c r="AS104" s="21"/>
      <c r="AT104" s="21"/>
      <c r="AU104" s="22"/>
      <c r="AV104" s="20"/>
      <c r="AW104" s="21"/>
      <c r="AX104" s="21"/>
      <c r="AY104" s="21"/>
      <c r="AZ104" s="22"/>
      <c r="BA104" s="20"/>
      <c r="BB104" s="21"/>
      <c r="BC104" s="21"/>
      <c r="BD104" s="21"/>
      <c r="BE104" s="22"/>
      <c r="BF104" s="20"/>
      <c r="BG104" s="21"/>
      <c r="BH104" s="21"/>
      <c r="BI104" s="21"/>
      <c r="BJ104" s="22"/>
      <c r="BK104" s="23"/>
    </row>
    <row r="105" spans="1:63" ht="15">
      <c r="A105" s="19"/>
      <c r="B105" s="7" t="s">
        <v>132</v>
      </c>
      <c r="C105" s="20">
        <v>0</v>
      </c>
      <c r="D105" s="21">
        <v>0.022941379999999987</v>
      </c>
      <c r="E105" s="21">
        <v>0</v>
      </c>
      <c r="F105" s="21">
        <v>0</v>
      </c>
      <c r="G105" s="22">
        <v>0</v>
      </c>
      <c r="H105" s="20">
        <v>0.07587255326666668</v>
      </c>
      <c r="I105" s="21">
        <v>0.09948668399999999</v>
      </c>
      <c r="J105" s="21">
        <v>0.001961510999999999</v>
      </c>
      <c r="K105" s="21">
        <v>0</v>
      </c>
      <c r="L105" s="22">
        <v>0.1600941687333333</v>
      </c>
      <c r="M105" s="20">
        <v>0</v>
      </c>
      <c r="N105" s="21">
        <v>0</v>
      </c>
      <c r="O105" s="21">
        <v>0</v>
      </c>
      <c r="P105" s="21">
        <v>0</v>
      </c>
      <c r="Q105" s="22">
        <v>0</v>
      </c>
      <c r="R105" s="20">
        <v>0.039929109000000004</v>
      </c>
      <c r="S105" s="21">
        <v>0.10442523799999996</v>
      </c>
      <c r="T105" s="21">
        <v>0</v>
      </c>
      <c r="U105" s="21">
        <v>0</v>
      </c>
      <c r="V105" s="22">
        <v>0.049207906</v>
      </c>
      <c r="W105" s="20">
        <v>0</v>
      </c>
      <c r="X105" s="21">
        <v>0</v>
      </c>
      <c r="Y105" s="21">
        <v>0</v>
      </c>
      <c r="Z105" s="21">
        <v>0</v>
      </c>
      <c r="AA105" s="22">
        <v>0</v>
      </c>
      <c r="AB105" s="20">
        <v>0</v>
      </c>
      <c r="AC105" s="21">
        <v>0</v>
      </c>
      <c r="AD105" s="21">
        <v>0</v>
      </c>
      <c r="AE105" s="21">
        <v>0</v>
      </c>
      <c r="AF105" s="22">
        <v>0</v>
      </c>
      <c r="AG105" s="20">
        <v>0</v>
      </c>
      <c r="AH105" s="21">
        <v>0</v>
      </c>
      <c r="AI105" s="21">
        <v>0</v>
      </c>
      <c r="AJ105" s="21">
        <v>0</v>
      </c>
      <c r="AK105" s="22">
        <v>0</v>
      </c>
      <c r="AL105" s="20">
        <v>0</v>
      </c>
      <c r="AM105" s="21">
        <v>0</v>
      </c>
      <c r="AN105" s="21">
        <v>0</v>
      </c>
      <c r="AO105" s="21">
        <v>0</v>
      </c>
      <c r="AP105" s="22">
        <v>0</v>
      </c>
      <c r="AQ105" s="20">
        <v>0</v>
      </c>
      <c r="AR105" s="21">
        <v>0</v>
      </c>
      <c r="AS105" s="21">
        <v>0</v>
      </c>
      <c r="AT105" s="21">
        <v>0</v>
      </c>
      <c r="AU105" s="22">
        <v>0</v>
      </c>
      <c r="AV105" s="20">
        <v>1.5651118559666668</v>
      </c>
      <c r="AW105" s="21">
        <v>0.6041503111714605</v>
      </c>
      <c r="AX105" s="21">
        <v>0.0001249540000000001</v>
      </c>
      <c r="AY105" s="21">
        <v>0</v>
      </c>
      <c r="AZ105" s="22">
        <v>4.056195688200002</v>
      </c>
      <c r="BA105" s="20">
        <v>0</v>
      </c>
      <c r="BB105" s="21">
        <v>0</v>
      </c>
      <c r="BC105" s="21">
        <v>0</v>
      </c>
      <c r="BD105" s="21">
        <v>0</v>
      </c>
      <c r="BE105" s="22">
        <v>0</v>
      </c>
      <c r="BF105" s="20">
        <v>0.9968485688999998</v>
      </c>
      <c r="BG105" s="21">
        <v>0.202108103</v>
      </c>
      <c r="BH105" s="21">
        <v>0.008381604999999999</v>
      </c>
      <c r="BI105" s="21">
        <v>0</v>
      </c>
      <c r="BJ105" s="22">
        <v>1.3403973038333332</v>
      </c>
      <c r="BK105" s="23">
        <f>SUM(C105:BJ105)</f>
        <v>9.327236940071462</v>
      </c>
    </row>
    <row r="106" spans="1:63" ht="15">
      <c r="A106" s="19"/>
      <c r="B106" s="7" t="s">
        <v>189</v>
      </c>
      <c r="C106" s="20">
        <v>0</v>
      </c>
      <c r="D106" s="21">
        <v>4.6460176374</v>
      </c>
      <c r="E106" s="21">
        <v>0</v>
      </c>
      <c r="F106" s="21">
        <v>0</v>
      </c>
      <c r="G106" s="22">
        <v>0</v>
      </c>
      <c r="H106" s="20">
        <v>49.3420443378</v>
      </c>
      <c r="I106" s="21">
        <v>10.417119175500002</v>
      </c>
      <c r="J106" s="21">
        <v>0</v>
      </c>
      <c r="K106" s="21">
        <v>0</v>
      </c>
      <c r="L106" s="22">
        <v>59.61578915643333</v>
      </c>
      <c r="M106" s="20">
        <v>0</v>
      </c>
      <c r="N106" s="21">
        <v>0</v>
      </c>
      <c r="O106" s="21">
        <v>0</v>
      </c>
      <c r="P106" s="21">
        <v>0</v>
      </c>
      <c r="Q106" s="22">
        <v>0</v>
      </c>
      <c r="R106" s="20">
        <v>25.252878615500006</v>
      </c>
      <c r="S106" s="21">
        <v>6.184153848866667</v>
      </c>
      <c r="T106" s="21">
        <v>0</v>
      </c>
      <c r="U106" s="21">
        <v>0</v>
      </c>
      <c r="V106" s="22">
        <v>18.15328119113334</v>
      </c>
      <c r="W106" s="20">
        <v>0</v>
      </c>
      <c r="X106" s="21">
        <v>0</v>
      </c>
      <c r="Y106" s="21">
        <v>0</v>
      </c>
      <c r="Z106" s="21">
        <v>0</v>
      </c>
      <c r="AA106" s="22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0">
        <v>0</v>
      </c>
      <c r="AH106" s="21">
        <v>0</v>
      </c>
      <c r="AI106" s="21">
        <v>0</v>
      </c>
      <c r="AJ106" s="21">
        <v>0</v>
      </c>
      <c r="AK106" s="22">
        <v>0</v>
      </c>
      <c r="AL106" s="20">
        <v>0</v>
      </c>
      <c r="AM106" s="21">
        <v>0</v>
      </c>
      <c r="AN106" s="21">
        <v>0</v>
      </c>
      <c r="AO106" s="21">
        <v>0</v>
      </c>
      <c r="AP106" s="22">
        <v>0</v>
      </c>
      <c r="AQ106" s="20">
        <v>0</v>
      </c>
      <c r="AR106" s="21">
        <v>0</v>
      </c>
      <c r="AS106" s="21">
        <v>0</v>
      </c>
      <c r="AT106" s="21">
        <v>0</v>
      </c>
      <c r="AU106" s="22">
        <v>0</v>
      </c>
      <c r="AV106" s="20">
        <v>739.8851579397334</v>
      </c>
      <c r="AW106" s="21">
        <v>114.2337578039463</v>
      </c>
      <c r="AX106" s="21">
        <v>0.028104335366666667</v>
      </c>
      <c r="AY106" s="21">
        <v>0</v>
      </c>
      <c r="AZ106" s="22">
        <v>913.4680195136332</v>
      </c>
      <c r="BA106" s="20">
        <v>0</v>
      </c>
      <c r="BB106" s="21">
        <v>0</v>
      </c>
      <c r="BC106" s="21">
        <v>0</v>
      </c>
      <c r="BD106" s="21">
        <v>0</v>
      </c>
      <c r="BE106" s="22">
        <v>0</v>
      </c>
      <c r="BF106" s="20">
        <v>500.6804798235002</v>
      </c>
      <c r="BG106" s="21">
        <v>30.75935835523333</v>
      </c>
      <c r="BH106" s="21">
        <v>0</v>
      </c>
      <c r="BI106" s="21">
        <v>0</v>
      </c>
      <c r="BJ106" s="22">
        <v>323.7757999979333</v>
      </c>
      <c r="BK106" s="23">
        <f>SUM(C106:BJ106)</f>
        <v>2796.44196173198</v>
      </c>
    </row>
    <row r="107" spans="1:63" s="28" customFormat="1" ht="15">
      <c r="A107" s="19"/>
      <c r="B107" s="8" t="s">
        <v>27</v>
      </c>
      <c r="C107" s="24">
        <f>SUM(C105:C106)</f>
        <v>0</v>
      </c>
      <c r="D107" s="24">
        <f aca="true" t="shared" si="20" ref="D107:BK107">SUM(D105:D106)</f>
        <v>4.6689590174</v>
      </c>
      <c r="E107" s="24">
        <f t="shared" si="20"/>
        <v>0</v>
      </c>
      <c r="F107" s="24">
        <f t="shared" si="20"/>
        <v>0</v>
      </c>
      <c r="G107" s="24">
        <f t="shared" si="20"/>
        <v>0</v>
      </c>
      <c r="H107" s="24">
        <f t="shared" si="20"/>
        <v>49.41791689106667</v>
      </c>
      <c r="I107" s="24">
        <f t="shared" si="20"/>
        <v>10.516605859500002</v>
      </c>
      <c r="J107" s="24">
        <f t="shared" si="20"/>
        <v>0.001961510999999999</v>
      </c>
      <c r="K107" s="24">
        <f t="shared" si="20"/>
        <v>0</v>
      </c>
      <c r="L107" s="24">
        <f t="shared" si="20"/>
        <v>59.77588332516666</v>
      </c>
      <c r="M107" s="24">
        <f t="shared" si="20"/>
        <v>0</v>
      </c>
      <c r="N107" s="24">
        <f t="shared" si="20"/>
        <v>0</v>
      </c>
      <c r="O107" s="24">
        <f t="shared" si="20"/>
        <v>0</v>
      </c>
      <c r="P107" s="24">
        <f t="shared" si="20"/>
        <v>0</v>
      </c>
      <c r="Q107" s="24">
        <f t="shared" si="20"/>
        <v>0</v>
      </c>
      <c r="R107" s="24">
        <f t="shared" si="20"/>
        <v>25.292807724500005</v>
      </c>
      <c r="S107" s="24">
        <f t="shared" si="20"/>
        <v>6.288579086866667</v>
      </c>
      <c r="T107" s="24">
        <f t="shared" si="20"/>
        <v>0</v>
      </c>
      <c r="U107" s="24">
        <f t="shared" si="20"/>
        <v>0</v>
      </c>
      <c r="V107" s="24">
        <f t="shared" si="20"/>
        <v>18.202489097133338</v>
      </c>
      <c r="W107" s="24">
        <f t="shared" si="20"/>
        <v>0</v>
      </c>
      <c r="X107" s="24">
        <f t="shared" si="20"/>
        <v>0</v>
      </c>
      <c r="Y107" s="24">
        <f t="shared" si="20"/>
        <v>0</v>
      </c>
      <c r="Z107" s="24">
        <f t="shared" si="20"/>
        <v>0</v>
      </c>
      <c r="AA107" s="24">
        <f t="shared" si="20"/>
        <v>0</v>
      </c>
      <c r="AB107" s="24">
        <f t="shared" si="20"/>
        <v>0</v>
      </c>
      <c r="AC107" s="24">
        <f t="shared" si="20"/>
        <v>0</v>
      </c>
      <c r="AD107" s="24">
        <f t="shared" si="20"/>
        <v>0</v>
      </c>
      <c r="AE107" s="24">
        <f t="shared" si="20"/>
        <v>0</v>
      </c>
      <c r="AF107" s="24">
        <f t="shared" si="20"/>
        <v>0</v>
      </c>
      <c r="AG107" s="24">
        <f t="shared" si="20"/>
        <v>0</v>
      </c>
      <c r="AH107" s="24">
        <f t="shared" si="20"/>
        <v>0</v>
      </c>
      <c r="AI107" s="24">
        <f t="shared" si="20"/>
        <v>0</v>
      </c>
      <c r="AJ107" s="24">
        <f t="shared" si="20"/>
        <v>0</v>
      </c>
      <c r="AK107" s="24">
        <f t="shared" si="20"/>
        <v>0</v>
      </c>
      <c r="AL107" s="24">
        <f t="shared" si="20"/>
        <v>0</v>
      </c>
      <c r="AM107" s="24">
        <f t="shared" si="20"/>
        <v>0</v>
      </c>
      <c r="AN107" s="24">
        <f t="shared" si="20"/>
        <v>0</v>
      </c>
      <c r="AO107" s="24">
        <f t="shared" si="20"/>
        <v>0</v>
      </c>
      <c r="AP107" s="24">
        <f t="shared" si="20"/>
        <v>0</v>
      </c>
      <c r="AQ107" s="24">
        <f t="shared" si="20"/>
        <v>0</v>
      </c>
      <c r="AR107" s="24">
        <f t="shared" si="20"/>
        <v>0</v>
      </c>
      <c r="AS107" s="24">
        <f t="shared" si="20"/>
        <v>0</v>
      </c>
      <c r="AT107" s="24">
        <f t="shared" si="20"/>
        <v>0</v>
      </c>
      <c r="AU107" s="24">
        <f t="shared" si="20"/>
        <v>0</v>
      </c>
      <c r="AV107" s="24">
        <f t="shared" si="20"/>
        <v>741.4502697957</v>
      </c>
      <c r="AW107" s="24">
        <f t="shared" si="20"/>
        <v>114.83790811511777</v>
      </c>
      <c r="AX107" s="24">
        <f t="shared" si="20"/>
        <v>0.028229289366666667</v>
      </c>
      <c r="AY107" s="24">
        <f t="shared" si="20"/>
        <v>0</v>
      </c>
      <c r="AZ107" s="24">
        <f t="shared" si="20"/>
        <v>917.5242152018332</v>
      </c>
      <c r="BA107" s="24">
        <f t="shared" si="20"/>
        <v>0</v>
      </c>
      <c r="BB107" s="24">
        <f t="shared" si="20"/>
        <v>0</v>
      </c>
      <c r="BC107" s="24">
        <f t="shared" si="20"/>
        <v>0</v>
      </c>
      <c r="BD107" s="24">
        <f t="shared" si="20"/>
        <v>0</v>
      </c>
      <c r="BE107" s="24">
        <f t="shared" si="20"/>
        <v>0</v>
      </c>
      <c r="BF107" s="24">
        <f t="shared" si="20"/>
        <v>501.6773283924002</v>
      </c>
      <c r="BG107" s="24">
        <f t="shared" si="20"/>
        <v>30.961466458233332</v>
      </c>
      <c r="BH107" s="24">
        <f t="shared" si="20"/>
        <v>0.008381604999999999</v>
      </c>
      <c r="BI107" s="24">
        <f t="shared" si="20"/>
        <v>0</v>
      </c>
      <c r="BJ107" s="24">
        <f t="shared" si="20"/>
        <v>325.11619730176665</v>
      </c>
      <c r="BK107" s="24">
        <f t="shared" si="20"/>
        <v>2805.7691986720515</v>
      </c>
    </row>
    <row r="108" spans="3:63" ht="15" customHeight="1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</row>
    <row r="109" spans="1:63" ht="15">
      <c r="A109" s="19" t="s">
        <v>38</v>
      </c>
      <c r="B109" s="10" t="s">
        <v>39</v>
      </c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2"/>
    </row>
    <row r="110" spans="1:63" ht="15">
      <c r="A110" s="19" t="s">
        <v>7</v>
      </c>
      <c r="B110" s="13" t="s">
        <v>40</v>
      </c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2"/>
    </row>
    <row r="111" spans="1:63" ht="15">
      <c r="A111" s="19"/>
      <c r="B111" s="7" t="s">
        <v>148</v>
      </c>
      <c r="C111" s="20">
        <v>0</v>
      </c>
      <c r="D111" s="21">
        <v>1.081822972567287</v>
      </c>
      <c r="E111" s="21">
        <v>0</v>
      </c>
      <c r="F111" s="21">
        <v>0</v>
      </c>
      <c r="G111" s="22">
        <v>0</v>
      </c>
      <c r="H111" s="20">
        <v>660.6406999999999</v>
      </c>
      <c r="I111" s="21">
        <v>2915.758635847222</v>
      </c>
      <c r="J111" s="21">
        <v>0.0038</v>
      </c>
      <c r="K111" s="21">
        <v>0</v>
      </c>
      <c r="L111" s="22">
        <v>3193.8023</v>
      </c>
      <c r="M111" s="20">
        <v>0</v>
      </c>
      <c r="N111" s="21">
        <v>0</v>
      </c>
      <c r="O111" s="21">
        <v>0</v>
      </c>
      <c r="P111" s="21">
        <v>0</v>
      </c>
      <c r="Q111" s="22">
        <v>0</v>
      </c>
      <c r="R111" s="20">
        <v>381.13390000000004</v>
      </c>
      <c r="S111" s="21">
        <v>106.58470000000001</v>
      </c>
      <c r="T111" s="21">
        <v>0.0067</v>
      </c>
      <c r="U111" s="21">
        <v>0</v>
      </c>
      <c r="V111" s="22">
        <v>575.2642999999999</v>
      </c>
      <c r="W111" s="20">
        <v>0</v>
      </c>
      <c r="X111" s="21">
        <v>0</v>
      </c>
      <c r="Y111" s="21">
        <v>0</v>
      </c>
      <c r="Z111" s="21">
        <v>0</v>
      </c>
      <c r="AA111" s="22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0">
        <v>0</v>
      </c>
      <c r="AH111" s="21">
        <v>0</v>
      </c>
      <c r="AI111" s="21">
        <v>0</v>
      </c>
      <c r="AJ111" s="21">
        <v>0</v>
      </c>
      <c r="AK111" s="22">
        <v>0</v>
      </c>
      <c r="AL111" s="20">
        <v>0</v>
      </c>
      <c r="AM111" s="21">
        <v>0</v>
      </c>
      <c r="AN111" s="21">
        <v>0</v>
      </c>
      <c r="AO111" s="21">
        <v>0</v>
      </c>
      <c r="AP111" s="22">
        <v>0</v>
      </c>
      <c r="AQ111" s="20">
        <v>0</v>
      </c>
      <c r="AR111" s="21">
        <v>0</v>
      </c>
      <c r="AS111" s="21">
        <v>0</v>
      </c>
      <c r="AT111" s="21">
        <v>0</v>
      </c>
      <c r="AU111" s="22">
        <v>0</v>
      </c>
      <c r="AV111" s="20">
        <v>0</v>
      </c>
      <c r="AW111" s="21">
        <v>0</v>
      </c>
      <c r="AX111" s="21">
        <v>0</v>
      </c>
      <c r="AY111" s="21">
        <v>0</v>
      </c>
      <c r="AZ111" s="22">
        <v>0</v>
      </c>
      <c r="BA111" s="20">
        <v>0</v>
      </c>
      <c r="BB111" s="21">
        <v>0</v>
      </c>
      <c r="BC111" s="21">
        <v>0</v>
      </c>
      <c r="BD111" s="21">
        <v>0</v>
      </c>
      <c r="BE111" s="22">
        <v>0</v>
      </c>
      <c r="BF111" s="20">
        <v>0</v>
      </c>
      <c r="BG111" s="21">
        <v>0</v>
      </c>
      <c r="BH111" s="21">
        <v>0</v>
      </c>
      <c r="BI111" s="21">
        <v>0</v>
      </c>
      <c r="BJ111" s="22">
        <v>0</v>
      </c>
      <c r="BK111" s="23">
        <f>SUM(C111:BJ111)</f>
        <v>7834.27685881979</v>
      </c>
    </row>
    <row r="112" spans="1:63" s="28" customFormat="1" ht="15">
      <c r="A112" s="19"/>
      <c r="B112" s="8" t="s">
        <v>9</v>
      </c>
      <c r="C112" s="24">
        <f>SUM(C111)</f>
        <v>0</v>
      </c>
      <c r="D112" s="24">
        <f aca="true" t="shared" si="21" ref="D112:BJ112">SUM(D111)</f>
        <v>1.081822972567287</v>
      </c>
      <c r="E112" s="24">
        <f t="shared" si="21"/>
        <v>0</v>
      </c>
      <c r="F112" s="24">
        <f t="shared" si="21"/>
        <v>0</v>
      </c>
      <c r="G112" s="24">
        <f t="shared" si="21"/>
        <v>0</v>
      </c>
      <c r="H112" s="24">
        <f t="shared" si="21"/>
        <v>660.6406999999999</v>
      </c>
      <c r="I112" s="24">
        <f t="shared" si="21"/>
        <v>2915.758635847222</v>
      </c>
      <c r="J112" s="24">
        <f t="shared" si="21"/>
        <v>0.0038</v>
      </c>
      <c r="K112" s="24">
        <f t="shared" si="21"/>
        <v>0</v>
      </c>
      <c r="L112" s="24">
        <f t="shared" si="21"/>
        <v>3193.8023</v>
      </c>
      <c r="M112" s="24">
        <f t="shared" si="21"/>
        <v>0</v>
      </c>
      <c r="N112" s="24">
        <f t="shared" si="21"/>
        <v>0</v>
      </c>
      <c r="O112" s="24">
        <f t="shared" si="21"/>
        <v>0</v>
      </c>
      <c r="P112" s="24">
        <f t="shared" si="21"/>
        <v>0</v>
      </c>
      <c r="Q112" s="24">
        <f t="shared" si="21"/>
        <v>0</v>
      </c>
      <c r="R112" s="24">
        <f t="shared" si="21"/>
        <v>381.13390000000004</v>
      </c>
      <c r="S112" s="24">
        <f t="shared" si="21"/>
        <v>106.58470000000001</v>
      </c>
      <c r="T112" s="24">
        <f t="shared" si="21"/>
        <v>0.0067</v>
      </c>
      <c r="U112" s="24">
        <f t="shared" si="21"/>
        <v>0</v>
      </c>
      <c r="V112" s="24">
        <f t="shared" si="21"/>
        <v>575.2642999999999</v>
      </c>
      <c r="W112" s="24">
        <f t="shared" si="21"/>
        <v>0</v>
      </c>
      <c r="X112" s="24">
        <f t="shared" si="21"/>
        <v>0</v>
      </c>
      <c r="Y112" s="24">
        <f t="shared" si="21"/>
        <v>0</v>
      </c>
      <c r="Z112" s="24">
        <f t="shared" si="21"/>
        <v>0</v>
      </c>
      <c r="AA112" s="24">
        <f t="shared" si="21"/>
        <v>0</v>
      </c>
      <c r="AB112" s="24">
        <f t="shared" si="21"/>
        <v>0</v>
      </c>
      <c r="AC112" s="24">
        <f t="shared" si="21"/>
        <v>0</v>
      </c>
      <c r="AD112" s="24">
        <f t="shared" si="21"/>
        <v>0</v>
      </c>
      <c r="AE112" s="24">
        <f t="shared" si="21"/>
        <v>0</v>
      </c>
      <c r="AF112" s="24">
        <f t="shared" si="21"/>
        <v>0</v>
      </c>
      <c r="AG112" s="24">
        <f t="shared" si="21"/>
        <v>0</v>
      </c>
      <c r="AH112" s="24">
        <f t="shared" si="21"/>
        <v>0</v>
      </c>
      <c r="AI112" s="24">
        <f t="shared" si="21"/>
        <v>0</v>
      </c>
      <c r="AJ112" s="24">
        <f t="shared" si="21"/>
        <v>0</v>
      </c>
      <c r="AK112" s="24">
        <f t="shared" si="21"/>
        <v>0</v>
      </c>
      <c r="AL112" s="24">
        <f t="shared" si="21"/>
        <v>0</v>
      </c>
      <c r="AM112" s="24">
        <f t="shared" si="21"/>
        <v>0</v>
      </c>
      <c r="AN112" s="24">
        <f t="shared" si="21"/>
        <v>0</v>
      </c>
      <c r="AO112" s="24">
        <f t="shared" si="21"/>
        <v>0</v>
      </c>
      <c r="AP112" s="24">
        <f t="shared" si="21"/>
        <v>0</v>
      </c>
      <c r="AQ112" s="24">
        <f t="shared" si="21"/>
        <v>0</v>
      </c>
      <c r="AR112" s="24">
        <f t="shared" si="21"/>
        <v>0</v>
      </c>
      <c r="AS112" s="24">
        <f t="shared" si="21"/>
        <v>0</v>
      </c>
      <c r="AT112" s="24">
        <f t="shared" si="21"/>
        <v>0</v>
      </c>
      <c r="AU112" s="24">
        <f t="shared" si="21"/>
        <v>0</v>
      </c>
      <c r="AV112" s="24">
        <f t="shared" si="21"/>
        <v>0</v>
      </c>
      <c r="AW112" s="24">
        <f t="shared" si="21"/>
        <v>0</v>
      </c>
      <c r="AX112" s="24">
        <f t="shared" si="21"/>
        <v>0</v>
      </c>
      <c r="AY112" s="24">
        <f t="shared" si="21"/>
        <v>0</v>
      </c>
      <c r="AZ112" s="24">
        <f t="shared" si="21"/>
        <v>0</v>
      </c>
      <c r="BA112" s="24">
        <f t="shared" si="21"/>
        <v>0</v>
      </c>
      <c r="BB112" s="24">
        <f t="shared" si="21"/>
        <v>0</v>
      </c>
      <c r="BC112" s="24">
        <f t="shared" si="21"/>
        <v>0</v>
      </c>
      <c r="BD112" s="24">
        <f t="shared" si="21"/>
        <v>0</v>
      </c>
      <c r="BE112" s="24">
        <f t="shared" si="21"/>
        <v>0</v>
      </c>
      <c r="BF112" s="24">
        <f t="shared" si="21"/>
        <v>0</v>
      </c>
      <c r="BG112" s="24">
        <f t="shared" si="21"/>
        <v>0</v>
      </c>
      <c r="BH112" s="24">
        <f t="shared" si="21"/>
        <v>0</v>
      </c>
      <c r="BI112" s="24">
        <f t="shared" si="21"/>
        <v>0</v>
      </c>
      <c r="BJ112" s="24">
        <f t="shared" si="21"/>
        <v>0</v>
      </c>
      <c r="BK112" s="27">
        <f>SUM(BK111)</f>
        <v>7834.27685881979</v>
      </c>
    </row>
    <row r="113" spans="1:63" ht="15">
      <c r="A113" s="19" t="s">
        <v>10</v>
      </c>
      <c r="B113" s="5" t="s">
        <v>41</v>
      </c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2"/>
    </row>
    <row r="114" spans="1:63" ht="15">
      <c r="A114" s="19"/>
      <c r="B114" s="7" t="s">
        <v>164</v>
      </c>
      <c r="C114" s="20">
        <v>0</v>
      </c>
      <c r="D114" s="21">
        <v>5.540135030750049</v>
      </c>
      <c r="E114" s="21">
        <v>0</v>
      </c>
      <c r="F114" s="21">
        <v>0</v>
      </c>
      <c r="G114" s="22">
        <v>0</v>
      </c>
      <c r="H114" s="20">
        <v>2.6563</v>
      </c>
      <c r="I114" s="21">
        <v>138.111825807914</v>
      </c>
      <c r="J114" s="21">
        <v>0</v>
      </c>
      <c r="K114" s="21">
        <v>0</v>
      </c>
      <c r="L114" s="22">
        <v>4.1932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2.0425</v>
      </c>
      <c r="S114" s="21">
        <v>28.969999999999995</v>
      </c>
      <c r="T114" s="21">
        <v>0</v>
      </c>
      <c r="U114" s="21">
        <v>0</v>
      </c>
      <c r="V114" s="22">
        <v>1.0484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 aca="true" t="shared" si="22" ref="BK114:BK137">SUM(C114:BJ114)</f>
        <v>182.562360838664</v>
      </c>
    </row>
    <row r="115" spans="1:63" ht="15">
      <c r="A115" s="19"/>
      <c r="B115" s="7" t="s">
        <v>149</v>
      </c>
      <c r="C115" s="20">
        <v>0</v>
      </c>
      <c r="D115" s="21">
        <v>12.951413151359782</v>
      </c>
      <c r="E115" s="21">
        <v>0</v>
      </c>
      <c r="F115" s="21">
        <v>0</v>
      </c>
      <c r="G115" s="22">
        <v>0</v>
      </c>
      <c r="H115" s="20">
        <v>6.6896</v>
      </c>
      <c r="I115" s="21">
        <v>143.28545266075892</v>
      </c>
      <c r="J115" s="21">
        <v>0</v>
      </c>
      <c r="K115" s="21">
        <v>0</v>
      </c>
      <c r="L115" s="22">
        <v>8.592199999999998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4.323599999999999</v>
      </c>
      <c r="S115" s="21">
        <v>0.32130000000000003</v>
      </c>
      <c r="T115" s="21">
        <v>0</v>
      </c>
      <c r="U115" s="21">
        <v>0</v>
      </c>
      <c r="V115" s="22">
        <v>5.5443999999999996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181.7079658121187</v>
      </c>
    </row>
    <row r="116" spans="1:63" ht="15">
      <c r="A116" s="19"/>
      <c r="B116" s="7" t="s">
        <v>165</v>
      </c>
      <c r="C116" s="20">
        <v>0</v>
      </c>
      <c r="D116" s="21">
        <v>3.237920024862911</v>
      </c>
      <c r="E116" s="21">
        <v>0</v>
      </c>
      <c r="F116" s="21">
        <v>0</v>
      </c>
      <c r="G116" s="22">
        <v>0</v>
      </c>
      <c r="H116" s="20">
        <v>5.7452</v>
      </c>
      <c r="I116" s="21">
        <v>15.3052001842921</v>
      </c>
      <c r="J116" s="21">
        <v>0</v>
      </c>
      <c r="K116" s="21">
        <v>0</v>
      </c>
      <c r="L116" s="22">
        <v>9.2435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3.5195</v>
      </c>
      <c r="S116" s="21">
        <v>0.0693</v>
      </c>
      <c r="T116" s="21">
        <v>0</v>
      </c>
      <c r="U116" s="21">
        <v>0</v>
      </c>
      <c r="V116" s="22">
        <v>2.0286999999999997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39.14932020915501</v>
      </c>
    </row>
    <row r="117" spans="1:63" ht="15">
      <c r="A117" s="19"/>
      <c r="B117" s="7" t="s">
        <v>166</v>
      </c>
      <c r="C117" s="20">
        <v>0</v>
      </c>
      <c r="D117" s="21">
        <v>0.5623969831665228</v>
      </c>
      <c r="E117" s="21">
        <v>0</v>
      </c>
      <c r="F117" s="21">
        <v>0</v>
      </c>
      <c r="G117" s="22">
        <v>0</v>
      </c>
      <c r="H117" s="20">
        <v>2.2786</v>
      </c>
      <c r="I117" s="21">
        <v>0.017222949804150844</v>
      </c>
      <c r="J117" s="21">
        <v>0</v>
      </c>
      <c r="K117" s="21">
        <v>0</v>
      </c>
      <c r="L117" s="22">
        <v>15.5259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1.6124000000000003</v>
      </c>
      <c r="S117" s="21">
        <v>0.0353</v>
      </c>
      <c r="T117" s="21">
        <v>0</v>
      </c>
      <c r="U117" s="21">
        <v>0</v>
      </c>
      <c r="V117" s="22">
        <v>0.6708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>SUM(C117:BJ117)</f>
        <v>20.702619932970673</v>
      </c>
    </row>
    <row r="118" spans="1:63" ht="15">
      <c r="A118" s="19"/>
      <c r="B118" s="7" t="s">
        <v>167</v>
      </c>
      <c r="C118" s="20">
        <v>0</v>
      </c>
      <c r="D118" s="21">
        <v>4.770133763965319</v>
      </c>
      <c r="E118" s="21">
        <v>0</v>
      </c>
      <c r="F118" s="21">
        <v>0</v>
      </c>
      <c r="G118" s="22">
        <v>0</v>
      </c>
      <c r="H118" s="20">
        <v>5.571100000000001</v>
      </c>
      <c r="I118" s="21">
        <v>15.58023193552466</v>
      </c>
      <c r="J118" s="21">
        <v>0</v>
      </c>
      <c r="K118" s="21">
        <v>0</v>
      </c>
      <c r="L118" s="22">
        <v>41.728300000000004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2.7573999999999996</v>
      </c>
      <c r="S118" s="21">
        <v>0.0132</v>
      </c>
      <c r="T118" s="21">
        <v>0</v>
      </c>
      <c r="U118" s="21">
        <v>0</v>
      </c>
      <c r="V118" s="22">
        <v>4.751799999999999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2"/>
        <v>75.17216569949</v>
      </c>
    </row>
    <row r="119" spans="1:63" ht="15">
      <c r="A119" s="19"/>
      <c r="B119" s="7" t="s">
        <v>181</v>
      </c>
      <c r="C119" s="20">
        <v>0</v>
      </c>
      <c r="D119" s="21">
        <v>0.8261488778424544</v>
      </c>
      <c r="E119" s="21">
        <v>0</v>
      </c>
      <c r="F119" s="21">
        <v>0</v>
      </c>
      <c r="G119" s="22">
        <v>0</v>
      </c>
      <c r="H119" s="20">
        <v>4.8567</v>
      </c>
      <c r="I119" s="21">
        <v>1250.8199278427446</v>
      </c>
      <c r="J119" s="21">
        <v>0</v>
      </c>
      <c r="K119" s="21">
        <v>0</v>
      </c>
      <c r="L119" s="22">
        <v>34.5125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2.1551</v>
      </c>
      <c r="S119" s="21">
        <v>0.14650000000000002</v>
      </c>
      <c r="T119" s="21">
        <v>0</v>
      </c>
      <c r="U119" s="21">
        <v>0</v>
      </c>
      <c r="V119" s="22">
        <v>3.0099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2"/>
        <v>1296.326776720587</v>
      </c>
    </row>
    <row r="120" spans="1:63" ht="15">
      <c r="A120" s="19"/>
      <c r="B120" s="7" t="s">
        <v>168</v>
      </c>
      <c r="C120" s="20">
        <v>0</v>
      </c>
      <c r="D120" s="21">
        <v>87.84909282112191</v>
      </c>
      <c r="E120" s="21">
        <v>0</v>
      </c>
      <c r="F120" s="21">
        <v>0</v>
      </c>
      <c r="G120" s="22">
        <v>0</v>
      </c>
      <c r="H120" s="20">
        <v>168.20149999999998</v>
      </c>
      <c r="I120" s="21">
        <v>4553.184201541793</v>
      </c>
      <c r="J120" s="21">
        <v>0</v>
      </c>
      <c r="K120" s="21">
        <v>0</v>
      </c>
      <c r="L120" s="22">
        <v>888.1887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120.57949999999998</v>
      </c>
      <c r="S120" s="21">
        <v>33.6447</v>
      </c>
      <c r="T120" s="21">
        <v>0</v>
      </c>
      <c r="U120" s="21">
        <v>0</v>
      </c>
      <c r="V120" s="22">
        <v>196.99290000000005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>SUM(C120:BJ120)</f>
        <v>6048.640594362915</v>
      </c>
    </row>
    <row r="121" spans="1:63" ht="15">
      <c r="A121" s="19"/>
      <c r="B121" s="7" t="s">
        <v>49</v>
      </c>
      <c r="C121" s="20">
        <v>0</v>
      </c>
      <c r="D121" s="21">
        <v>0.8345174676551554</v>
      </c>
      <c r="E121" s="21">
        <v>0</v>
      </c>
      <c r="F121" s="21">
        <v>0</v>
      </c>
      <c r="G121" s="22">
        <v>0</v>
      </c>
      <c r="H121" s="20">
        <v>324.3507000000001</v>
      </c>
      <c r="I121" s="21">
        <v>18359.046690449446</v>
      </c>
      <c r="J121" s="21">
        <v>0</v>
      </c>
      <c r="K121" s="21">
        <v>0</v>
      </c>
      <c r="L121" s="22">
        <v>1375.8267999999998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139.72400000000002</v>
      </c>
      <c r="S121" s="21">
        <v>148.79450000000003</v>
      </c>
      <c r="T121" s="21">
        <v>0</v>
      </c>
      <c r="U121" s="21">
        <v>0</v>
      </c>
      <c r="V121" s="22">
        <v>293.2409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20641.8181079171</v>
      </c>
    </row>
    <row r="122" spans="1:63" ht="15">
      <c r="A122" s="19"/>
      <c r="B122" s="7" t="s">
        <v>150</v>
      </c>
      <c r="C122" s="20">
        <v>0</v>
      </c>
      <c r="D122" s="21">
        <v>0.7043879921924051</v>
      </c>
      <c r="E122" s="21">
        <v>0</v>
      </c>
      <c r="F122" s="21">
        <v>0</v>
      </c>
      <c r="G122" s="22">
        <v>0</v>
      </c>
      <c r="H122" s="20">
        <v>10.869</v>
      </c>
      <c r="I122" s="21">
        <v>103.21732934312767</v>
      </c>
      <c r="J122" s="21">
        <v>0</v>
      </c>
      <c r="K122" s="21">
        <v>0</v>
      </c>
      <c r="L122" s="22">
        <v>42.3992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5.772800000000001</v>
      </c>
      <c r="S122" s="21">
        <v>0.9863000000000001</v>
      </c>
      <c r="T122" s="21">
        <v>0</v>
      </c>
      <c r="U122" s="21">
        <v>0</v>
      </c>
      <c r="V122" s="22">
        <v>11.431200000000002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175.38021733532005</v>
      </c>
    </row>
    <row r="123" spans="1:63" ht="15">
      <c r="A123" s="19"/>
      <c r="B123" s="7" t="s">
        <v>169</v>
      </c>
      <c r="C123" s="20">
        <v>0</v>
      </c>
      <c r="D123" s="21">
        <v>1.3882957545208745</v>
      </c>
      <c r="E123" s="21">
        <v>0</v>
      </c>
      <c r="F123" s="21">
        <v>0</v>
      </c>
      <c r="G123" s="22">
        <v>0</v>
      </c>
      <c r="H123" s="20">
        <v>10.850200000000001</v>
      </c>
      <c r="I123" s="21">
        <v>0.7188740428074645</v>
      </c>
      <c r="J123" s="21">
        <v>0</v>
      </c>
      <c r="K123" s="21">
        <v>0</v>
      </c>
      <c r="L123" s="22">
        <v>14.6282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5.241900000000001</v>
      </c>
      <c r="S123" s="21">
        <v>0.23090000000000002</v>
      </c>
      <c r="T123" s="21">
        <v>0</v>
      </c>
      <c r="U123" s="21">
        <v>0</v>
      </c>
      <c r="V123" s="22">
        <v>3.6124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>SUM(C123:BJ123)</f>
        <v>36.67076979732834</v>
      </c>
    </row>
    <row r="124" spans="1:63" ht="15">
      <c r="A124" s="19"/>
      <c r="B124" s="7" t="s">
        <v>170</v>
      </c>
      <c r="C124" s="20">
        <v>0</v>
      </c>
      <c r="D124" s="21">
        <v>4.161120172943234</v>
      </c>
      <c r="E124" s="21">
        <v>0</v>
      </c>
      <c r="F124" s="21">
        <v>0</v>
      </c>
      <c r="G124" s="22">
        <v>0</v>
      </c>
      <c r="H124" s="20">
        <v>221.4555</v>
      </c>
      <c r="I124" s="21">
        <v>1703.314137910901</v>
      </c>
      <c r="J124" s="21">
        <v>0</v>
      </c>
      <c r="K124" s="21">
        <v>0</v>
      </c>
      <c r="L124" s="22">
        <v>737.4770000000001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146.5984</v>
      </c>
      <c r="S124" s="21">
        <v>21.8259</v>
      </c>
      <c r="T124" s="21">
        <v>0</v>
      </c>
      <c r="U124" s="21">
        <v>0</v>
      </c>
      <c r="V124" s="22">
        <v>130.80210000000002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2"/>
        <v>2965.634158083844</v>
      </c>
    </row>
    <row r="125" spans="1:63" ht="15">
      <c r="A125" s="19"/>
      <c r="B125" s="7" t="s">
        <v>171</v>
      </c>
      <c r="C125" s="20">
        <v>0</v>
      </c>
      <c r="D125" s="21">
        <v>0.6370250320849065</v>
      </c>
      <c r="E125" s="21">
        <v>0</v>
      </c>
      <c r="F125" s="21">
        <v>0</v>
      </c>
      <c r="G125" s="22">
        <v>0</v>
      </c>
      <c r="H125" s="20">
        <v>284.4</v>
      </c>
      <c r="I125" s="21">
        <v>1438.778792384582</v>
      </c>
      <c r="J125" s="21">
        <v>0.0003</v>
      </c>
      <c r="K125" s="21">
        <v>0</v>
      </c>
      <c r="L125" s="22">
        <v>4105.2328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173.48940000000002</v>
      </c>
      <c r="S125" s="21">
        <v>158.78060000000002</v>
      </c>
      <c r="T125" s="21">
        <v>0</v>
      </c>
      <c r="U125" s="21">
        <v>0</v>
      </c>
      <c r="V125" s="22">
        <v>1186.1150000000002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2"/>
        <v>7347.433917416667</v>
      </c>
    </row>
    <row r="126" spans="1:63" ht="15">
      <c r="A126" s="19"/>
      <c r="B126" s="7" t="s">
        <v>172</v>
      </c>
      <c r="C126" s="20">
        <v>0</v>
      </c>
      <c r="D126" s="21">
        <v>3.7134621257217666</v>
      </c>
      <c r="E126" s="21">
        <v>0</v>
      </c>
      <c r="F126" s="21">
        <v>0</v>
      </c>
      <c r="G126" s="22">
        <v>0</v>
      </c>
      <c r="H126" s="20">
        <v>831.9733</v>
      </c>
      <c r="I126" s="21">
        <v>4742.698556950106</v>
      </c>
      <c r="J126" s="21">
        <v>18.257</v>
      </c>
      <c r="K126" s="21">
        <v>0</v>
      </c>
      <c r="L126" s="22">
        <v>4556.5527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669.8928</v>
      </c>
      <c r="S126" s="21">
        <v>306.35580000000004</v>
      </c>
      <c r="T126" s="21">
        <v>0</v>
      </c>
      <c r="U126" s="21">
        <v>0</v>
      </c>
      <c r="V126" s="22">
        <v>1027.7389000000005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2"/>
        <v>12157.182519075826</v>
      </c>
    </row>
    <row r="127" spans="1:63" ht="15">
      <c r="A127" s="19"/>
      <c r="B127" s="7" t="s">
        <v>173</v>
      </c>
      <c r="C127" s="20">
        <v>0</v>
      </c>
      <c r="D127" s="21">
        <v>0.7334255950305499</v>
      </c>
      <c r="E127" s="21">
        <v>0</v>
      </c>
      <c r="F127" s="21">
        <v>0</v>
      </c>
      <c r="G127" s="22">
        <v>0</v>
      </c>
      <c r="H127" s="20">
        <v>51.872699999999995</v>
      </c>
      <c r="I127" s="21">
        <v>841.9227879487524</v>
      </c>
      <c r="J127" s="21">
        <v>3.2276</v>
      </c>
      <c r="K127" s="21">
        <v>0</v>
      </c>
      <c r="L127" s="22">
        <v>432.7116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35.0064</v>
      </c>
      <c r="S127" s="21">
        <v>5.3965</v>
      </c>
      <c r="T127" s="21">
        <v>0</v>
      </c>
      <c r="U127" s="21">
        <v>0</v>
      </c>
      <c r="V127" s="22">
        <v>42.4861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2"/>
        <v>1413.3571135437833</v>
      </c>
    </row>
    <row r="128" spans="1:63" ht="15">
      <c r="A128" s="19"/>
      <c r="B128" s="7" t="s">
        <v>136</v>
      </c>
      <c r="C128" s="20">
        <v>0</v>
      </c>
      <c r="D128" s="21">
        <v>15.552577814385504</v>
      </c>
      <c r="E128" s="21">
        <v>0</v>
      </c>
      <c r="F128" s="21">
        <v>0</v>
      </c>
      <c r="G128" s="22">
        <v>0</v>
      </c>
      <c r="H128" s="20">
        <v>40.21629999999999</v>
      </c>
      <c r="I128" s="21">
        <v>99.55195641267264</v>
      </c>
      <c r="J128" s="21">
        <v>0</v>
      </c>
      <c r="K128" s="21">
        <v>0</v>
      </c>
      <c r="L128" s="22">
        <v>512.8593999999999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22.3056</v>
      </c>
      <c r="S128" s="21">
        <v>2.1931999999999996</v>
      </c>
      <c r="T128" s="21">
        <v>0</v>
      </c>
      <c r="U128" s="21">
        <v>0</v>
      </c>
      <c r="V128" s="22">
        <v>38.073800000000006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2"/>
        <v>730.7528342270581</v>
      </c>
    </row>
    <row r="129" spans="1:63" ht="15">
      <c r="A129" s="19"/>
      <c r="B129" s="7" t="s">
        <v>174</v>
      </c>
      <c r="C129" s="20">
        <v>0</v>
      </c>
      <c r="D129" s="21">
        <v>0.42678920700891654</v>
      </c>
      <c r="E129" s="21">
        <v>0</v>
      </c>
      <c r="F129" s="21">
        <v>0</v>
      </c>
      <c r="G129" s="22">
        <v>0</v>
      </c>
      <c r="H129" s="20">
        <v>2.6811</v>
      </c>
      <c r="I129" s="21">
        <v>0.3352567283620802</v>
      </c>
      <c r="J129" s="21">
        <v>0</v>
      </c>
      <c r="K129" s="21">
        <v>0</v>
      </c>
      <c r="L129" s="22">
        <v>7.672499999999999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2.1455</v>
      </c>
      <c r="S129" s="21">
        <v>0.0169</v>
      </c>
      <c r="T129" s="21">
        <v>0</v>
      </c>
      <c r="U129" s="21">
        <v>0</v>
      </c>
      <c r="V129" s="22">
        <v>2.2306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2"/>
        <v>15.508645935370996</v>
      </c>
    </row>
    <row r="130" spans="1:63" ht="15">
      <c r="A130" s="19"/>
      <c r="B130" s="7" t="s">
        <v>175</v>
      </c>
      <c r="C130" s="20">
        <v>0</v>
      </c>
      <c r="D130" s="21">
        <v>2.2812922707230934</v>
      </c>
      <c r="E130" s="21">
        <v>0</v>
      </c>
      <c r="F130" s="21">
        <v>0</v>
      </c>
      <c r="G130" s="22">
        <v>0</v>
      </c>
      <c r="H130" s="20">
        <v>0.7454000000000001</v>
      </c>
      <c r="I130" s="21">
        <v>16.27039282966758</v>
      </c>
      <c r="J130" s="21">
        <v>0</v>
      </c>
      <c r="K130" s="21">
        <v>0</v>
      </c>
      <c r="L130" s="22">
        <v>0.4314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0.4368000000000001</v>
      </c>
      <c r="S130" s="21">
        <v>0.0058</v>
      </c>
      <c r="T130" s="21">
        <v>0</v>
      </c>
      <c r="U130" s="21">
        <v>0</v>
      </c>
      <c r="V130" s="22">
        <v>0.1723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2"/>
        <v>20.343385100390673</v>
      </c>
    </row>
    <row r="131" spans="1:63" ht="15">
      <c r="A131" s="19"/>
      <c r="B131" s="7" t="s">
        <v>139</v>
      </c>
      <c r="C131" s="20">
        <v>0</v>
      </c>
      <c r="D131" s="21">
        <v>8.821620841978758</v>
      </c>
      <c r="E131" s="21">
        <v>0</v>
      </c>
      <c r="F131" s="21">
        <v>0</v>
      </c>
      <c r="G131" s="22">
        <v>0</v>
      </c>
      <c r="H131" s="20">
        <v>184.665</v>
      </c>
      <c r="I131" s="21">
        <v>286.1915568182143</v>
      </c>
      <c r="J131" s="21">
        <v>4.848699999999999</v>
      </c>
      <c r="K131" s="21">
        <v>0</v>
      </c>
      <c r="L131" s="22">
        <v>295.1339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183.73489999999998</v>
      </c>
      <c r="S131" s="21">
        <v>6.4808</v>
      </c>
      <c r="T131" s="21">
        <v>0</v>
      </c>
      <c r="U131" s="21">
        <v>0</v>
      </c>
      <c r="V131" s="22">
        <v>134.71220000000002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2"/>
        <v>1104.5886776601928</v>
      </c>
    </row>
    <row r="132" spans="1:63" ht="15">
      <c r="A132" s="19"/>
      <c r="B132" s="7" t="s">
        <v>176</v>
      </c>
      <c r="C132" s="20">
        <v>0</v>
      </c>
      <c r="D132" s="21">
        <v>0.5600025077678092</v>
      </c>
      <c r="E132" s="21">
        <v>0</v>
      </c>
      <c r="F132" s="21">
        <v>0</v>
      </c>
      <c r="G132" s="22">
        <v>0</v>
      </c>
      <c r="H132" s="20">
        <v>1.0967999999999998</v>
      </c>
      <c r="I132" s="21">
        <v>1743.7143593082321</v>
      </c>
      <c r="J132" s="21">
        <v>0.5523</v>
      </c>
      <c r="K132" s="21">
        <v>0</v>
      </c>
      <c r="L132" s="22">
        <v>86.85759999999998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0.3061</v>
      </c>
      <c r="S132" s="21">
        <v>0.0554</v>
      </c>
      <c r="T132" s="21">
        <v>0</v>
      </c>
      <c r="U132" s="21">
        <v>0</v>
      </c>
      <c r="V132" s="22">
        <v>4.462200000000001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2"/>
        <v>1837.604761816</v>
      </c>
    </row>
    <row r="133" spans="1:63" ht="15">
      <c r="A133" s="19"/>
      <c r="B133" s="7" t="s">
        <v>177</v>
      </c>
      <c r="C133" s="20">
        <v>0</v>
      </c>
      <c r="D133" s="21">
        <v>157.93620737519433</v>
      </c>
      <c r="E133" s="21">
        <v>0</v>
      </c>
      <c r="F133" s="21">
        <v>0</v>
      </c>
      <c r="G133" s="22">
        <v>0</v>
      </c>
      <c r="H133" s="20">
        <v>0.6295</v>
      </c>
      <c r="I133" s="21">
        <v>6728.07174395603</v>
      </c>
      <c r="J133" s="21">
        <v>0</v>
      </c>
      <c r="K133" s="21">
        <v>0</v>
      </c>
      <c r="L133" s="22">
        <v>297.62420000000003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0.32589999999999997</v>
      </c>
      <c r="S133" s="21">
        <v>131.77829999999997</v>
      </c>
      <c r="T133" s="21">
        <v>0</v>
      </c>
      <c r="U133" s="21">
        <v>0</v>
      </c>
      <c r="V133" s="22">
        <v>36.1212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2"/>
        <v>7352.487051331224</v>
      </c>
    </row>
    <row r="134" spans="1:63" ht="15">
      <c r="A134" s="19"/>
      <c r="B134" s="7" t="s">
        <v>178</v>
      </c>
      <c r="C134" s="20">
        <v>0</v>
      </c>
      <c r="D134" s="21">
        <v>0.4368994587855983</v>
      </c>
      <c r="E134" s="21">
        <v>0</v>
      </c>
      <c r="F134" s="21">
        <v>0</v>
      </c>
      <c r="G134" s="22">
        <v>0</v>
      </c>
      <c r="H134" s="20">
        <v>10.113799999999998</v>
      </c>
      <c r="I134" s="21">
        <v>20.95788749721107</v>
      </c>
      <c r="J134" s="21">
        <v>0</v>
      </c>
      <c r="K134" s="21">
        <v>0</v>
      </c>
      <c r="L134" s="22">
        <v>25.019800000000004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7.312800000000002</v>
      </c>
      <c r="S134" s="21">
        <v>0.09870000000000001</v>
      </c>
      <c r="T134" s="21">
        <v>0</v>
      </c>
      <c r="U134" s="21">
        <v>0</v>
      </c>
      <c r="V134" s="22">
        <v>7.0121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2"/>
        <v>70.95198695599667</v>
      </c>
    </row>
    <row r="135" spans="1:63" ht="15">
      <c r="A135" s="19"/>
      <c r="B135" s="7" t="s">
        <v>151</v>
      </c>
      <c r="C135" s="20">
        <v>0</v>
      </c>
      <c r="D135" s="21">
        <v>3.5101372228409584</v>
      </c>
      <c r="E135" s="21">
        <v>0</v>
      </c>
      <c r="F135" s="21">
        <v>0</v>
      </c>
      <c r="G135" s="22">
        <v>0</v>
      </c>
      <c r="H135" s="20">
        <v>35.71789999999999</v>
      </c>
      <c r="I135" s="21">
        <v>45.63410078972439</v>
      </c>
      <c r="J135" s="21">
        <v>0</v>
      </c>
      <c r="K135" s="21">
        <v>0</v>
      </c>
      <c r="L135" s="22">
        <v>65.945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33.4066</v>
      </c>
      <c r="S135" s="21">
        <v>2.8674999999999997</v>
      </c>
      <c r="T135" s="21">
        <v>0</v>
      </c>
      <c r="U135" s="21">
        <v>0</v>
      </c>
      <c r="V135" s="22">
        <v>20.9099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2"/>
        <v>207.99113801256533</v>
      </c>
    </row>
    <row r="136" spans="1:63" ht="15">
      <c r="A136" s="19"/>
      <c r="B136" s="7" t="s">
        <v>156</v>
      </c>
      <c r="C136" s="20">
        <v>0</v>
      </c>
      <c r="D136" s="21">
        <v>0.5475174445991994</v>
      </c>
      <c r="E136" s="21">
        <v>0</v>
      </c>
      <c r="F136" s="21">
        <v>0</v>
      </c>
      <c r="G136" s="22">
        <v>0</v>
      </c>
      <c r="H136" s="20">
        <v>12.9692</v>
      </c>
      <c r="I136" s="21">
        <v>6.411511718626476</v>
      </c>
      <c r="J136" s="21">
        <v>0</v>
      </c>
      <c r="K136" s="21">
        <v>0</v>
      </c>
      <c r="L136" s="22">
        <v>18.025699999999997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9.3265</v>
      </c>
      <c r="S136" s="21">
        <v>0.46849999999999997</v>
      </c>
      <c r="T136" s="21">
        <v>0</v>
      </c>
      <c r="U136" s="21">
        <v>0</v>
      </c>
      <c r="V136" s="22">
        <v>4.1248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2"/>
        <v>51.873729163225676</v>
      </c>
    </row>
    <row r="137" spans="1:63" ht="15">
      <c r="A137" s="19"/>
      <c r="B137" s="7" t="s">
        <v>158</v>
      </c>
      <c r="C137" s="20">
        <v>0</v>
      </c>
      <c r="D137" s="21">
        <v>0.5547895505780325</v>
      </c>
      <c r="E137" s="21">
        <v>0</v>
      </c>
      <c r="F137" s="21">
        <v>0</v>
      </c>
      <c r="G137" s="22">
        <v>0</v>
      </c>
      <c r="H137" s="20">
        <v>43.373099999999994</v>
      </c>
      <c r="I137" s="21">
        <v>383.40325406143194</v>
      </c>
      <c r="J137" s="21">
        <v>0</v>
      </c>
      <c r="K137" s="21">
        <v>0</v>
      </c>
      <c r="L137" s="22">
        <v>230.82109999999997</v>
      </c>
      <c r="M137" s="20">
        <v>0</v>
      </c>
      <c r="N137" s="21">
        <v>0</v>
      </c>
      <c r="O137" s="21">
        <v>0</v>
      </c>
      <c r="P137" s="21">
        <v>0</v>
      </c>
      <c r="Q137" s="22">
        <v>0</v>
      </c>
      <c r="R137" s="20">
        <v>24.530099999999997</v>
      </c>
      <c r="S137" s="21">
        <v>4.229</v>
      </c>
      <c r="T137" s="21">
        <v>0</v>
      </c>
      <c r="U137" s="21">
        <v>0</v>
      </c>
      <c r="V137" s="22">
        <v>41.1428</v>
      </c>
      <c r="W137" s="20">
        <v>0</v>
      </c>
      <c r="X137" s="21">
        <v>0</v>
      </c>
      <c r="Y137" s="21">
        <v>0</v>
      </c>
      <c r="Z137" s="21">
        <v>0</v>
      </c>
      <c r="AA137" s="22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0">
        <v>0</v>
      </c>
      <c r="AH137" s="21">
        <v>0</v>
      </c>
      <c r="AI137" s="21">
        <v>0</v>
      </c>
      <c r="AJ137" s="21">
        <v>0</v>
      </c>
      <c r="AK137" s="22">
        <v>0</v>
      </c>
      <c r="AL137" s="20">
        <v>0</v>
      </c>
      <c r="AM137" s="21">
        <v>0</v>
      </c>
      <c r="AN137" s="21">
        <v>0</v>
      </c>
      <c r="AO137" s="21">
        <v>0</v>
      </c>
      <c r="AP137" s="22">
        <v>0</v>
      </c>
      <c r="AQ137" s="20">
        <v>0</v>
      </c>
      <c r="AR137" s="21">
        <v>0</v>
      </c>
      <c r="AS137" s="21">
        <v>0</v>
      </c>
      <c r="AT137" s="21">
        <v>0</v>
      </c>
      <c r="AU137" s="22">
        <v>0</v>
      </c>
      <c r="AV137" s="20">
        <v>0</v>
      </c>
      <c r="AW137" s="21">
        <v>0</v>
      </c>
      <c r="AX137" s="21">
        <v>0</v>
      </c>
      <c r="AY137" s="21">
        <v>0</v>
      </c>
      <c r="AZ137" s="22">
        <v>0</v>
      </c>
      <c r="BA137" s="20">
        <v>0</v>
      </c>
      <c r="BB137" s="21">
        <v>0</v>
      </c>
      <c r="BC137" s="21">
        <v>0</v>
      </c>
      <c r="BD137" s="21">
        <v>0</v>
      </c>
      <c r="BE137" s="22">
        <v>0</v>
      </c>
      <c r="BF137" s="20">
        <v>0</v>
      </c>
      <c r="BG137" s="21">
        <v>0</v>
      </c>
      <c r="BH137" s="21">
        <v>0</v>
      </c>
      <c r="BI137" s="21">
        <v>0</v>
      </c>
      <c r="BJ137" s="22">
        <v>0</v>
      </c>
      <c r="BK137" s="23">
        <f t="shared" si="22"/>
        <v>728.0541436120099</v>
      </c>
    </row>
    <row r="138" spans="1:63" s="28" customFormat="1" ht="15">
      <c r="A138" s="19"/>
      <c r="B138" s="8" t="s">
        <v>12</v>
      </c>
      <c r="C138" s="24">
        <f aca="true" t="shared" si="23" ref="C138:AH138">SUM(C114:C137)</f>
        <v>0</v>
      </c>
      <c r="D138" s="25">
        <f t="shared" si="23"/>
        <v>318.53730848708005</v>
      </c>
      <c r="E138" s="25">
        <f t="shared" si="23"/>
        <v>0</v>
      </c>
      <c r="F138" s="25">
        <f t="shared" si="23"/>
        <v>0</v>
      </c>
      <c r="G138" s="26">
        <f t="shared" si="23"/>
        <v>0</v>
      </c>
      <c r="H138" s="24">
        <f t="shared" si="23"/>
        <v>2263.9784999999997</v>
      </c>
      <c r="I138" s="25">
        <f t="shared" si="23"/>
        <v>42636.543252072726</v>
      </c>
      <c r="J138" s="25">
        <f t="shared" si="23"/>
        <v>26.885899999999996</v>
      </c>
      <c r="K138" s="25">
        <f t="shared" si="23"/>
        <v>0</v>
      </c>
      <c r="L138" s="26">
        <f t="shared" si="23"/>
        <v>13807.203199999998</v>
      </c>
      <c r="M138" s="24">
        <f t="shared" si="23"/>
        <v>0</v>
      </c>
      <c r="N138" s="25">
        <f t="shared" si="23"/>
        <v>0</v>
      </c>
      <c r="O138" s="25">
        <f t="shared" si="23"/>
        <v>0</v>
      </c>
      <c r="P138" s="25">
        <f t="shared" si="23"/>
        <v>0</v>
      </c>
      <c r="Q138" s="26">
        <f t="shared" si="23"/>
        <v>0</v>
      </c>
      <c r="R138" s="24">
        <f t="shared" si="23"/>
        <v>1596.5464999999997</v>
      </c>
      <c r="S138" s="25">
        <f t="shared" si="23"/>
        <v>853.7649</v>
      </c>
      <c r="T138" s="25">
        <f t="shared" si="23"/>
        <v>0</v>
      </c>
      <c r="U138" s="25">
        <f t="shared" si="23"/>
        <v>0</v>
      </c>
      <c r="V138" s="26">
        <f t="shared" si="23"/>
        <v>3198.435400000001</v>
      </c>
      <c r="W138" s="24">
        <f t="shared" si="23"/>
        <v>0</v>
      </c>
      <c r="X138" s="25">
        <f t="shared" si="23"/>
        <v>0</v>
      </c>
      <c r="Y138" s="25">
        <f t="shared" si="23"/>
        <v>0</v>
      </c>
      <c r="Z138" s="25">
        <f t="shared" si="23"/>
        <v>0</v>
      </c>
      <c r="AA138" s="26">
        <f t="shared" si="23"/>
        <v>0</v>
      </c>
      <c r="AB138" s="24">
        <f t="shared" si="23"/>
        <v>0</v>
      </c>
      <c r="AC138" s="25">
        <f t="shared" si="23"/>
        <v>0</v>
      </c>
      <c r="AD138" s="25">
        <f t="shared" si="23"/>
        <v>0</v>
      </c>
      <c r="AE138" s="25">
        <f t="shared" si="23"/>
        <v>0</v>
      </c>
      <c r="AF138" s="26">
        <f t="shared" si="23"/>
        <v>0</v>
      </c>
      <c r="AG138" s="24">
        <f t="shared" si="23"/>
        <v>0</v>
      </c>
      <c r="AH138" s="25">
        <f t="shared" si="23"/>
        <v>0</v>
      </c>
      <c r="AI138" s="25">
        <f aca="true" t="shared" si="24" ref="AI138:BK138">SUM(AI114:AI137)</f>
        <v>0</v>
      </c>
      <c r="AJ138" s="25">
        <f t="shared" si="24"/>
        <v>0</v>
      </c>
      <c r="AK138" s="26">
        <f t="shared" si="24"/>
        <v>0</v>
      </c>
      <c r="AL138" s="24">
        <f t="shared" si="24"/>
        <v>0</v>
      </c>
      <c r="AM138" s="25">
        <f t="shared" si="24"/>
        <v>0</v>
      </c>
      <c r="AN138" s="25">
        <f t="shared" si="24"/>
        <v>0</v>
      </c>
      <c r="AO138" s="25">
        <f t="shared" si="24"/>
        <v>0</v>
      </c>
      <c r="AP138" s="26">
        <f t="shared" si="24"/>
        <v>0</v>
      </c>
      <c r="AQ138" s="24">
        <f t="shared" si="24"/>
        <v>0</v>
      </c>
      <c r="AR138" s="25">
        <f t="shared" si="24"/>
        <v>0</v>
      </c>
      <c r="AS138" s="25">
        <f t="shared" si="24"/>
        <v>0</v>
      </c>
      <c r="AT138" s="25">
        <f t="shared" si="24"/>
        <v>0</v>
      </c>
      <c r="AU138" s="26">
        <f t="shared" si="24"/>
        <v>0</v>
      </c>
      <c r="AV138" s="24">
        <f t="shared" si="24"/>
        <v>0</v>
      </c>
      <c r="AW138" s="25">
        <f t="shared" si="24"/>
        <v>0</v>
      </c>
      <c r="AX138" s="25">
        <f t="shared" si="24"/>
        <v>0</v>
      </c>
      <c r="AY138" s="25">
        <f t="shared" si="24"/>
        <v>0</v>
      </c>
      <c r="AZ138" s="26">
        <f t="shared" si="24"/>
        <v>0</v>
      </c>
      <c r="BA138" s="24">
        <f t="shared" si="24"/>
        <v>0</v>
      </c>
      <c r="BB138" s="25">
        <f t="shared" si="24"/>
        <v>0</v>
      </c>
      <c r="BC138" s="25">
        <f t="shared" si="24"/>
        <v>0</v>
      </c>
      <c r="BD138" s="25">
        <f t="shared" si="24"/>
        <v>0</v>
      </c>
      <c r="BE138" s="26">
        <f t="shared" si="24"/>
        <v>0</v>
      </c>
      <c r="BF138" s="24">
        <f t="shared" si="24"/>
        <v>0</v>
      </c>
      <c r="BG138" s="25">
        <f t="shared" si="24"/>
        <v>0</v>
      </c>
      <c r="BH138" s="25">
        <f t="shared" si="24"/>
        <v>0</v>
      </c>
      <c r="BI138" s="25">
        <f t="shared" si="24"/>
        <v>0</v>
      </c>
      <c r="BJ138" s="26">
        <f t="shared" si="24"/>
        <v>0</v>
      </c>
      <c r="BK138" s="26">
        <f t="shared" si="24"/>
        <v>64701.89496055981</v>
      </c>
    </row>
    <row r="139" spans="1:64" s="28" customFormat="1" ht="15">
      <c r="A139" s="19"/>
      <c r="B139" s="9" t="s">
        <v>23</v>
      </c>
      <c r="C139" s="24">
        <f aca="true" t="shared" si="25" ref="C139:AH139">C138+C112</f>
        <v>0</v>
      </c>
      <c r="D139" s="25">
        <f t="shared" si="25"/>
        <v>319.61913145964735</v>
      </c>
      <c r="E139" s="25">
        <f t="shared" si="25"/>
        <v>0</v>
      </c>
      <c r="F139" s="25">
        <f t="shared" si="25"/>
        <v>0</v>
      </c>
      <c r="G139" s="26">
        <f t="shared" si="25"/>
        <v>0</v>
      </c>
      <c r="H139" s="24">
        <f t="shared" si="25"/>
        <v>2924.6191999999996</v>
      </c>
      <c r="I139" s="25">
        <f t="shared" si="25"/>
        <v>45552.30188791995</v>
      </c>
      <c r="J139" s="25">
        <f t="shared" si="25"/>
        <v>26.889699999999994</v>
      </c>
      <c r="K139" s="25">
        <f t="shared" si="25"/>
        <v>0</v>
      </c>
      <c r="L139" s="26">
        <f t="shared" si="25"/>
        <v>17001.0055</v>
      </c>
      <c r="M139" s="24">
        <f t="shared" si="25"/>
        <v>0</v>
      </c>
      <c r="N139" s="25">
        <f t="shared" si="25"/>
        <v>0</v>
      </c>
      <c r="O139" s="25">
        <f t="shared" si="25"/>
        <v>0</v>
      </c>
      <c r="P139" s="25">
        <f t="shared" si="25"/>
        <v>0</v>
      </c>
      <c r="Q139" s="26">
        <f t="shared" si="25"/>
        <v>0</v>
      </c>
      <c r="R139" s="24">
        <f t="shared" si="25"/>
        <v>1977.6803999999997</v>
      </c>
      <c r="S139" s="25">
        <f t="shared" si="25"/>
        <v>960.3496</v>
      </c>
      <c r="T139" s="25">
        <f t="shared" si="25"/>
        <v>0.0067</v>
      </c>
      <c r="U139" s="25">
        <f t="shared" si="25"/>
        <v>0</v>
      </c>
      <c r="V139" s="26">
        <f t="shared" si="25"/>
        <v>3773.699700000001</v>
      </c>
      <c r="W139" s="24">
        <f t="shared" si="25"/>
        <v>0</v>
      </c>
      <c r="X139" s="25">
        <f t="shared" si="25"/>
        <v>0</v>
      </c>
      <c r="Y139" s="25">
        <f t="shared" si="25"/>
        <v>0</v>
      </c>
      <c r="Z139" s="25">
        <f t="shared" si="25"/>
        <v>0</v>
      </c>
      <c r="AA139" s="26">
        <f t="shared" si="25"/>
        <v>0</v>
      </c>
      <c r="AB139" s="24">
        <f t="shared" si="25"/>
        <v>0</v>
      </c>
      <c r="AC139" s="25">
        <f t="shared" si="25"/>
        <v>0</v>
      </c>
      <c r="AD139" s="25">
        <f t="shared" si="25"/>
        <v>0</v>
      </c>
      <c r="AE139" s="25">
        <f t="shared" si="25"/>
        <v>0</v>
      </c>
      <c r="AF139" s="26">
        <f t="shared" si="25"/>
        <v>0</v>
      </c>
      <c r="AG139" s="24">
        <f t="shared" si="25"/>
        <v>0</v>
      </c>
      <c r="AH139" s="25">
        <f t="shared" si="25"/>
        <v>0</v>
      </c>
      <c r="AI139" s="25">
        <f aca="true" t="shared" si="26" ref="AI139:BK139">AI138+AI112</f>
        <v>0</v>
      </c>
      <c r="AJ139" s="25">
        <f t="shared" si="26"/>
        <v>0</v>
      </c>
      <c r="AK139" s="26">
        <f t="shared" si="26"/>
        <v>0</v>
      </c>
      <c r="AL139" s="24">
        <f t="shared" si="26"/>
        <v>0</v>
      </c>
      <c r="AM139" s="25">
        <f t="shared" si="26"/>
        <v>0</v>
      </c>
      <c r="AN139" s="25">
        <f t="shared" si="26"/>
        <v>0</v>
      </c>
      <c r="AO139" s="25">
        <f t="shared" si="26"/>
        <v>0</v>
      </c>
      <c r="AP139" s="26">
        <f t="shared" si="26"/>
        <v>0</v>
      </c>
      <c r="AQ139" s="24">
        <f t="shared" si="26"/>
        <v>0</v>
      </c>
      <c r="AR139" s="25">
        <f t="shared" si="26"/>
        <v>0</v>
      </c>
      <c r="AS139" s="25">
        <f t="shared" si="26"/>
        <v>0</v>
      </c>
      <c r="AT139" s="25">
        <f t="shared" si="26"/>
        <v>0</v>
      </c>
      <c r="AU139" s="26">
        <f t="shared" si="26"/>
        <v>0</v>
      </c>
      <c r="AV139" s="24">
        <f t="shared" si="26"/>
        <v>0</v>
      </c>
      <c r="AW139" s="25">
        <f t="shared" si="26"/>
        <v>0</v>
      </c>
      <c r="AX139" s="25">
        <f t="shared" si="26"/>
        <v>0</v>
      </c>
      <c r="AY139" s="25">
        <f t="shared" si="26"/>
        <v>0</v>
      </c>
      <c r="AZ139" s="26">
        <f t="shared" si="26"/>
        <v>0</v>
      </c>
      <c r="BA139" s="24">
        <f t="shared" si="26"/>
        <v>0</v>
      </c>
      <c r="BB139" s="25">
        <f t="shared" si="26"/>
        <v>0</v>
      </c>
      <c r="BC139" s="25">
        <f t="shared" si="26"/>
        <v>0</v>
      </c>
      <c r="BD139" s="25">
        <f t="shared" si="26"/>
        <v>0</v>
      </c>
      <c r="BE139" s="26">
        <f t="shared" si="26"/>
        <v>0</v>
      </c>
      <c r="BF139" s="24">
        <f t="shared" si="26"/>
        <v>0</v>
      </c>
      <c r="BG139" s="25">
        <f t="shared" si="26"/>
        <v>0</v>
      </c>
      <c r="BH139" s="25">
        <f t="shared" si="26"/>
        <v>0</v>
      </c>
      <c r="BI139" s="25">
        <f t="shared" si="26"/>
        <v>0</v>
      </c>
      <c r="BJ139" s="26">
        <f t="shared" si="26"/>
        <v>0</v>
      </c>
      <c r="BK139" s="26">
        <f t="shared" si="26"/>
        <v>72536.1718193796</v>
      </c>
      <c r="BL139" s="37"/>
    </row>
    <row r="140" spans="1:63" ht="15">
      <c r="A140" s="19"/>
      <c r="B140" s="9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5">
      <c r="A141" s="19" t="s">
        <v>42</v>
      </c>
      <c r="B141" s="10" t="s">
        <v>43</v>
      </c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5">
      <c r="A142" s="19" t="s">
        <v>7</v>
      </c>
      <c r="B142" s="13" t="s">
        <v>44</v>
      </c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2"/>
    </row>
    <row r="143" spans="1:63" ht="15">
      <c r="A143" s="34"/>
      <c r="B143" s="7" t="s">
        <v>33</v>
      </c>
      <c r="C143" s="20">
        <v>0</v>
      </c>
      <c r="D143" s="21">
        <v>0</v>
      </c>
      <c r="E143" s="21">
        <v>0</v>
      </c>
      <c r="F143" s="21">
        <v>0</v>
      </c>
      <c r="G143" s="22">
        <v>0</v>
      </c>
      <c r="H143" s="20">
        <v>0</v>
      </c>
      <c r="I143" s="21">
        <v>0</v>
      </c>
      <c r="J143" s="21">
        <v>0</v>
      </c>
      <c r="K143" s="21">
        <v>0</v>
      </c>
      <c r="L143" s="22">
        <v>0</v>
      </c>
      <c r="M143" s="20">
        <v>0</v>
      </c>
      <c r="N143" s="21">
        <v>0</v>
      </c>
      <c r="O143" s="21">
        <v>0</v>
      </c>
      <c r="P143" s="21">
        <v>0</v>
      </c>
      <c r="Q143" s="22">
        <v>0</v>
      </c>
      <c r="R143" s="20">
        <v>0</v>
      </c>
      <c r="S143" s="21">
        <v>0</v>
      </c>
      <c r="T143" s="21">
        <v>0</v>
      </c>
      <c r="U143" s="21">
        <v>0</v>
      </c>
      <c r="V143" s="22">
        <v>0</v>
      </c>
      <c r="W143" s="20">
        <v>0</v>
      </c>
      <c r="X143" s="21">
        <v>0</v>
      </c>
      <c r="Y143" s="21">
        <v>0</v>
      </c>
      <c r="Z143" s="21">
        <v>0</v>
      </c>
      <c r="AA143" s="22">
        <v>0</v>
      </c>
      <c r="AB143" s="20">
        <v>0</v>
      </c>
      <c r="AC143" s="21">
        <v>0</v>
      </c>
      <c r="AD143" s="21">
        <v>0</v>
      </c>
      <c r="AE143" s="21">
        <v>0</v>
      </c>
      <c r="AF143" s="22">
        <v>0</v>
      </c>
      <c r="AG143" s="20">
        <v>0</v>
      </c>
      <c r="AH143" s="21">
        <v>0</v>
      </c>
      <c r="AI143" s="21">
        <v>0</v>
      </c>
      <c r="AJ143" s="21">
        <v>0</v>
      </c>
      <c r="AK143" s="22">
        <v>0</v>
      </c>
      <c r="AL143" s="20">
        <v>0</v>
      </c>
      <c r="AM143" s="21">
        <v>0</v>
      </c>
      <c r="AN143" s="21">
        <v>0</v>
      </c>
      <c r="AO143" s="21">
        <v>0</v>
      </c>
      <c r="AP143" s="22">
        <v>0</v>
      </c>
      <c r="AQ143" s="20">
        <v>0</v>
      </c>
      <c r="AR143" s="21">
        <v>0</v>
      </c>
      <c r="AS143" s="21">
        <v>0</v>
      </c>
      <c r="AT143" s="21">
        <v>0</v>
      </c>
      <c r="AU143" s="22">
        <v>0</v>
      </c>
      <c r="AV143" s="20">
        <v>0</v>
      </c>
      <c r="AW143" s="21">
        <v>0</v>
      </c>
      <c r="AX143" s="21">
        <v>0</v>
      </c>
      <c r="AY143" s="21">
        <v>0</v>
      </c>
      <c r="AZ143" s="22">
        <v>0</v>
      </c>
      <c r="BA143" s="20">
        <v>0</v>
      </c>
      <c r="BB143" s="21">
        <v>0</v>
      </c>
      <c r="BC143" s="21">
        <v>0</v>
      </c>
      <c r="BD143" s="21">
        <v>0</v>
      </c>
      <c r="BE143" s="22">
        <v>0</v>
      </c>
      <c r="BF143" s="20">
        <v>0</v>
      </c>
      <c r="BG143" s="21">
        <v>0</v>
      </c>
      <c r="BH143" s="21">
        <v>0</v>
      </c>
      <c r="BI143" s="21">
        <v>0</v>
      </c>
      <c r="BJ143" s="22">
        <v>0</v>
      </c>
      <c r="BK143" s="20">
        <v>0</v>
      </c>
    </row>
    <row r="144" spans="1:63" s="28" customFormat="1" ht="15">
      <c r="A144" s="19"/>
      <c r="B144" s="9" t="s">
        <v>27</v>
      </c>
      <c r="C144" s="24">
        <v>0</v>
      </c>
      <c r="D144" s="25">
        <v>0</v>
      </c>
      <c r="E144" s="25">
        <v>0</v>
      </c>
      <c r="F144" s="25">
        <v>0</v>
      </c>
      <c r="G144" s="26">
        <v>0</v>
      </c>
      <c r="H144" s="24">
        <v>0</v>
      </c>
      <c r="I144" s="25">
        <v>0</v>
      </c>
      <c r="J144" s="25">
        <v>0</v>
      </c>
      <c r="K144" s="25">
        <v>0</v>
      </c>
      <c r="L144" s="26">
        <v>0</v>
      </c>
      <c r="M144" s="24">
        <v>0</v>
      </c>
      <c r="N144" s="25">
        <v>0</v>
      </c>
      <c r="O144" s="25">
        <v>0</v>
      </c>
      <c r="P144" s="25">
        <v>0</v>
      </c>
      <c r="Q144" s="26">
        <v>0</v>
      </c>
      <c r="R144" s="24">
        <v>0</v>
      </c>
      <c r="S144" s="25">
        <v>0</v>
      </c>
      <c r="T144" s="25">
        <v>0</v>
      </c>
      <c r="U144" s="25">
        <v>0</v>
      </c>
      <c r="V144" s="26">
        <v>0</v>
      </c>
      <c r="W144" s="24">
        <v>0</v>
      </c>
      <c r="X144" s="25">
        <v>0</v>
      </c>
      <c r="Y144" s="25">
        <v>0</v>
      </c>
      <c r="Z144" s="25">
        <v>0</v>
      </c>
      <c r="AA144" s="26">
        <v>0</v>
      </c>
      <c r="AB144" s="24">
        <v>0</v>
      </c>
      <c r="AC144" s="25">
        <v>0</v>
      </c>
      <c r="AD144" s="25">
        <v>0</v>
      </c>
      <c r="AE144" s="25">
        <v>0</v>
      </c>
      <c r="AF144" s="26">
        <v>0</v>
      </c>
      <c r="AG144" s="24">
        <v>0</v>
      </c>
      <c r="AH144" s="25">
        <v>0</v>
      </c>
      <c r="AI144" s="25">
        <v>0</v>
      </c>
      <c r="AJ144" s="25">
        <v>0</v>
      </c>
      <c r="AK144" s="26">
        <v>0</v>
      </c>
      <c r="AL144" s="24">
        <v>0</v>
      </c>
      <c r="AM144" s="25">
        <v>0</v>
      </c>
      <c r="AN144" s="25">
        <v>0</v>
      </c>
      <c r="AO144" s="25">
        <v>0</v>
      </c>
      <c r="AP144" s="26">
        <v>0</v>
      </c>
      <c r="AQ144" s="24">
        <v>0</v>
      </c>
      <c r="AR144" s="25">
        <v>0</v>
      </c>
      <c r="AS144" s="25">
        <v>0</v>
      </c>
      <c r="AT144" s="25">
        <v>0</v>
      </c>
      <c r="AU144" s="26">
        <v>0</v>
      </c>
      <c r="AV144" s="24">
        <v>0</v>
      </c>
      <c r="AW144" s="25">
        <v>0</v>
      </c>
      <c r="AX144" s="25">
        <v>0</v>
      </c>
      <c r="AY144" s="25">
        <v>0</v>
      </c>
      <c r="AZ144" s="26">
        <v>0</v>
      </c>
      <c r="BA144" s="24">
        <v>0</v>
      </c>
      <c r="BB144" s="25">
        <v>0</v>
      </c>
      <c r="BC144" s="25">
        <v>0</v>
      </c>
      <c r="BD144" s="25">
        <v>0</v>
      </c>
      <c r="BE144" s="26">
        <v>0</v>
      </c>
      <c r="BF144" s="24">
        <v>0</v>
      </c>
      <c r="BG144" s="25">
        <v>0</v>
      </c>
      <c r="BH144" s="25">
        <v>0</v>
      </c>
      <c r="BI144" s="25">
        <v>0</v>
      </c>
      <c r="BJ144" s="26">
        <v>0</v>
      </c>
      <c r="BK144" s="27">
        <v>0</v>
      </c>
    </row>
    <row r="145" spans="1:64" ht="12" customHeight="1">
      <c r="A145" s="19"/>
      <c r="B145" s="11"/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2"/>
      <c r="BL145" s="18"/>
    </row>
    <row r="146" spans="1:65" s="28" customFormat="1" ht="15">
      <c r="A146" s="19"/>
      <c r="B146" s="35" t="s">
        <v>45</v>
      </c>
      <c r="C146" s="36">
        <f aca="true" t="shared" si="27" ref="C146:AH146">C144+C139+C107+C101+C63</f>
        <v>0</v>
      </c>
      <c r="D146" s="36">
        <f t="shared" si="27"/>
        <v>2918.7982558798803</v>
      </c>
      <c r="E146" s="36">
        <f t="shared" si="27"/>
        <v>0</v>
      </c>
      <c r="F146" s="36">
        <f t="shared" si="27"/>
        <v>0</v>
      </c>
      <c r="G146" s="36">
        <f t="shared" si="27"/>
        <v>0</v>
      </c>
      <c r="H146" s="36">
        <f t="shared" si="27"/>
        <v>9612.4495348394</v>
      </c>
      <c r="I146" s="36">
        <f t="shared" si="27"/>
        <v>100296.50565512208</v>
      </c>
      <c r="J146" s="36">
        <f t="shared" si="27"/>
        <v>2898.3417499431334</v>
      </c>
      <c r="K146" s="36">
        <f t="shared" si="27"/>
        <v>0</v>
      </c>
      <c r="L146" s="36">
        <f t="shared" si="27"/>
        <v>32442.004668980335</v>
      </c>
      <c r="M146" s="36">
        <f t="shared" si="27"/>
        <v>0</v>
      </c>
      <c r="N146" s="36">
        <f t="shared" si="27"/>
        <v>0</v>
      </c>
      <c r="O146" s="36">
        <f t="shared" si="27"/>
        <v>0</v>
      </c>
      <c r="P146" s="36">
        <f t="shared" si="27"/>
        <v>0</v>
      </c>
      <c r="Q146" s="36">
        <f t="shared" si="27"/>
        <v>0</v>
      </c>
      <c r="R146" s="36">
        <f t="shared" si="27"/>
        <v>5871.385765640368</v>
      </c>
      <c r="S146" s="36">
        <f t="shared" si="27"/>
        <v>4578.7675039201995</v>
      </c>
      <c r="T146" s="36">
        <f t="shared" si="27"/>
        <v>410.92177868389996</v>
      </c>
      <c r="U146" s="36">
        <f t="shared" si="27"/>
        <v>0</v>
      </c>
      <c r="V146" s="36">
        <f t="shared" si="27"/>
        <v>5907.920782576701</v>
      </c>
      <c r="W146" s="36">
        <f t="shared" si="27"/>
        <v>0</v>
      </c>
      <c r="X146" s="36">
        <f t="shared" si="27"/>
        <v>0</v>
      </c>
      <c r="Y146" s="36">
        <f t="shared" si="27"/>
        <v>0</v>
      </c>
      <c r="Z146" s="36">
        <f t="shared" si="27"/>
        <v>0</v>
      </c>
      <c r="AA146" s="36">
        <f t="shared" si="27"/>
        <v>0</v>
      </c>
      <c r="AB146" s="36">
        <f t="shared" si="27"/>
        <v>0</v>
      </c>
      <c r="AC146" s="36">
        <f t="shared" si="27"/>
        <v>0</v>
      </c>
      <c r="AD146" s="36">
        <f t="shared" si="27"/>
        <v>0</v>
      </c>
      <c r="AE146" s="36">
        <f t="shared" si="27"/>
        <v>0</v>
      </c>
      <c r="AF146" s="36">
        <f t="shared" si="27"/>
        <v>0</v>
      </c>
      <c r="AG146" s="36">
        <f t="shared" si="27"/>
        <v>0</v>
      </c>
      <c r="AH146" s="36">
        <f t="shared" si="27"/>
        <v>0</v>
      </c>
      <c r="AI146" s="36">
        <f aca="true" t="shared" si="28" ref="AI146:BK146">AI144+AI139+AI107+AI101+AI63</f>
        <v>0</v>
      </c>
      <c r="AJ146" s="36">
        <f t="shared" si="28"/>
        <v>0</v>
      </c>
      <c r="AK146" s="36">
        <f t="shared" si="28"/>
        <v>0</v>
      </c>
      <c r="AL146" s="36">
        <f t="shared" si="28"/>
        <v>0</v>
      </c>
      <c r="AM146" s="36">
        <f t="shared" si="28"/>
        <v>0</v>
      </c>
      <c r="AN146" s="36">
        <f t="shared" si="28"/>
        <v>0</v>
      </c>
      <c r="AO146" s="36">
        <f t="shared" si="28"/>
        <v>0</v>
      </c>
      <c r="AP146" s="36">
        <f t="shared" si="28"/>
        <v>0</v>
      </c>
      <c r="AQ146" s="36">
        <f t="shared" si="28"/>
        <v>0</v>
      </c>
      <c r="AR146" s="36">
        <f t="shared" si="28"/>
        <v>0</v>
      </c>
      <c r="AS146" s="36">
        <f t="shared" si="28"/>
        <v>0</v>
      </c>
      <c r="AT146" s="36">
        <f t="shared" si="28"/>
        <v>0</v>
      </c>
      <c r="AU146" s="36">
        <f t="shared" si="28"/>
        <v>0</v>
      </c>
      <c r="AV146" s="36">
        <f t="shared" si="28"/>
        <v>43419.55917327195</v>
      </c>
      <c r="AW146" s="36">
        <f t="shared" si="28"/>
        <v>19929.866990950864</v>
      </c>
      <c r="AX146" s="36">
        <f t="shared" si="28"/>
        <v>88.17757466820001</v>
      </c>
      <c r="AY146" s="36">
        <f t="shared" si="28"/>
        <v>526.8558484021</v>
      </c>
      <c r="AZ146" s="36">
        <f t="shared" si="28"/>
        <v>33956.8165420238</v>
      </c>
      <c r="BA146" s="36">
        <f t="shared" si="28"/>
        <v>0</v>
      </c>
      <c r="BB146" s="36">
        <f t="shared" si="28"/>
        <v>0</v>
      </c>
      <c r="BC146" s="36">
        <f t="shared" si="28"/>
        <v>0</v>
      </c>
      <c r="BD146" s="36">
        <f t="shared" si="28"/>
        <v>0</v>
      </c>
      <c r="BE146" s="36">
        <f t="shared" si="28"/>
        <v>0</v>
      </c>
      <c r="BF146" s="36">
        <f t="shared" si="28"/>
        <v>28681.358215364737</v>
      </c>
      <c r="BG146" s="36">
        <f t="shared" si="28"/>
        <v>3010.8404659538</v>
      </c>
      <c r="BH146" s="36">
        <f t="shared" si="28"/>
        <v>209.32754711009994</v>
      </c>
      <c r="BI146" s="36">
        <f t="shared" si="28"/>
        <v>0</v>
      </c>
      <c r="BJ146" s="36">
        <f t="shared" si="28"/>
        <v>8780.336723575934</v>
      </c>
      <c r="BK146" s="27">
        <f t="shared" si="28"/>
        <v>303540.2347769075</v>
      </c>
      <c r="BL146" s="37"/>
      <c r="BM146"/>
    </row>
    <row r="147" spans="1:65" ht="15">
      <c r="A147" s="19"/>
      <c r="B147" s="9"/>
      <c r="C147" s="20"/>
      <c r="D147" s="21"/>
      <c r="E147" s="21"/>
      <c r="F147" s="21"/>
      <c r="G147" s="22"/>
      <c r="H147" s="20"/>
      <c r="I147" s="21"/>
      <c r="J147" s="21"/>
      <c r="K147" s="21"/>
      <c r="L147" s="22"/>
      <c r="M147" s="20"/>
      <c r="N147" s="21"/>
      <c r="O147" s="21"/>
      <c r="P147" s="21"/>
      <c r="Q147" s="22"/>
      <c r="R147" s="20"/>
      <c r="S147" s="21"/>
      <c r="T147" s="21"/>
      <c r="U147" s="21"/>
      <c r="V147" s="22"/>
      <c r="W147" s="20"/>
      <c r="X147" s="21"/>
      <c r="Y147" s="21"/>
      <c r="Z147" s="21"/>
      <c r="AA147" s="22"/>
      <c r="AB147" s="20"/>
      <c r="AC147" s="21"/>
      <c r="AD147" s="21"/>
      <c r="AE147" s="21"/>
      <c r="AF147" s="22"/>
      <c r="AG147" s="20"/>
      <c r="AH147" s="21"/>
      <c r="AI147" s="21"/>
      <c r="AJ147" s="21"/>
      <c r="AK147" s="22"/>
      <c r="AL147" s="20"/>
      <c r="AM147" s="21"/>
      <c r="AN147" s="21"/>
      <c r="AO147" s="21"/>
      <c r="AP147" s="22"/>
      <c r="AQ147" s="20"/>
      <c r="AR147" s="21"/>
      <c r="AS147" s="21"/>
      <c r="AT147" s="21"/>
      <c r="AU147" s="22"/>
      <c r="AV147" s="20"/>
      <c r="AW147" s="21"/>
      <c r="AX147" s="21"/>
      <c r="AY147" s="21"/>
      <c r="AZ147" s="22"/>
      <c r="BA147" s="20"/>
      <c r="BB147" s="21"/>
      <c r="BC147" s="21"/>
      <c r="BD147" s="21"/>
      <c r="BE147" s="22"/>
      <c r="BF147" s="20"/>
      <c r="BG147" s="21"/>
      <c r="BH147" s="21"/>
      <c r="BI147" s="21"/>
      <c r="BJ147" s="22"/>
      <c r="BK147" s="23"/>
      <c r="BL147" s="18"/>
      <c r="BM147"/>
    </row>
    <row r="148" spans="1:65" ht="15">
      <c r="A148" s="19" t="s">
        <v>28</v>
      </c>
      <c r="B148" s="8" t="s">
        <v>29</v>
      </c>
      <c r="C148" s="20"/>
      <c r="D148" s="21"/>
      <c r="E148" s="21"/>
      <c r="F148" s="21"/>
      <c r="G148" s="22"/>
      <c r="H148" s="20"/>
      <c r="I148" s="21"/>
      <c r="J148" s="21"/>
      <c r="K148" s="21"/>
      <c r="L148" s="22"/>
      <c r="M148" s="20"/>
      <c r="N148" s="21"/>
      <c r="O148" s="21"/>
      <c r="P148" s="21"/>
      <c r="Q148" s="22"/>
      <c r="R148" s="20"/>
      <c r="S148" s="21"/>
      <c r="T148" s="21"/>
      <c r="U148" s="21"/>
      <c r="V148" s="22"/>
      <c r="W148" s="20"/>
      <c r="X148" s="21"/>
      <c r="Y148" s="21"/>
      <c r="Z148" s="21"/>
      <c r="AA148" s="22"/>
      <c r="AB148" s="20"/>
      <c r="AC148" s="21"/>
      <c r="AD148" s="21"/>
      <c r="AE148" s="21"/>
      <c r="AF148" s="22"/>
      <c r="AG148" s="20"/>
      <c r="AH148" s="21"/>
      <c r="AI148" s="21"/>
      <c r="AJ148" s="21"/>
      <c r="AK148" s="22"/>
      <c r="AL148" s="20"/>
      <c r="AM148" s="21"/>
      <c r="AN148" s="21"/>
      <c r="AO148" s="21"/>
      <c r="AP148" s="22"/>
      <c r="AQ148" s="20"/>
      <c r="AR148" s="21"/>
      <c r="AS148" s="21"/>
      <c r="AT148" s="21"/>
      <c r="AU148" s="22"/>
      <c r="AV148" s="20"/>
      <c r="AW148" s="21"/>
      <c r="AX148" s="21"/>
      <c r="AY148" s="21"/>
      <c r="AZ148" s="22"/>
      <c r="BA148" s="20"/>
      <c r="BB148" s="21"/>
      <c r="BC148" s="21"/>
      <c r="BD148" s="21"/>
      <c r="BE148" s="22"/>
      <c r="BF148" s="20"/>
      <c r="BG148" s="21"/>
      <c r="BH148" s="21"/>
      <c r="BI148" s="21"/>
      <c r="BJ148" s="22"/>
      <c r="BK148" s="23"/>
      <c r="BL148" s="18"/>
      <c r="BM148" s="18"/>
    </row>
    <row r="149" spans="1:65" ht="15">
      <c r="A149" s="19"/>
      <c r="B149" s="7" t="s">
        <v>146</v>
      </c>
      <c r="C149" s="20">
        <v>0</v>
      </c>
      <c r="D149" s="21">
        <v>0.6827603616666668</v>
      </c>
      <c r="E149" s="21">
        <v>0</v>
      </c>
      <c r="F149" s="21">
        <v>0</v>
      </c>
      <c r="G149" s="22">
        <v>0</v>
      </c>
      <c r="H149" s="20">
        <v>5.408333332566666</v>
      </c>
      <c r="I149" s="21">
        <v>3.625590722200001</v>
      </c>
      <c r="J149" s="21">
        <v>0</v>
      </c>
      <c r="K149" s="21">
        <v>0</v>
      </c>
      <c r="L149" s="22">
        <v>4.544116153033333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3.7847886691666672</v>
      </c>
      <c r="S149" s="21">
        <v>3.715027176466666</v>
      </c>
      <c r="T149" s="21">
        <v>0</v>
      </c>
      <c r="U149" s="21">
        <v>0</v>
      </c>
      <c r="V149" s="22">
        <v>2.2779778081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17.1302285348</v>
      </c>
      <c r="AW149" s="21">
        <v>21.595238526472865</v>
      </c>
      <c r="AX149" s="21">
        <v>0</v>
      </c>
      <c r="AY149" s="21">
        <v>0</v>
      </c>
      <c r="AZ149" s="22">
        <v>39.629978703866676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12.213574785499999</v>
      </c>
      <c r="BG149" s="21">
        <v>4.816515072933333</v>
      </c>
      <c r="BH149" s="21">
        <v>0</v>
      </c>
      <c r="BI149" s="21">
        <v>0</v>
      </c>
      <c r="BJ149" s="22">
        <v>10.95574381583333</v>
      </c>
      <c r="BK149" s="23">
        <f>SUM(C149:BJ149)</f>
        <v>130.3798736626062</v>
      </c>
      <c r="BL149" s="18"/>
      <c r="BM149"/>
    </row>
    <row r="150" spans="1:65" ht="15">
      <c r="A150" s="19"/>
      <c r="B150" s="7" t="s">
        <v>133</v>
      </c>
      <c r="C150" s="20">
        <v>0</v>
      </c>
      <c r="D150" s="21">
        <v>11.794329515833333</v>
      </c>
      <c r="E150" s="21">
        <v>0</v>
      </c>
      <c r="F150" s="21">
        <v>0</v>
      </c>
      <c r="G150" s="22">
        <v>0</v>
      </c>
      <c r="H150" s="20">
        <v>96.7119645640667</v>
      </c>
      <c r="I150" s="21">
        <v>17.54717909613333</v>
      </c>
      <c r="J150" s="21">
        <v>0</v>
      </c>
      <c r="K150" s="21">
        <v>0</v>
      </c>
      <c r="L150" s="22">
        <v>161.6619990271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53.09203142720001</v>
      </c>
      <c r="S150" s="21">
        <v>1.3634823190999998</v>
      </c>
      <c r="T150" s="21">
        <v>0</v>
      </c>
      <c r="U150" s="21">
        <v>0</v>
      </c>
      <c r="V150" s="22">
        <v>10.361759966066668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459.89395047816663</v>
      </c>
      <c r="AW150" s="21">
        <v>122.82748554708294</v>
      </c>
      <c r="AX150" s="21">
        <v>0</v>
      </c>
      <c r="AY150" s="21">
        <v>0</v>
      </c>
      <c r="AZ150" s="22">
        <v>360.40055001556664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232.19120141900004</v>
      </c>
      <c r="BG150" s="21">
        <v>4.831241102199999</v>
      </c>
      <c r="BH150" s="21">
        <v>0</v>
      </c>
      <c r="BI150" s="21">
        <v>0</v>
      </c>
      <c r="BJ150" s="22">
        <v>33.68514085026666</v>
      </c>
      <c r="BK150" s="23">
        <f>SUM(C150:BJ150)</f>
        <v>1566.3623153277827</v>
      </c>
      <c r="BL150" s="18"/>
      <c r="BM150"/>
    </row>
    <row r="151" spans="1:65" ht="15">
      <c r="A151" s="19"/>
      <c r="B151" s="7" t="s">
        <v>143</v>
      </c>
      <c r="C151" s="20">
        <v>0</v>
      </c>
      <c r="D151" s="21">
        <v>0.6769926500333332</v>
      </c>
      <c r="E151" s="21">
        <v>0</v>
      </c>
      <c r="F151" s="21">
        <v>0</v>
      </c>
      <c r="G151" s="22">
        <v>0</v>
      </c>
      <c r="H151" s="20">
        <v>10.292236726666665</v>
      </c>
      <c r="I151" s="21">
        <v>4.864290468366665</v>
      </c>
      <c r="J151" s="21">
        <v>0</v>
      </c>
      <c r="K151" s="21">
        <v>0</v>
      </c>
      <c r="L151" s="22">
        <v>16.968133314866673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11.838905757533333</v>
      </c>
      <c r="S151" s="21">
        <v>4.319090614333333</v>
      </c>
      <c r="T151" s="21">
        <v>0</v>
      </c>
      <c r="U151" s="21">
        <v>0</v>
      </c>
      <c r="V151" s="22">
        <v>12.903462495933335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27.849681487100003</v>
      </c>
      <c r="AW151" s="21">
        <v>9.351688448156782</v>
      </c>
      <c r="AX151" s="21">
        <v>0</v>
      </c>
      <c r="AY151" s="21">
        <v>0</v>
      </c>
      <c r="AZ151" s="22">
        <v>38.3827530543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24.509898721733336</v>
      </c>
      <c r="BG151" s="21">
        <v>2.3254806767000002</v>
      </c>
      <c r="BH151" s="21">
        <v>0</v>
      </c>
      <c r="BI151" s="21">
        <v>0</v>
      </c>
      <c r="BJ151" s="22">
        <v>18.712940513</v>
      </c>
      <c r="BK151" s="23">
        <f>SUM(C151:BJ151)</f>
        <v>182.99555492872346</v>
      </c>
      <c r="BL151" s="18"/>
      <c r="BM151"/>
    </row>
    <row r="152" spans="1:64" ht="15">
      <c r="A152" s="19"/>
      <c r="B152" s="7" t="s">
        <v>163</v>
      </c>
      <c r="C152" s="20">
        <v>0</v>
      </c>
      <c r="D152" s="21">
        <v>0.7151113333333333</v>
      </c>
      <c r="E152" s="21">
        <v>0</v>
      </c>
      <c r="F152" s="21">
        <v>0</v>
      </c>
      <c r="G152" s="22">
        <v>0</v>
      </c>
      <c r="H152" s="20">
        <v>17.573205881200003</v>
      </c>
      <c r="I152" s="21">
        <v>8.565952665966666</v>
      </c>
      <c r="J152" s="21">
        <v>0</v>
      </c>
      <c r="K152" s="21">
        <v>0</v>
      </c>
      <c r="L152" s="22">
        <v>96.04516584393332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8.064956734399999</v>
      </c>
      <c r="S152" s="21">
        <v>0.17307646083333333</v>
      </c>
      <c r="T152" s="21">
        <v>0</v>
      </c>
      <c r="U152" s="21">
        <v>0</v>
      </c>
      <c r="V152" s="22">
        <v>3.161828376366667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7.468916727300002</v>
      </c>
      <c r="AW152" s="21">
        <v>1.1367902907996243</v>
      </c>
      <c r="AX152" s="21">
        <v>0</v>
      </c>
      <c r="AY152" s="21">
        <v>0</v>
      </c>
      <c r="AZ152" s="22">
        <v>10.376212609366666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2.5049088452999997</v>
      </c>
      <c r="BG152" s="21">
        <v>2.9982614840333337</v>
      </c>
      <c r="BH152" s="21">
        <v>0</v>
      </c>
      <c r="BI152" s="21">
        <v>0</v>
      </c>
      <c r="BJ152" s="22">
        <v>1.3540083381666665</v>
      </c>
      <c r="BK152" s="23">
        <f>SUM(C152:BJ152)</f>
        <v>160.1383955909996</v>
      </c>
      <c r="BL152" s="18"/>
    </row>
    <row r="153" spans="1:63" ht="15">
      <c r="A153" s="19"/>
      <c r="B153" s="7" t="s">
        <v>157</v>
      </c>
      <c r="C153" s="20">
        <v>0</v>
      </c>
      <c r="D153" s="21">
        <v>0.5939976666666666</v>
      </c>
      <c r="E153" s="21">
        <v>0</v>
      </c>
      <c r="F153" s="21">
        <v>0</v>
      </c>
      <c r="G153" s="22">
        <v>0</v>
      </c>
      <c r="H153" s="20">
        <v>9.816880689666663</v>
      </c>
      <c r="I153" s="21">
        <v>4.261942565366667</v>
      </c>
      <c r="J153" s="21">
        <v>0</v>
      </c>
      <c r="K153" s="21">
        <v>0</v>
      </c>
      <c r="L153" s="22">
        <v>14.35638508406667</v>
      </c>
      <c r="M153" s="20">
        <v>0</v>
      </c>
      <c r="N153" s="21">
        <v>0</v>
      </c>
      <c r="O153" s="21">
        <v>0</v>
      </c>
      <c r="P153" s="21">
        <v>0</v>
      </c>
      <c r="Q153" s="22">
        <v>0</v>
      </c>
      <c r="R153" s="20">
        <v>6.904615129766667</v>
      </c>
      <c r="S153" s="21">
        <v>0.6112493613000001</v>
      </c>
      <c r="T153" s="21">
        <v>0</v>
      </c>
      <c r="U153" s="21">
        <v>0</v>
      </c>
      <c r="V153" s="22">
        <v>4.775467520166667</v>
      </c>
      <c r="W153" s="20">
        <v>0</v>
      </c>
      <c r="X153" s="21">
        <v>0</v>
      </c>
      <c r="Y153" s="21">
        <v>0</v>
      </c>
      <c r="Z153" s="21">
        <v>0</v>
      </c>
      <c r="AA153" s="22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0">
        <v>0</v>
      </c>
      <c r="AH153" s="21">
        <v>0</v>
      </c>
      <c r="AI153" s="21">
        <v>0</v>
      </c>
      <c r="AJ153" s="21">
        <v>0</v>
      </c>
      <c r="AK153" s="22">
        <v>0</v>
      </c>
      <c r="AL153" s="20">
        <v>0</v>
      </c>
      <c r="AM153" s="21">
        <v>0</v>
      </c>
      <c r="AN153" s="21">
        <v>0</v>
      </c>
      <c r="AO153" s="21">
        <v>0</v>
      </c>
      <c r="AP153" s="22">
        <v>0</v>
      </c>
      <c r="AQ153" s="20">
        <v>0</v>
      </c>
      <c r="AR153" s="21">
        <v>0</v>
      </c>
      <c r="AS153" s="21">
        <v>0</v>
      </c>
      <c r="AT153" s="21">
        <v>0</v>
      </c>
      <c r="AU153" s="22">
        <v>0</v>
      </c>
      <c r="AV153" s="20">
        <v>36.31369332823332</v>
      </c>
      <c r="AW153" s="21">
        <v>13.884518769286228</v>
      </c>
      <c r="AX153" s="21">
        <v>0</v>
      </c>
      <c r="AY153" s="21">
        <v>0</v>
      </c>
      <c r="AZ153" s="22">
        <v>67.47360486283333</v>
      </c>
      <c r="BA153" s="20">
        <v>0</v>
      </c>
      <c r="BB153" s="21">
        <v>0</v>
      </c>
      <c r="BC153" s="21">
        <v>0</v>
      </c>
      <c r="BD153" s="21">
        <v>0</v>
      </c>
      <c r="BE153" s="22">
        <v>0</v>
      </c>
      <c r="BF153" s="20">
        <v>26.362610663866665</v>
      </c>
      <c r="BG153" s="21">
        <v>2.8560808269</v>
      </c>
      <c r="BH153" s="21">
        <v>0</v>
      </c>
      <c r="BI153" s="21">
        <v>0</v>
      </c>
      <c r="BJ153" s="22">
        <v>15.379717522066663</v>
      </c>
      <c r="BK153" s="23">
        <f>SUM(C153:BJ153)</f>
        <v>203.59076399018622</v>
      </c>
    </row>
    <row r="154" spans="1:63" s="28" customFormat="1" ht="15">
      <c r="A154" s="19"/>
      <c r="B154" s="8" t="s">
        <v>27</v>
      </c>
      <c r="C154" s="24">
        <f>SUM(C149:C153)</f>
        <v>0</v>
      </c>
      <c r="D154" s="24">
        <f aca="true" t="shared" si="29" ref="D154:BJ154">SUM(D149:D153)</f>
        <v>14.463191527533333</v>
      </c>
      <c r="E154" s="24">
        <f t="shared" si="29"/>
        <v>0</v>
      </c>
      <c r="F154" s="24">
        <f t="shared" si="29"/>
        <v>0</v>
      </c>
      <c r="G154" s="24">
        <f t="shared" si="29"/>
        <v>0</v>
      </c>
      <c r="H154" s="24">
        <f t="shared" si="29"/>
        <v>139.80262119416673</v>
      </c>
      <c r="I154" s="24">
        <f t="shared" si="29"/>
        <v>38.86495551803333</v>
      </c>
      <c r="J154" s="24">
        <f t="shared" si="29"/>
        <v>0</v>
      </c>
      <c r="K154" s="24">
        <f t="shared" si="29"/>
        <v>0</v>
      </c>
      <c r="L154" s="24">
        <f t="shared" si="29"/>
        <v>293.57579942300003</v>
      </c>
      <c r="M154" s="24">
        <f t="shared" si="29"/>
        <v>0</v>
      </c>
      <c r="N154" s="24">
        <f t="shared" si="29"/>
        <v>0</v>
      </c>
      <c r="O154" s="24">
        <f t="shared" si="29"/>
        <v>0</v>
      </c>
      <c r="P154" s="24">
        <f t="shared" si="29"/>
        <v>0</v>
      </c>
      <c r="Q154" s="24">
        <f t="shared" si="29"/>
        <v>0</v>
      </c>
      <c r="R154" s="24">
        <f t="shared" si="29"/>
        <v>83.68529771806668</v>
      </c>
      <c r="S154" s="24">
        <f t="shared" si="29"/>
        <v>10.181925932033332</v>
      </c>
      <c r="T154" s="24">
        <f t="shared" si="29"/>
        <v>0</v>
      </c>
      <c r="U154" s="24">
        <f t="shared" si="29"/>
        <v>0</v>
      </c>
      <c r="V154" s="24">
        <f t="shared" si="29"/>
        <v>33.48049616663334</v>
      </c>
      <c r="W154" s="24">
        <f t="shared" si="29"/>
        <v>0</v>
      </c>
      <c r="X154" s="24">
        <f t="shared" si="29"/>
        <v>0</v>
      </c>
      <c r="Y154" s="24">
        <f t="shared" si="29"/>
        <v>0</v>
      </c>
      <c r="Z154" s="24">
        <f t="shared" si="29"/>
        <v>0</v>
      </c>
      <c r="AA154" s="24">
        <f t="shared" si="29"/>
        <v>0</v>
      </c>
      <c r="AB154" s="24">
        <f t="shared" si="29"/>
        <v>0</v>
      </c>
      <c r="AC154" s="24">
        <f t="shared" si="29"/>
        <v>0</v>
      </c>
      <c r="AD154" s="24">
        <f t="shared" si="29"/>
        <v>0</v>
      </c>
      <c r="AE154" s="24">
        <f t="shared" si="29"/>
        <v>0</v>
      </c>
      <c r="AF154" s="24">
        <f t="shared" si="29"/>
        <v>0</v>
      </c>
      <c r="AG154" s="24">
        <f t="shared" si="29"/>
        <v>0</v>
      </c>
      <c r="AH154" s="24">
        <f t="shared" si="29"/>
        <v>0</v>
      </c>
      <c r="AI154" s="24">
        <f t="shared" si="29"/>
        <v>0</v>
      </c>
      <c r="AJ154" s="24">
        <f t="shared" si="29"/>
        <v>0</v>
      </c>
      <c r="AK154" s="24">
        <f t="shared" si="29"/>
        <v>0</v>
      </c>
      <c r="AL154" s="24">
        <f t="shared" si="29"/>
        <v>0</v>
      </c>
      <c r="AM154" s="24">
        <f t="shared" si="29"/>
        <v>0</v>
      </c>
      <c r="AN154" s="24">
        <f t="shared" si="29"/>
        <v>0</v>
      </c>
      <c r="AO154" s="24">
        <f t="shared" si="29"/>
        <v>0</v>
      </c>
      <c r="AP154" s="24">
        <f t="shared" si="29"/>
        <v>0</v>
      </c>
      <c r="AQ154" s="24">
        <f t="shared" si="29"/>
        <v>0</v>
      </c>
      <c r="AR154" s="24">
        <f t="shared" si="29"/>
        <v>0</v>
      </c>
      <c r="AS154" s="24">
        <f t="shared" si="29"/>
        <v>0</v>
      </c>
      <c r="AT154" s="24">
        <f t="shared" si="29"/>
        <v>0</v>
      </c>
      <c r="AU154" s="24">
        <f t="shared" si="29"/>
        <v>0</v>
      </c>
      <c r="AV154" s="24">
        <f t="shared" si="29"/>
        <v>548.6564705555999</v>
      </c>
      <c r="AW154" s="24">
        <f t="shared" si="29"/>
        <v>168.79572158179843</v>
      </c>
      <c r="AX154" s="24">
        <f t="shared" si="29"/>
        <v>0</v>
      </c>
      <c r="AY154" s="24">
        <f t="shared" si="29"/>
        <v>0</v>
      </c>
      <c r="AZ154" s="24">
        <f t="shared" si="29"/>
        <v>516.2630992459333</v>
      </c>
      <c r="BA154" s="24">
        <f t="shared" si="29"/>
        <v>0</v>
      </c>
      <c r="BB154" s="24">
        <f t="shared" si="29"/>
        <v>0</v>
      </c>
      <c r="BC154" s="24">
        <f t="shared" si="29"/>
        <v>0</v>
      </c>
      <c r="BD154" s="24">
        <f t="shared" si="29"/>
        <v>0</v>
      </c>
      <c r="BE154" s="24">
        <f t="shared" si="29"/>
        <v>0</v>
      </c>
      <c r="BF154" s="24">
        <f t="shared" si="29"/>
        <v>297.7821944354001</v>
      </c>
      <c r="BG154" s="24">
        <f t="shared" si="29"/>
        <v>17.827579162766664</v>
      </c>
      <c r="BH154" s="24">
        <f t="shared" si="29"/>
        <v>0</v>
      </c>
      <c r="BI154" s="24">
        <f t="shared" si="29"/>
        <v>0</v>
      </c>
      <c r="BJ154" s="24">
        <f t="shared" si="29"/>
        <v>80.08755103933333</v>
      </c>
      <c r="BK154" s="26">
        <f>SUM(BK149:BK153)</f>
        <v>2243.4669035002985</v>
      </c>
    </row>
    <row r="156" spans="1:13" ht="15">
      <c r="A156" s="53" t="s">
        <v>199</v>
      </c>
      <c r="B15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15">
      <c r="A157" s="53" t="s">
        <v>200</v>
      </c>
      <c r="B157"/>
      <c r="C157"/>
      <c r="D157"/>
      <c r="E157"/>
      <c r="F157"/>
      <c r="G157"/>
      <c r="H157"/>
      <c r="I157"/>
      <c r="J157"/>
      <c r="K157" s="53" t="s">
        <v>201</v>
      </c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 s="53" t="s">
        <v>202</v>
      </c>
      <c r="L158"/>
      <c r="M158"/>
    </row>
    <row r="159" spans="1:13" ht="15">
      <c r="A159" s="53" t="s">
        <v>203</v>
      </c>
      <c r="B159"/>
      <c r="C159"/>
      <c r="D159"/>
      <c r="E159"/>
      <c r="F159"/>
      <c r="G159"/>
      <c r="H159"/>
      <c r="I159"/>
      <c r="J159"/>
      <c r="K159" s="53" t="s">
        <v>204</v>
      </c>
      <c r="L159"/>
      <c r="M159"/>
    </row>
    <row r="160" spans="1:13" ht="15">
      <c r="A160" s="53" t="s">
        <v>205</v>
      </c>
      <c r="B160"/>
      <c r="C160"/>
      <c r="D160"/>
      <c r="E160"/>
      <c r="F160"/>
      <c r="G160"/>
      <c r="H160"/>
      <c r="I160"/>
      <c r="J160"/>
      <c r="K160" s="53" t="s">
        <v>206</v>
      </c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 s="53" t="s">
        <v>207</v>
      </c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 s="53" t="s">
        <v>208</v>
      </c>
      <c r="L162"/>
      <c r="M162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198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134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0.07171257536666666</v>
      </c>
      <c r="E5" s="41">
        <v>0.08898242406666668</v>
      </c>
      <c r="F5" s="41">
        <v>7.190347542933332</v>
      </c>
      <c r="G5" s="41">
        <v>0.0009711193666666663</v>
      </c>
      <c r="H5" s="41">
        <v>0</v>
      </c>
      <c r="I5" s="42">
        <v>0</v>
      </c>
      <c r="J5" s="42">
        <v>0</v>
      </c>
      <c r="K5" s="42">
        <f>D5+E5+F5+G5+H5+I5+J5</f>
        <v>7.352013661733332</v>
      </c>
      <c r="L5" s="41">
        <v>0.11940445406666665</v>
      </c>
    </row>
    <row r="6" spans="2:12" ht="15">
      <c r="B6" s="39">
        <v>2</v>
      </c>
      <c r="C6" s="43" t="s">
        <v>60</v>
      </c>
      <c r="D6" s="41">
        <v>137.68303936906668</v>
      </c>
      <c r="E6" s="41">
        <v>321.97586748579994</v>
      </c>
      <c r="F6" s="41">
        <v>1863.1844323630673</v>
      </c>
      <c r="G6" s="41">
        <v>28.756998091200007</v>
      </c>
      <c r="H6" s="41">
        <v>0</v>
      </c>
      <c r="I6" s="42">
        <v>46.1372</v>
      </c>
      <c r="J6" s="42">
        <v>332.3133000000001</v>
      </c>
      <c r="K6" s="42">
        <f aca="true" t="shared" si="0" ref="K6:K41">D6+E6+F6+G6+H6+I6+J6</f>
        <v>2730.0508373091343</v>
      </c>
      <c r="L6" s="41">
        <v>22.251110370299997</v>
      </c>
    </row>
    <row r="7" spans="2:12" ht="15">
      <c r="B7" s="39">
        <v>3</v>
      </c>
      <c r="C7" s="40" t="s">
        <v>61</v>
      </c>
      <c r="D7" s="41">
        <v>0.9304711478333332</v>
      </c>
      <c r="E7" s="41">
        <v>5.171834162133331</v>
      </c>
      <c r="F7" s="41">
        <v>32.15207814006669</v>
      </c>
      <c r="G7" s="41">
        <v>0.3121423274999999</v>
      </c>
      <c r="H7" s="41">
        <v>0</v>
      </c>
      <c r="I7" s="42">
        <v>0.2869</v>
      </c>
      <c r="J7" s="42">
        <v>2.4942000000000006</v>
      </c>
      <c r="K7" s="42">
        <f t="shared" si="0"/>
        <v>41.34762577753336</v>
      </c>
      <c r="L7" s="41">
        <v>0.32162212960000003</v>
      </c>
    </row>
    <row r="8" spans="2:12" ht="15">
      <c r="B8" s="39">
        <v>4</v>
      </c>
      <c r="C8" s="43" t="s">
        <v>62</v>
      </c>
      <c r="D8" s="41">
        <v>80.53946721609998</v>
      </c>
      <c r="E8" s="41">
        <v>90.87677143536669</v>
      </c>
      <c r="F8" s="41">
        <v>889.6146336983666</v>
      </c>
      <c r="G8" s="41">
        <v>27.26148081356667</v>
      </c>
      <c r="H8" s="41">
        <v>0</v>
      </c>
      <c r="I8" s="42">
        <v>11.674500000000002</v>
      </c>
      <c r="J8" s="42">
        <v>57.50670000000001</v>
      </c>
      <c r="K8" s="42">
        <f t="shared" si="0"/>
        <v>1157.4735531634</v>
      </c>
      <c r="L8" s="41">
        <v>11.597062848666665</v>
      </c>
    </row>
    <row r="9" spans="2:12" ht="15">
      <c r="B9" s="39">
        <v>5</v>
      </c>
      <c r="C9" s="43" t="s">
        <v>63</v>
      </c>
      <c r="D9" s="41">
        <v>37.5353662907</v>
      </c>
      <c r="E9" s="41">
        <v>123.28244980843324</v>
      </c>
      <c r="F9" s="41">
        <v>2160.5541059795974</v>
      </c>
      <c r="G9" s="41">
        <v>32.3523692031</v>
      </c>
      <c r="H9" s="41">
        <v>0</v>
      </c>
      <c r="I9" s="42">
        <v>44.9654</v>
      </c>
      <c r="J9" s="42">
        <v>311.9186000000001</v>
      </c>
      <c r="K9" s="42">
        <f t="shared" si="0"/>
        <v>2710.6082912818306</v>
      </c>
      <c r="L9" s="41">
        <v>58.30267143196666</v>
      </c>
    </row>
    <row r="10" spans="2:12" ht="15">
      <c r="B10" s="39">
        <v>6</v>
      </c>
      <c r="C10" s="43" t="s">
        <v>64</v>
      </c>
      <c r="D10" s="41">
        <v>13.753567853400005</v>
      </c>
      <c r="E10" s="41">
        <v>121.37485666089998</v>
      </c>
      <c r="F10" s="41">
        <v>567.8044020883667</v>
      </c>
      <c r="G10" s="41">
        <v>22.4017868511</v>
      </c>
      <c r="H10" s="41">
        <v>0</v>
      </c>
      <c r="I10" s="42">
        <v>103.3348</v>
      </c>
      <c r="J10" s="42">
        <v>173.82649999999998</v>
      </c>
      <c r="K10" s="42">
        <f t="shared" si="0"/>
        <v>1002.4959134537667</v>
      </c>
      <c r="L10" s="41">
        <v>7.620223395533334</v>
      </c>
    </row>
    <row r="11" spans="2:12" ht="15">
      <c r="B11" s="39">
        <v>7</v>
      </c>
      <c r="C11" s="43" t="s">
        <v>65</v>
      </c>
      <c r="D11" s="41">
        <v>73.03468319336667</v>
      </c>
      <c r="E11" s="41">
        <v>144.67573547303337</v>
      </c>
      <c r="F11" s="41">
        <v>1287.3688225901665</v>
      </c>
      <c r="G11" s="41">
        <v>28.622432287733332</v>
      </c>
      <c r="H11" s="41">
        <v>0</v>
      </c>
      <c r="I11" s="42">
        <v>0</v>
      </c>
      <c r="J11" s="42">
        <v>0</v>
      </c>
      <c r="K11" s="42">
        <f t="shared" si="0"/>
        <v>1533.7016735442999</v>
      </c>
      <c r="L11" s="41">
        <v>18.920205921933334</v>
      </c>
    </row>
    <row r="12" spans="2:12" ht="15">
      <c r="B12" s="39">
        <v>8</v>
      </c>
      <c r="C12" s="40" t="s">
        <v>66</v>
      </c>
      <c r="D12" s="41">
        <v>1.4117985059666667</v>
      </c>
      <c r="E12" s="41">
        <v>4.584822513466665</v>
      </c>
      <c r="F12" s="41">
        <v>80.15571256346666</v>
      </c>
      <c r="G12" s="41">
        <v>2.835471976500001</v>
      </c>
      <c r="H12" s="41">
        <v>0</v>
      </c>
      <c r="I12" s="42">
        <v>0</v>
      </c>
      <c r="J12" s="42">
        <v>0</v>
      </c>
      <c r="K12" s="42">
        <f t="shared" si="0"/>
        <v>88.9878055594</v>
      </c>
      <c r="L12" s="41">
        <v>0.6486829369000001</v>
      </c>
    </row>
    <row r="13" spans="2:12" ht="15">
      <c r="B13" s="39">
        <v>9</v>
      </c>
      <c r="C13" s="40" t="s">
        <v>67</v>
      </c>
      <c r="D13" s="41">
        <v>0.09229607133333334</v>
      </c>
      <c r="E13" s="41">
        <v>0.5082909339333335</v>
      </c>
      <c r="F13" s="41">
        <v>7.267835827666665</v>
      </c>
      <c r="G13" s="41">
        <v>0.010305794933333333</v>
      </c>
      <c r="H13" s="41">
        <v>0</v>
      </c>
      <c r="I13" s="42">
        <v>0</v>
      </c>
      <c r="J13" s="42">
        <v>0</v>
      </c>
      <c r="K13" s="42">
        <f t="shared" si="0"/>
        <v>7.878728627866665</v>
      </c>
      <c r="L13" s="41">
        <v>0.028611342566666673</v>
      </c>
    </row>
    <row r="14" spans="2:12" ht="15">
      <c r="B14" s="39">
        <v>10</v>
      </c>
      <c r="C14" s="43" t="s">
        <v>68</v>
      </c>
      <c r="D14" s="41">
        <v>203.54917915326672</v>
      </c>
      <c r="E14" s="41">
        <v>486.4333648074667</v>
      </c>
      <c r="F14" s="41">
        <v>1244.867906050268</v>
      </c>
      <c r="G14" s="41">
        <v>64.95022563166667</v>
      </c>
      <c r="H14" s="41">
        <v>0</v>
      </c>
      <c r="I14" s="42">
        <v>122.08149999999999</v>
      </c>
      <c r="J14" s="42">
        <v>50.804700000000025</v>
      </c>
      <c r="K14" s="42">
        <f t="shared" si="0"/>
        <v>2172.686875642668</v>
      </c>
      <c r="L14" s="41">
        <v>20.394678891899996</v>
      </c>
    </row>
    <row r="15" spans="2:12" ht="15">
      <c r="B15" s="39">
        <v>11</v>
      </c>
      <c r="C15" s="43" t="s">
        <v>69</v>
      </c>
      <c r="D15" s="41">
        <v>1638.9384973017</v>
      </c>
      <c r="E15" s="41">
        <v>2790.6348431800675</v>
      </c>
      <c r="F15" s="41">
        <v>15089.683975527376</v>
      </c>
      <c r="G15" s="41">
        <v>464.0304375422</v>
      </c>
      <c r="H15" s="41">
        <v>0</v>
      </c>
      <c r="I15" s="42">
        <v>268.96119999999996</v>
      </c>
      <c r="J15" s="42">
        <v>2032.6667000000002</v>
      </c>
      <c r="K15" s="42">
        <f t="shared" si="0"/>
        <v>22284.915653551343</v>
      </c>
      <c r="L15" s="41">
        <v>159.21709369836674</v>
      </c>
    </row>
    <row r="16" spans="2:12" ht="15">
      <c r="B16" s="39">
        <v>12</v>
      </c>
      <c r="C16" s="43" t="s">
        <v>70</v>
      </c>
      <c r="D16" s="41">
        <v>2551.7070222878333</v>
      </c>
      <c r="E16" s="41">
        <v>2727.250305982502</v>
      </c>
      <c r="F16" s="41">
        <v>3737.991246708136</v>
      </c>
      <c r="G16" s="41">
        <v>51.00188465983333</v>
      </c>
      <c r="H16" s="41">
        <v>0</v>
      </c>
      <c r="I16" s="42">
        <v>106.5861</v>
      </c>
      <c r="J16" s="42">
        <v>1514.1968000000002</v>
      </c>
      <c r="K16" s="42">
        <f t="shared" si="0"/>
        <v>10688.733359638305</v>
      </c>
      <c r="L16" s="41">
        <v>78.20356557353337</v>
      </c>
    </row>
    <row r="17" spans="2:12" ht="15">
      <c r="B17" s="39">
        <v>13</v>
      </c>
      <c r="C17" s="43" t="s">
        <v>71</v>
      </c>
      <c r="D17" s="41">
        <v>7.777347947966666</v>
      </c>
      <c r="E17" s="41">
        <v>76.295302178</v>
      </c>
      <c r="F17" s="41">
        <v>650.1836957239002</v>
      </c>
      <c r="G17" s="41">
        <v>18.9819530873</v>
      </c>
      <c r="H17" s="41">
        <v>0</v>
      </c>
      <c r="I17" s="42">
        <v>5.3104</v>
      </c>
      <c r="J17" s="42">
        <v>49.29560000000001</v>
      </c>
      <c r="K17" s="42">
        <f t="shared" si="0"/>
        <v>807.8442989371669</v>
      </c>
      <c r="L17" s="41">
        <v>10.083480720166666</v>
      </c>
    </row>
    <row r="18" spans="2:12" ht="15">
      <c r="B18" s="39">
        <v>14</v>
      </c>
      <c r="C18" s="43" t="s">
        <v>72</v>
      </c>
      <c r="D18" s="41">
        <v>3.051674376533333</v>
      </c>
      <c r="E18" s="41">
        <v>21.926837633599995</v>
      </c>
      <c r="F18" s="41">
        <v>410.4049989001663</v>
      </c>
      <c r="G18" s="41">
        <v>5.6989439296999995</v>
      </c>
      <c r="H18" s="41">
        <v>0</v>
      </c>
      <c r="I18" s="42">
        <v>8.0724</v>
      </c>
      <c r="J18" s="42">
        <v>20.7326</v>
      </c>
      <c r="K18" s="42">
        <f t="shared" si="0"/>
        <v>469.88745483999963</v>
      </c>
      <c r="L18" s="41">
        <v>5.150701571266667</v>
      </c>
    </row>
    <row r="19" spans="2:12" ht="15">
      <c r="B19" s="39">
        <v>15</v>
      </c>
      <c r="C19" s="43" t="s">
        <v>73</v>
      </c>
      <c r="D19" s="41">
        <v>50.85866920226666</v>
      </c>
      <c r="E19" s="41">
        <v>197.25390173210002</v>
      </c>
      <c r="F19" s="41">
        <v>2272.9839153481994</v>
      </c>
      <c r="G19" s="41">
        <v>55.54733981986666</v>
      </c>
      <c r="H19" s="41">
        <v>0</v>
      </c>
      <c r="I19" s="42">
        <v>2.6469</v>
      </c>
      <c r="J19" s="42">
        <v>63.65599999999999</v>
      </c>
      <c r="K19" s="42">
        <f t="shared" si="0"/>
        <v>2642.946726102433</v>
      </c>
      <c r="L19" s="41">
        <v>28.40803242593332</v>
      </c>
    </row>
    <row r="20" spans="2:12" ht="15">
      <c r="B20" s="39">
        <v>16</v>
      </c>
      <c r="C20" s="43" t="s">
        <v>74</v>
      </c>
      <c r="D20" s="41">
        <v>2720.827710043966</v>
      </c>
      <c r="E20" s="41">
        <v>3981.261760105536</v>
      </c>
      <c r="F20" s="41">
        <v>8169.603855957828</v>
      </c>
      <c r="G20" s="41">
        <v>124.5535736098</v>
      </c>
      <c r="H20" s="41">
        <v>0</v>
      </c>
      <c r="I20" s="42">
        <v>657.6810999999999</v>
      </c>
      <c r="J20" s="42">
        <v>2563.8834999999995</v>
      </c>
      <c r="K20" s="42">
        <f t="shared" si="0"/>
        <v>18217.81149971713</v>
      </c>
      <c r="L20" s="41">
        <v>191.93745181223323</v>
      </c>
    </row>
    <row r="21" spans="2:12" ht="15">
      <c r="B21" s="39">
        <v>17</v>
      </c>
      <c r="C21" s="43" t="s">
        <v>75</v>
      </c>
      <c r="D21" s="41">
        <v>248.45632073063334</v>
      </c>
      <c r="E21" s="41">
        <v>398.41133265676694</v>
      </c>
      <c r="F21" s="41">
        <v>2385.8323166539685</v>
      </c>
      <c r="G21" s="41">
        <v>38.98333593563334</v>
      </c>
      <c r="H21" s="41">
        <v>0</v>
      </c>
      <c r="I21" s="42">
        <v>92.9527</v>
      </c>
      <c r="J21" s="42">
        <v>505.19240000000013</v>
      </c>
      <c r="K21" s="42">
        <f t="shared" si="0"/>
        <v>3669.828405977002</v>
      </c>
      <c r="L21" s="41">
        <v>38.021823534133325</v>
      </c>
    </row>
    <row r="22" spans="2:12" ht="15">
      <c r="B22" s="39">
        <v>18</v>
      </c>
      <c r="C22" s="40" t="s">
        <v>96</v>
      </c>
      <c r="D22" s="41">
        <v>0.007962033266666666</v>
      </c>
      <c r="E22" s="41">
        <v>0.003369144233333333</v>
      </c>
      <c r="F22" s="41">
        <v>0.366536956</v>
      </c>
      <c r="G22" s="41">
        <v>0.0004339637666666667</v>
      </c>
      <c r="H22" s="41">
        <v>0</v>
      </c>
      <c r="I22" s="42">
        <v>0</v>
      </c>
      <c r="J22" s="42">
        <v>0</v>
      </c>
      <c r="K22" s="42">
        <f t="shared" si="0"/>
        <v>0.3783020972666667</v>
      </c>
      <c r="L22" s="41">
        <v>0.0027625217999999994</v>
      </c>
    </row>
    <row r="23" spans="2:12" ht="15">
      <c r="B23" s="39">
        <v>19</v>
      </c>
      <c r="C23" s="43" t="s">
        <v>76</v>
      </c>
      <c r="D23" s="41">
        <v>149.71431876690005</v>
      </c>
      <c r="E23" s="41">
        <v>614.2707542855</v>
      </c>
      <c r="F23" s="41">
        <v>3676.0090803760027</v>
      </c>
      <c r="G23" s="41">
        <v>87.90730738543334</v>
      </c>
      <c r="H23" s="41">
        <v>0</v>
      </c>
      <c r="I23" s="42">
        <v>66.1516</v>
      </c>
      <c r="J23" s="42">
        <v>410.62730000000005</v>
      </c>
      <c r="K23" s="42">
        <f t="shared" si="0"/>
        <v>5004.680360813836</v>
      </c>
      <c r="L23" s="41">
        <v>50.27027189076665</v>
      </c>
    </row>
    <row r="24" spans="2:12" ht="15">
      <c r="B24" s="39">
        <v>20</v>
      </c>
      <c r="C24" s="43" t="s">
        <v>77</v>
      </c>
      <c r="D24" s="41">
        <v>19185.108245799693</v>
      </c>
      <c r="E24" s="41">
        <v>26806.50894145196</v>
      </c>
      <c r="F24" s="41">
        <v>35974.50869355089</v>
      </c>
      <c r="G24" s="41">
        <v>857.7200730195179</v>
      </c>
      <c r="H24" s="41">
        <v>0</v>
      </c>
      <c r="I24" s="42">
        <v>4421.95925881979</v>
      </c>
      <c r="J24" s="42">
        <v>41705.39526055981</v>
      </c>
      <c r="K24" s="42">
        <f t="shared" si="0"/>
        <v>128951.20047320166</v>
      </c>
      <c r="L24" s="41">
        <v>687.5851770496324</v>
      </c>
    </row>
    <row r="25" spans="2:12" ht="15">
      <c r="B25" s="39">
        <v>21</v>
      </c>
      <c r="C25" s="40" t="s">
        <v>78</v>
      </c>
      <c r="D25" s="41">
        <v>0.6632530174666665</v>
      </c>
      <c r="E25" s="41">
        <v>2.006227343766666</v>
      </c>
      <c r="F25" s="41">
        <v>21.87382689876667</v>
      </c>
      <c r="G25" s="41">
        <v>0.3744581425333333</v>
      </c>
      <c r="H25" s="41">
        <v>0</v>
      </c>
      <c r="I25" s="42">
        <v>0.38180000000000003</v>
      </c>
      <c r="J25" s="42">
        <v>4.5835</v>
      </c>
      <c r="K25" s="42">
        <f t="shared" si="0"/>
        <v>29.883065402533333</v>
      </c>
      <c r="L25" s="41">
        <v>0.30405288293333343</v>
      </c>
    </row>
    <row r="26" spans="2:12" ht="15">
      <c r="B26" s="39">
        <v>22</v>
      </c>
      <c r="C26" s="43" t="s">
        <v>79</v>
      </c>
      <c r="D26" s="41">
        <v>1.5090606808</v>
      </c>
      <c r="E26" s="41">
        <v>42.78164869960001</v>
      </c>
      <c r="F26" s="41">
        <v>153.06998109543332</v>
      </c>
      <c r="G26" s="41">
        <v>2.3764078958333332</v>
      </c>
      <c r="H26" s="41">
        <v>0</v>
      </c>
      <c r="I26" s="42">
        <v>0.63</v>
      </c>
      <c r="J26" s="42">
        <v>5.601700000000001</v>
      </c>
      <c r="K26" s="42">
        <f t="shared" si="0"/>
        <v>205.96879837166665</v>
      </c>
      <c r="L26" s="41">
        <v>1.0169878229333336</v>
      </c>
    </row>
    <row r="27" spans="2:12" ht="15">
      <c r="B27" s="39">
        <v>23</v>
      </c>
      <c r="C27" s="40" t="s">
        <v>80</v>
      </c>
      <c r="D27" s="41">
        <v>0.4219234660666666</v>
      </c>
      <c r="E27" s="41">
        <v>2.290580108066667</v>
      </c>
      <c r="F27" s="41">
        <v>7.187982143533337</v>
      </c>
      <c r="G27" s="41">
        <v>0.34601580663333337</v>
      </c>
      <c r="H27" s="41">
        <v>0</v>
      </c>
      <c r="I27" s="42">
        <v>0.065</v>
      </c>
      <c r="J27" s="42">
        <v>0.5328</v>
      </c>
      <c r="K27" s="42">
        <f t="shared" si="0"/>
        <v>10.844301524300004</v>
      </c>
      <c r="L27" s="41">
        <v>0.3492773644666667</v>
      </c>
    </row>
    <row r="28" spans="2:12" ht="15">
      <c r="B28" s="39">
        <v>24</v>
      </c>
      <c r="C28" s="40" t="s">
        <v>81</v>
      </c>
      <c r="D28" s="41">
        <v>1.4280583480333333</v>
      </c>
      <c r="E28" s="41">
        <v>2.090709507266667</v>
      </c>
      <c r="F28" s="41">
        <v>33.57414002423333</v>
      </c>
      <c r="G28" s="41">
        <v>1.7382196532666665</v>
      </c>
      <c r="H28" s="41">
        <v>0</v>
      </c>
      <c r="I28" s="42">
        <v>0.442</v>
      </c>
      <c r="J28" s="42">
        <v>1.5726</v>
      </c>
      <c r="K28" s="42">
        <f t="shared" si="0"/>
        <v>40.8457275328</v>
      </c>
      <c r="L28" s="41">
        <v>1.4418504777999999</v>
      </c>
    </row>
    <row r="29" spans="2:12" ht="15">
      <c r="B29" s="39">
        <v>25</v>
      </c>
      <c r="C29" s="43" t="s">
        <v>82</v>
      </c>
      <c r="D29" s="41">
        <v>3890.7019189317994</v>
      </c>
      <c r="E29" s="41">
        <v>7505.834979293097</v>
      </c>
      <c r="F29" s="41">
        <v>8596.801830050134</v>
      </c>
      <c r="G29" s="41">
        <v>121.00708845236667</v>
      </c>
      <c r="H29" s="41">
        <v>0</v>
      </c>
      <c r="I29" s="42">
        <v>360.64930000000004</v>
      </c>
      <c r="J29" s="42">
        <v>5272.6985</v>
      </c>
      <c r="K29" s="42">
        <f t="shared" si="0"/>
        <v>25747.693616727396</v>
      </c>
      <c r="L29" s="41">
        <v>144.3623312513</v>
      </c>
    </row>
    <row r="30" spans="2:12" ht="15">
      <c r="B30" s="39">
        <v>26</v>
      </c>
      <c r="C30" s="43" t="s">
        <v>83</v>
      </c>
      <c r="D30" s="41">
        <v>172.19639047683336</v>
      </c>
      <c r="E30" s="41">
        <v>567.7578054457334</v>
      </c>
      <c r="F30" s="41">
        <v>2084.5905072746996</v>
      </c>
      <c r="G30" s="41">
        <v>50.55201914653332</v>
      </c>
      <c r="H30" s="41">
        <v>0</v>
      </c>
      <c r="I30" s="42">
        <v>18.023699999999998</v>
      </c>
      <c r="J30" s="42">
        <v>176.92300000000003</v>
      </c>
      <c r="K30" s="42">
        <f t="shared" si="0"/>
        <v>3070.0434223438</v>
      </c>
      <c r="L30" s="41">
        <v>31.31315598283333</v>
      </c>
    </row>
    <row r="31" spans="2:12" ht="15">
      <c r="B31" s="39">
        <v>27</v>
      </c>
      <c r="C31" s="43" t="s">
        <v>22</v>
      </c>
      <c r="D31" s="41">
        <v>120.72528300813333</v>
      </c>
      <c r="E31" s="41">
        <v>505.7391616851</v>
      </c>
      <c r="F31" s="41">
        <v>4206.251207455263</v>
      </c>
      <c r="G31" s="41">
        <v>92.38101068183333</v>
      </c>
      <c r="H31" s="41">
        <v>0</v>
      </c>
      <c r="I31" s="42">
        <v>186.32569999999998</v>
      </c>
      <c r="J31" s="42">
        <v>984.9561999999996</v>
      </c>
      <c r="K31" s="42">
        <f t="shared" si="0"/>
        <v>6096.37856283033</v>
      </c>
      <c r="L31" s="41">
        <v>60.453430702933325</v>
      </c>
    </row>
    <row r="32" spans="2:12" ht="15">
      <c r="B32" s="39">
        <v>28</v>
      </c>
      <c r="C32" s="43" t="s">
        <v>84</v>
      </c>
      <c r="D32" s="41">
        <v>28.998793369466664</v>
      </c>
      <c r="E32" s="41">
        <v>16.981455010066664</v>
      </c>
      <c r="F32" s="41">
        <v>136.50055675190004</v>
      </c>
      <c r="G32" s="41">
        <v>2.343121252266667</v>
      </c>
      <c r="H32" s="41">
        <v>0</v>
      </c>
      <c r="I32" s="42">
        <v>0</v>
      </c>
      <c r="J32" s="42">
        <v>0</v>
      </c>
      <c r="K32" s="42">
        <f t="shared" si="0"/>
        <v>184.8239263837</v>
      </c>
      <c r="L32" s="41">
        <v>3.156330666233332</v>
      </c>
    </row>
    <row r="33" spans="2:12" ht="15">
      <c r="B33" s="39">
        <v>29</v>
      </c>
      <c r="C33" s="43" t="s">
        <v>85</v>
      </c>
      <c r="D33" s="41">
        <v>95.09788278180001</v>
      </c>
      <c r="E33" s="41">
        <v>412.81149950329996</v>
      </c>
      <c r="F33" s="41">
        <v>3160.3446413641327</v>
      </c>
      <c r="G33" s="41">
        <v>51.856172288566654</v>
      </c>
      <c r="H33" s="41">
        <v>0</v>
      </c>
      <c r="I33" s="42">
        <v>37.0351</v>
      </c>
      <c r="J33" s="42">
        <v>403.9782999999998</v>
      </c>
      <c r="K33" s="42">
        <f t="shared" si="0"/>
        <v>4161.123595937799</v>
      </c>
      <c r="L33" s="41">
        <v>37.40874894456666</v>
      </c>
    </row>
    <row r="34" spans="2:12" ht="15">
      <c r="B34" s="39">
        <v>30</v>
      </c>
      <c r="C34" s="43" t="s">
        <v>86</v>
      </c>
      <c r="D34" s="41">
        <v>374.2445641587998</v>
      </c>
      <c r="E34" s="41">
        <v>879.247388700267</v>
      </c>
      <c r="F34" s="41">
        <v>3886.845005012402</v>
      </c>
      <c r="G34" s="41">
        <v>46.3317173775</v>
      </c>
      <c r="H34" s="41">
        <v>0</v>
      </c>
      <c r="I34" s="42">
        <v>71.3365</v>
      </c>
      <c r="J34" s="42">
        <v>530.0732999999997</v>
      </c>
      <c r="K34" s="42">
        <f t="shared" si="0"/>
        <v>5788.078475248969</v>
      </c>
      <c r="L34" s="41">
        <v>51.242212422766634</v>
      </c>
    </row>
    <row r="35" spans="2:12" ht="15">
      <c r="B35" s="39">
        <v>31</v>
      </c>
      <c r="C35" s="40" t="s">
        <v>87</v>
      </c>
      <c r="D35" s="41">
        <v>7.271438285833334</v>
      </c>
      <c r="E35" s="41">
        <v>5.387231564499999</v>
      </c>
      <c r="F35" s="41">
        <v>77.51598912473331</v>
      </c>
      <c r="G35" s="41">
        <v>2.5137392970666674</v>
      </c>
      <c r="H35" s="41">
        <v>0</v>
      </c>
      <c r="I35" s="42">
        <v>0</v>
      </c>
      <c r="J35" s="42">
        <v>0</v>
      </c>
      <c r="K35" s="42">
        <f t="shared" si="0"/>
        <v>92.68839827213331</v>
      </c>
      <c r="L35" s="41">
        <v>2.2466511873333332</v>
      </c>
    </row>
    <row r="36" spans="2:12" ht="15">
      <c r="B36" s="39">
        <v>32</v>
      </c>
      <c r="C36" s="43" t="s">
        <v>88</v>
      </c>
      <c r="D36" s="41">
        <v>2606.7053614246997</v>
      </c>
      <c r="E36" s="41">
        <v>3160.299673388368</v>
      </c>
      <c r="F36" s="41">
        <v>6308.96388449357</v>
      </c>
      <c r="G36" s="41">
        <v>92.87619571763332</v>
      </c>
      <c r="H36" s="41">
        <v>0</v>
      </c>
      <c r="I36" s="42">
        <v>579.9779</v>
      </c>
      <c r="J36" s="42">
        <v>2158.637800000001</v>
      </c>
      <c r="K36" s="42">
        <f t="shared" si="0"/>
        <v>14907.460815024271</v>
      </c>
      <c r="L36" s="41">
        <v>175.08660307016672</v>
      </c>
    </row>
    <row r="37" spans="2:12" ht="15">
      <c r="B37" s="39">
        <v>33</v>
      </c>
      <c r="C37" s="43" t="s">
        <v>89</v>
      </c>
      <c r="D37" s="41">
        <v>574.5491340179999</v>
      </c>
      <c r="E37" s="41">
        <v>1548.508633629568</v>
      </c>
      <c r="F37" s="41">
        <v>3463.9592567687014</v>
      </c>
      <c r="G37" s="41">
        <v>56.98143227296667</v>
      </c>
      <c r="H37" s="41">
        <v>0</v>
      </c>
      <c r="I37" s="42">
        <v>213.6073</v>
      </c>
      <c r="J37" s="42">
        <v>1205.5595999999996</v>
      </c>
      <c r="K37" s="42">
        <f t="shared" si="0"/>
        <v>7063.165356689235</v>
      </c>
      <c r="L37" s="41">
        <v>82.42163383236664</v>
      </c>
    </row>
    <row r="38" spans="2:12" ht="15">
      <c r="B38" s="39">
        <v>34</v>
      </c>
      <c r="C38" s="43" t="s">
        <v>90</v>
      </c>
      <c r="D38" s="41">
        <v>2.1846005834666666</v>
      </c>
      <c r="E38" s="41">
        <v>12.90951344303334</v>
      </c>
      <c r="F38" s="41">
        <v>79.44478239680001</v>
      </c>
      <c r="G38" s="41">
        <v>2.3744412566666666</v>
      </c>
      <c r="H38" s="41">
        <v>0</v>
      </c>
      <c r="I38" s="42">
        <v>0.7170000000000001</v>
      </c>
      <c r="J38" s="42">
        <v>7.9266</v>
      </c>
      <c r="K38" s="42">
        <f t="shared" si="0"/>
        <v>105.55693767996668</v>
      </c>
      <c r="L38" s="41">
        <v>1.6016420322333331</v>
      </c>
    </row>
    <row r="39" spans="2:12" ht="15">
      <c r="B39" s="39">
        <v>35</v>
      </c>
      <c r="C39" s="43" t="s">
        <v>91</v>
      </c>
      <c r="D39" s="41">
        <v>462.90376219859996</v>
      </c>
      <c r="E39" s="41">
        <v>1781.9379388227335</v>
      </c>
      <c r="F39" s="41">
        <v>10074.690336853777</v>
      </c>
      <c r="G39" s="41">
        <v>158.44722902540002</v>
      </c>
      <c r="H39" s="41">
        <v>0</v>
      </c>
      <c r="I39" s="42">
        <v>181.1136</v>
      </c>
      <c r="J39" s="42">
        <v>1468.5637999999994</v>
      </c>
      <c r="K39" s="42">
        <f t="shared" si="0"/>
        <v>14127.65666690051</v>
      </c>
      <c r="L39" s="41">
        <v>121.69690452470002</v>
      </c>
    </row>
    <row r="40" spans="2:12" ht="15">
      <c r="B40" s="39">
        <v>36</v>
      </c>
      <c r="C40" s="43" t="s">
        <v>92</v>
      </c>
      <c r="D40" s="41">
        <v>43.95092010066666</v>
      </c>
      <c r="E40" s="41">
        <v>146.54397183183332</v>
      </c>
      <c r="F40" s="41">
        <v>996.3782947204329</v>
      </c>
      <c r="G40" s="41">
        <v>15.307050681033335</v>
      </c>
      <c r="H40" s="41">
        <v>0</v>
      </c>
      <c r="I40" s="42">
        <v>0.0009</v>
      </c>
      <c r="J40" s="42">
        <v>0.0069</v>
      </c>
      <c r="K40" s="42">
        <f t="shared" si="0"/>
        <v>1202.1880373339663</v>
      </c>
      <c r="L40" s="41">
        <v>12.79066757443333</v>
      </c>
    </row>
    <row r="41" spans="2:12" ht="15">
      <c r="B41" s="39">
        <v>37</v>
      </c>
      <c r="C41" s="43" t="s">
        <v>93</v>
      </c>
      <c r="D41" s="41">
        <v>1171.082986959267</v>
      </c>
      <c r="E41" s="41">
        <v>3835.0811615080006</v>
      </c>
      <c r="F41" s="41">
        <v>8401.888358664843</v>
      </c>
      <c r="G41" s="41">
        <v>196.03341267423335</v>
      </c>
      <c r="H41" s="41">
        <v>0</v>
      </c>
      <c r="I41" s="42">
        <v>225.16910000000001</v>
      </c>
      <c r="J41" s="42">
        <v>2685.7702</v>
      </c>
      <c r="K41" s="42">
        <f t="shared" si="0"/>
        <v>16515.025219806343</v>
      </c>
      <c r="L41" s="41">
        <v>127.4897882390333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36659.68468167689</v>
      </c>
      <c r="E42" s="46">
        <f t="shared" si="1"/>
        <v>59340.999903539174</v>
      </c>
      <c r="F42" s="46">
        <f t="shared" si="1"/>
        <v>132197.60917363976</v>
      </c>
      <c r="G42" s="46">
        <f t="shared" si="1"/>
        <v>2805.769198672051</v>
      </c>
      <c r="H42" s="46">
        <f t="shared" si="1"/>
        <v>0</v>
      </c>
      <c r="I42" s="46">
        <f t="shared" si="1"/>
        <v>7834.276858819789</v>
      </c>
      <c r="J42" s="46">
        <f t="shared" si="1"/>
        <v>64701.89496055981</v>
      </c>
      <c r="K42" s="46">
        <f t="shared" si="1"/>
        <v>303540.2347769075</v>
      </c>
      <c r="L42" s="46">
        <f t="shared" si="1"/>
        <v>2243.4669035002985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2023-05-10T05:48:09Z</dcterms:modified>
  <cp:category/>
  <cp:version/>
  <cp:contentType/>
  <cp:contentStatus/>
</cp:coreProperties>
</file>