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<sst xmlns="http://schemas.openxmlformats.org/spreadsheetml/2006/main" count="362" uniqueCount="328">
  <si>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</si>
  <si>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</si>
  <si>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</si>
  <si>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</si>
  <si>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</si>
  <si>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</si>
  <si>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</si>
  <si>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</si>
  <si>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</si>
  <si>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</si>
  <si>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</si>
  <si>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</si>
  <si>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</si>
  <si>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</si>
  <si>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</si>
  <si>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</si>
  <si>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</si>
  <si>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</si>
  <si>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</si>
  <si>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</si>
  <si>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</si>
  <si>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</si>
  <si>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</si>
  <si>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</si>
  <si>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</si>
  <si>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</si>
  <si>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</si>
  <si>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</si>
  <si>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</si>
  <si>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</si>
  <si>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</si>
  <si>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</si>
  <si>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</si>
  <si>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</si>
  <si>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</si>
  <si>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</si>
  <si>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</si>
  <si>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</si>
  <si>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</si>
  <si>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</si>
  <si>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</si>
  <si>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</si>
  <si>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</si>
  <si>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</si>
  <si>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</si>
  <si>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</si>
  <si>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</si>
  <si>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</si>
  <si>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</si>
  <si>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</si>
  <si>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</si>
  <si>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</si>
  <si>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</si>
  <si>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</si>
  <si>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</si>
  <si>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</si>
  <si>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</si>
  <si>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</si>
  <si>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</si>
  <si>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</si>
  <si>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</si>
  <si>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</si>
  <si>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</si>
  <si>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</si>
  <si>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</si>
  <si>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</si>
  <si>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</si>
  <si>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</si>
  <si>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</si>
  <si>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</si>
  <si>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</si>
  <si>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</si>
  <si>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</si>
  <si>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</si>
  <si>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</si>
  <si>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</si>
  <si>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</si>
  <si>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</si>
  <si>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</si>
  <si>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</si>
  <si>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</si>
  <si>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</si>
  <si>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</si>
  <si>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</si>
  <si>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</si>
  <si>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</si>
  <si>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</si>
  <si>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</si>
  <si>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</si>
  <si>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</si>
  <si>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</si>
  <si>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</si>
  <si>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</si>
  <si>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</si>
  <si>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</si>
  <si>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</si>
  <si>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</si>
  <si>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</si>
  <si>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</si>
  <si>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</si>
  <si>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</si>
  <si>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</si>
  <si>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</si>
  <si>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</si>
  <si>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LIQUIDITY FUND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</si>
  <si>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</si>
  <si>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</si>
  <si>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</si>
  <si>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</si>
  <si>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</si>
  <si>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</si>
  <si>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</si>
  <si>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</si>
  <si>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</si>
  <si>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</si>
  <si>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</si>
  <si>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</si>
  <si>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</si>
  <si>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</si>
  <si>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</si>
  <si>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</si>
  <si>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</si>
  <si>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</si>
  <si>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</si>
  <si>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</si>
  <si>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</si>
  <si>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</si>
  <si>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</si>
  <si>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</si>
  <si>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</si>
  <si>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</si>
  <si>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</si>
  <si>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</si>
  <si>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</si>
  <si>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</si>
  <si>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</si>
  <si>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</si>
  <si>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</si>
  <si>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</si>
  <si>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</si>
  <si>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</si>
  <si>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</si>
  <si>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</si>
  <si>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</si>
  <si>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</si>
  <si>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</si>
  <si>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</si>
  <si>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</si>
  <si>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</si>
  <si>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</si>
  <si>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</si>
  <si>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</si>
  <si>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</si>
  <si>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</si>
  <si>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</si>
  <si>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</si>
  <si>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</si>
  <si>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</si>
  <si>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</si>
  <si>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</si>
  <si>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</si>
  <si>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</si>
  <si>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</si>
  <si>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</si>
  <si>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</si>
  <si>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</si>
  <si>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</si>
  <si>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</si>
  <si>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</si>
  <si>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</si>
  <si>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</si>
  <si>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</si>
  <si>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</si>
  <si>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</si>
  <si>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</si>
  <si>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</si>
  <si>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</si>
  <si>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</si>
  <si>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</si>
  <si>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</si>
  <si>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</si>
  <si>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</si>
  <si>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</si>
  <si>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</si>
  <si>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</si>
  <si>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</si>
  <si>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</si>
  <si>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</si>
  <si>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</si>
  <si>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</si>
  <si>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</si>
  <si>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</si>
  <si>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</si>
  <si>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</si>
  <si>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</si>
  <si>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</si>
  <si>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</si>
  <si>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</si>
  <si>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</si>
  <si>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</si>
  <si>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</si>
  <si>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</si>
  <si>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</si>
  <si>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</si>
  <si>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</si>
  <si>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</si>
  <si>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</si>
  <si>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</si>
  <si>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</si>
  <si>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</si>
  <si>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</si>
  <si>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R*SHARES GOLD ETF</t>
  </si>
  <si>
    <t>R*SHARES BANKING ETF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</si>
  <si>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</si>
  <si>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</si>
  <si>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</si>
  <si>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</si>
  <si>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 SHORT TERM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</si>
  <si>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</si>
  <si>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</si>
  <si>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</si>
  <si>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</si>
  <si>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</si>
  <si>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</si>
  <si>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</si>
  <si>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</si>
  <si>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</si>
  <si>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</si>
  <si>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</si>
  <si>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</si>
  <si>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</si>
  <si>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</si>
  <si>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</si>
  <si>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</si>
  <si>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</si>
  <si>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R*NV20 ETF</t>
  </si>
  <si>
    <t>RELIANCE  LIQUID FUND - TREASURY PLAN</t>
  </si>
  <si>
    <t>RELIANCE  LIQUID FUND - CASH PLAN</t>
  </si>
  <si>
    <t>RELIANCE FIXED HORIZON FUND-XXII-SERIES-30</t>
  </si>
  <si>
    <t>RELIANCE FIXED HORIZON FUND - XXII - SERIES 34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</si>
  <si>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</si>
  <si>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</si>
  <si>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</si>
  <si>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</si>
  <si>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</si>
  <si>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</si>
  <si>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</si>
  <si>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</si>
  <si>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</si>
  <si>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</si>
  <si>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</si>
  <si>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</si>
  <si>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</si>
  <si>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</si>
  <si>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 xml:space="preserve">RELIANCE DUAL ADVANTAGE FIXED TENURE FUND - IV - PLAN E 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</si>
  <si>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</si>
  <si>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</si>
  <si>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</si>
  <si>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</si>
  <si>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</si>
  <si>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</si>
  <si>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</si>
  <si>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</si>
  <si>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</si>
  <si>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</si>
  <si>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</si>
  <si>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</si>
  <si>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</si>
  <si>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</si>
  <si>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</si>
  <si>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</si>
  <si>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</si>
  <si>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</si>
  <si>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</si>
  <si>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</si>
  <si>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</si>
  <si>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</si>
  <si>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</si>
  <si>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</si>
  <si>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</si>
  <si>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</si>
  <si>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</si>
  <si>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</si>
  <si>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</si>
  <si>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</si>
  <si>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</si>
  <si>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</si>
  <si>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</si>
  <si>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</si>
  <si>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</si>
  <si>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</si>
  <si>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</si>
  <si>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</si>
  <si>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</si>
  <si>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</si>
  <si>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</si>
  <si>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</si>
  <si>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</si>
  <si>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</si>
  <si>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</si>
  <si>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</si>
  <si>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</si>
  <si>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</si>
  <si>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</si>
  <si>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</si>
  <si>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</si>
  <si>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</si>
  <si>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</si>
  <si>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</si>
  <si>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</si>
  <si>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</si>
  <si>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</si>
  <si>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</si>
  <si>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</si>
  <si>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</si>
  <si>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Table showing State wise /Union Territory wise contribution to AUM of category of schemes as on AUGUST 2015</t>
  </si>
  <si>
    <t>Reliance Mutual Fund: Net Assets Under Management (AAUM) as on AUGUST 2015 (All figures in Rs. Crore)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</si>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</sst>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8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3" bestFit="1" customWidth="1"/>
  </cols>
  <sheetData>
    <row r="2" ht="15" customHeight="1" thickBot="1">
      <c r="B2" s="1"/>
    </row>
    <row r="3" spans="1:63" ht="15.75" customHeight="1" thickBot="1">
      <c r="A3" s="78" t="s">
        <v>0</v>
      </c>
      <c r="B3" s="80" t="s">
        <v>1</v>
      </c>
      <c r="C3" s="83" t="s">
        <v>316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5"/>
    </row>
    <row r="4" spans="1:63" ht="18.75" thickBot="1">
      <c r="A4" s="79"/>
      <c r="B4" s="81"/>
      <c r="C4" s="72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72" t="s">
        <v>3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72" t="s">
        <v>4</v>
      </c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4"/>
      <c r="BK4" s="75" t="s">
        <v>35</v>
      </c>
    </row>
    <row r="5" spans="1:63" ht="18.75" thickBot="1">
      <c r="A5" s="79"/>
      <c r="B5" s="81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1"/>
      <c r="M5" s="69" t="s">
        <v>6</v>
      </c>
      <c r="N5" s="70"/>
      <c r="O5" s="70"/>
      <c r="P5" s="70"/>
      <c r="Q5" s="70"/>
      <c r="R5" s="70"/>
      <c r="S5" s="70"/>
      <c r="T5" s="70"/>
      <c r="U5" s="70"/>
      <c r="V5" s="71"/>
      <c r="W5" s="69" t="s">
        <v>5</v>
      </c>
      <c r="X5" s="70"/>
      <c r="Y5" s="70"/>
      <c r="Z5" s="70"/>
      <c r="AA5" s="70"/>
      <c r="AB5" s="70"/>
      <c r="AC5" s="70"/>
      <c r="AD5" s="70"/>
      <c r="AE5" s="70"/>
      <c r="AF5" s="71"/>
      <c r="AG5" s="69" t="s">
        <v>6</v>
      </c>
      <c r="AH5" s="70"/>
      <c r="AI5" s="70"/>
      <c r="AJ5" s="70"/>
      <c r="AK5" s="70"/>
      <c r="AL5" s="70"/>
      <c r="AM5" s="70"/>
      <c r="AN5" s="70"/>
      <c r="AO5" s="70"/>
      <c r="AP5" s="71"/>
      <c r="AQ5" s="69" t="s">
        <v>5</v>
      </c>
      <c r="AR5" s="70"/>
      <c r="AS5" s="70"/>
      <c r="AT5" s="70"/>
      <c r="AU5" s="70"/>
      <c r="AV5" s="70"/>
      <c r="AW5" s="70"/>
      <c r="AX5" s="70"/>
      <c r="AY5" s="70"/>
      <c r="AZ5" s="71"/>
      <c r="BA5" s="69" t="s">
        <v>6</v>
      </c>
      <c r="BB5" s="70"/>
      <c r="BC5" s="70"/>
      <c r="BD5" s="70"/>
      <c r="BE5" s="70"/>
      <c r="BF5" s="70"/>
      <c r="BG5" s="70"/>
      <c r="BH5" s="70"/>
      <c r="BI5" s="70"/>
      <c r="BJ5" s="71"/>
      <c r="BK5" s="76"/>
    </row>
    <row r="6" spans="1:63" ht="18" customHeight="1">
      <c r="A6" s="79"/>
      <c r="B6" s="81"/>
      <c r="C6" s="63" t="s">
        <v>7</v>
      </c>
      <c r="D6" s="64"/>
      <c r="E6" s="64"/>
      <c r="F6" s="64"/>
      <c r="G6" s="65"/>
      <c r="H6" s="66" t="s">
        <v>8</v>
      </c>
      <c r="I6" s="67"/>
      <c r="J6" s="67"/>
      <c r="K6" s="67"/>
      <c r="L6" s="68"/>
      <c r="M6" s="63" t="s">
        <v>7</v>
      </c>
      <c r="N6" s="64"/>
      <c r="O6" s="64"/>
      <c r="P6" s="64"/>
      <c r="Q6" s="65"/>
      <c r="R6" s="66" t="s">
        <v>8</v>
      </c>
      <c r="S6" s="67"/>
      <c r="T6" s="67"/>
      <c r="U6" s="67"/>
      <c r="V6" s="68"/>
      <c r="W6" s="63" t="s">
        <v>7</v>
      </c>
      <c r="X6" s="64"/>
      <c r="Y6" s="64"/>
      <c r="Z6" s="64"/>
      <c r="AA6" s="65"/>
      <c r="AB6" s="66" t="s">
        <v>8</v>
      </c>
      <c r="AC6" s="67"/>
      <c r="AD6" s="67"/>
      <c r="AE6" s="67"/>
      <c r="AF6" s="68"/>
      <c r="AG6" s="63" t="s">
        <v>7</v>
      </c>
      <c r="AH6" s="64"/>
      <c r="AI6" s="64"/>
      <c r="AJ6" s="64"/>
      <c r="AK6" s="65"/>
      <c r="AL6" s="66" t="s">
        <v>8</v>
      </c>
      <c r="AM6" s="67"/>
      <c r="AN6" s="67"/>
      <c r="AO6" s="67"/>
      <c r="AP6" s="68"/>
      <c r="AQ6" s="63" t="s">
        <v>7</v>
      </c>
      <c r="AR6" s="64"/>
      <c r="AS6" s="64"/>
      <c r="AT6" s="64"/>
      <c r="AU6" s="65"/>
      <c r="AV6" s="66" t="s">
        <v>8</v>
      </c>
      <c r="AW6" s="67"/>
      <c r="AX6" s="67"/>
      <c r="AY6" s="67"/>
      <c r="AZ6" s="68"/>
      <c r="BA6" s="63" t="s">
        <v>7</v>
      </c>
      <c r="BB6" s="64"/>
      <c r="BC6" s="64"/>
      <c r="BD6" s="64"/>
      <c r="BE6" s="65"/>
      <c r="BF6" s="66" t="s">
        <v>8</v>
      </c>
      <c r="BG6" s="67"/>
      <c r="BH6" s="67"/>
      <c r="BI6" s="67"/>
      <c r="BJ6" s="68"/>
      <c r="BK6" s="76"/>
    </row>
    <row r="7" spans="1:63" ht="15.75">
      <c r="A7" s="79"/>
      <c r="B7" s="82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7"/>
    </row>
    <row r="8" spans="1:63" ht="18">
      <c r="A8" s="58" t="s">
        <v>101</v>
      </c>
      <c r="B8" s="56" t="s">
        <v>102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7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236</v>
      </c>
      <c r="C10" s="11">
        <v>0</v>
      </c>
      <c r="D10" s="9">
        <v>843.4716124567419</v>
      </c>
      <c r="E10" s="9">
        <v>0</v>
      </c>
      <c r="F10" s="9">
        <v>0</v>
      </c>
      <c r="G10" s="10">
        <v>22.451737008419357</v>
      </c>
      <c r="H10" s="11">
        <v>99.32395366699998</v>
      </c>
      <c r="I10" s="9">
        <v>6272.032968285226</v>
      </c>
      <c r="J10" s="9">
        <v>3084.5097096301943</v>
      </c>
      <c r="K10" s="9">
        <v>30.142184628677416</v>
      </c>
      <c r="L10" s="10">
        <v>328.2177931709998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131.1899471693548</v>
      </c>
      <c r="S10" s="9">
        <v>483.5156877213225</v>
      </c>
      <c r="T10" s="9">
        <v>354.5949117815806</v>
      </c>
      <c r="U10" s="9">
        <v>0</v>
      </c>
      <c r="V10" s="10">
        <v>114.42657184977422</v>
      </c>
      <c r="W10" s="11">
        <v>0</v>
      </c>
      <c r="X10" s="9">
        <v>1.100440662516129</v>
      </c>
      <c r="Y10" s="9">
        <v>0</v>
      </c>
      <c r="Z10" s="9">
        <v>0</v>
      </c>
      <c r="AA10" s="10">
        <v>0</v>
      </c>
      <c r="AB10" s="11">
        <v>0.41394917803225817</v>
      </c>
      <c r="AC10" s="9">
        <v>21.578352637774195</v>
      </c>
      <c r="AD10" s="9">
        <v>0</v>
      </c>
      <c r="AE10" s="9">
        <v>0</v>
      </c>
      <c r="AF10" s="10">
        <v>0.05434375006451613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0.19578440629032254</v>
      </c>
      <c r="AM10" s="9">
        <v>0</v>
      </c>
      <c r="AN10" s="9">
        <v>0</v>
      </c>
      <c r="AO10" s="9">
        <v>0</v>
      </c>
      <c r="AP10" s="10">
        <v>0.15238687283870964</v>
      </c>
      <c r="AQ10" s="11">
        <v>0</v>
      </c>
      <c r="AR10" s="9">
        <v>44.59754934764516</v>
      </c>
      <c r="AS10" s="9">
        <v>0</v>
      </c>
      <c r="AT10" s="9">
        <v>0</v>
      </c>
      <c r="AU10" s="10">
        <v>0</v>
      </c>
      <c r="AV10" s="11">
        <v>343.8454580762904</v>
      </c>
      <c r="AW10" s="9">
        <v>5681.297953436387</v>
      </c>
      <c r="AX10" s="9">
        <v>2383.1348903358703</v>
      </c>
      <c r="AY10" s="9">
        <v>0</v>
      </c>
      <c r="AZ10" s="10">
        <v>314.29551822338726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90.10983077019354</v>
      </c>
      <c r="BG10" s="9">
        <v>324.37173339022576</v>
      </c>
      <c r="BH10" s="9">
        <v>58.569247550451614</v>
      </c>
      <c r="BI10" s="9">
        <v>0</v>
      </c>
      <c r="BJ10" s="10">
        <v>73.01645712335481</v>
      </c>
      <c r="BK10" s="16">
        <f>SUM(C10:BJ10)</f>
        <v>21100.610973130606</v>
      </c>
      <c r="BL10" s="15"/>
      <c r="BM10" s="49"/>
    </row>
    <row r="11" spans="1:65" s="12" customFormat="1" ht="15">
      <c r="A11" s="5"/>
      <c r="B11" s="8" t="s">
        <v>237</v>
      </c>
      <c r="C11" s="11">
        <v>0</v>
      </c>
      <c r="D11" s="9">
        <v>0.7575655293225806</v>
      </c>
      <c r="E11" s="9">
        <v>0</v>
      </c>
      <c r="F11" s="9">
        <v>0</v>
      </c>
      <c r="G11" s="10">
        <v>0</v>
      </c>
      <c r="H11" s="11">
        <v>31.04750167587097</v>
      </c>
      <c r="I11" s="9">
        <v>2108.6042219068386</v>
      </c>
      <c r="J11" s="9">
        <v>649.9051567870322</v>
      </c>
      <c r="K11" s="9">
        <v>0</v>
      </c>
      <c r="L11" s="10">
        <v>26.943785978161298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19.489397551225803</v>
      </c>
      <c r="S11" s="9">
        <v>151.8740722121613</v>
      </c>
      <c r="T11" s="9">
        <v>120.85265733887096</v>
      </c>
      <c r="U11" s="9">
        <v>0</v>
      </c>
      <c r="V11" s="10">
        <v>2.3314428713225808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0.028143373161290324</v>
      </c>
      <c r="AC11" s="9">
        <v>3.021702330677419</v>
      </c>
      <c r="AD11" s="9">
        <v>0</v>
      </c>
      <c r="AE11" s="9">
        <v>0</v>
      </c>
      <c r="AF11" s="10">
        <v>0.2514438053870968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0.01204890693548387</v>
      </c>
      <c r="AM11" s="9">
        <v>0</v>
      </c>
      <c r="AN11" s="9">
        <v>0</v>
      </c>
      <c r="AO11" s="9">
        <v>0</v>
      </c>
      <c r="AP11" s="10">
        <v>0.013532206193548389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323.4857768519679</v>
      </c>
      <c r="AW11" s="9">
        <v>656.8347265884374</v>
      </c>
      <c r="AX11" s="9">
        <v>19.29318430183871</v>
      </c>
      <c r="AY11" s="9">
        <v>0</v>
      </c>
      <c r="AZ11" s="10">
        <v>225.86572888932253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234.36977553996778</v>
      </c>
      <c r="BG11" s="9">
        <v>187.19625954058068</v>
      </c>
      <c r="BH11" s="9">
        <v>81.98208831190323</v>
      </c>
      <c r="BI11" s="9">
        <v>0</v>
      </c>
      <c r="BJ11" s="10">
        <v>162.48243246861284</v>
      </c>
      <c r="BK11" s="16">
        <f>SUM(C11:BJ11)</f>
        <v>5006.642644965792</v>
      </c>
      <c r="BL11" s="15"/>
      <c r="BM11" s="49"/>
    </row>
    <row r="12" spans="1:65" s="12" customFormat="1" ht="15">
      <c r="A12" s="5"/>
      <c r="B12" s="8" t="s">
        <v>104</v>
      </c>
      <c r="C12" s="11">
        <v>0</v>
      </c>
      <c r="D12" s="9">
        <v>472.6803729574839</v>
      </c>
      <c r="E12" s="9">
        <v>0</v>
      </c>
      <c r="F12" s="9">
        <v>0</v>
      </c>
      <c r="G12" s="10">
        <v>6.770468427161291</v>
      </c>
      <c r="H12" s="11">
        <v>56.59208310045161</v>
      </c>
      <c r="I12" s="9">
        <v>2549.5827234271283</v>
      </c>
      <c r="J12" s="9">
        <v>801.4173556995809</v>
      </c>
      <c r="K12" s="9">
        <v>73.82386055590322</v>
      </c>
      <c r="L12" s="10">
        <v>60.81782805629032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3.752233609419354</v>
      </c>
      <c r="S12" s="9">
        <v>118.27579345716129</v>
      </c>
      <c r="T12" s="9">
        <v>15.77417390264516</v>
      </c>
      <c r="U12" s="9">
        <v>0</v>
      </c>
      <c r="V12" s="10">
        <v>3.465820171645161</v>
      </c>
      <c r="W12" s="11">
        <v>0</v>
      </c>
      <c r="X12" s="9">
        <v>13.138059456548385</v>
      </c>
      <c r="Y12" s="9">
        <v>0</v>
      </c>
      <c r="Z12" s="9">
        <v>0</v>
      </c>
      <c r="AA12" s="10">
        <v>0</v>
      </c>
      <c r="AB12" s="11">
        <v>0.3412260131612903</v>
      </c>
      <c r="AC12" s="9">
        <v>0.39667802561290316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0.018437124064516128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8.048530608935486</v>
      </c>
      <c r="AS12" s="9">
        <v>0</v>
      </c>
      <c r="AT12" s="9">
        <v>0</v>
      </c>
      <c r="AU12" s="10">
        <v>0</v>
      </c>
      <c r="AV12" s="11">
        <v>94.23211232422578</v>
      </c>
      <c r="AW12" s="9">
        <v>890.2161618168823</v>
      </c>
      <c r="AX12" s="9">
        <v>61.67594413119356</v>
      </c>
      <c r="AY12" s="9">
        <v>0</v>
      </c>
      <c r="AZ12" s="10">
        <v>36.24800804303226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22.138995499193552</v>
      </c>
      <c r="BG12" s="9">
        <v>89.878906834</v>
      </c>
      <c r="BH12" s="9">
        <v>7.03753657067742</v>
      </c>
      <c r="BI12" s="9">
        <v>0</v>
      </c>
      <c r="BJ12" s="10">
        <v>6.6395611098064515</v>
      </c>
      <c r="BK12" s="16">
        <f>SUM(C12:BJ12)</f>
        <v>5392.962870922204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1316.9095509435483</v>
      </c>
      <c r="E13" s="17">
        <f t="shared" si="0"/>
        <v>0</v>
      </c>
      <c r="F13" s="17">
        <f t="shared" si="0"/>
        <v>0</v>
      </c>
      <c r="G13" s="18">
        <f t="shared" si="0"/>
        <v>29.222205435580648</v>
      </c>
      <c r="H13" s="19">
        <f t="shared" si="0"/>
        <v>186.96353844332256</v>
      </c>
      <c r="I13" s="17">
        <f t="shared" si="0"/>
        <v>10930.219913619192</v>
      </c>
      <c r="J13" s="17">
        <f t="shared" si="0"/>
        <v>4535.832222116807</v>
      </c>
      <c r="K13" s="17">
        <f t="shared" si="0"/>
        <v>103.96604518458064</v>
      </c>
      <c r="L13" s="18">
        <f t="shared" si="0"/>
        <v>415.9794072054514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154.43157832999998</v>
      </c>
      <c r="S13" s="17">
        <f t="shared" si="0"/>
        <v>753.6655533906451</v>
      </c>
      <c r="T13" s="17">
        <f t="shared" si="0"/>
        <v>491.22174302309674</v>
      </c>
      <c r="U13" s="17">
        <f t="shared" si="0"/>
        <v>0</v>
      </c>
      <c r="V13" s="18">
        <f t="shared" si="0"/>
        <v>120.22383489274196</v>
      </c>
      <c r="W13" s="19">
        <f t="shared" si="0"/>
        <v>0</v>
      </c>
      <c r="X13" s="17">
        <f t="shared" si="0"/>
        <v>14.238500119064515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0.7833185643548388</v>
      </c>
      <c r="AC13" s="17">
        <f t="shared" si="0"/>
        <v>24.99673299406452</v>
      </c>
      <c r="AD13" s="17">
        <f t="shared" si="0"/>
        <v>0</v>
      </c>
      <c r="AE13" s="17">
        <f t="shared" si="0"/>
        <v>0</v>
      </c>
      <c r="AF13" s="18">
        <f t="shared" si="0"/>
        <v>0.30578755545161296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0.22627043729032253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0.16591907903225803</v>
      </c>
      <c r="AQ13" s="19">
        <f t="shared" si="0"/>
        <v>0</v>
      </c>
      <c r="AR13" s="17">
        <f t="shared" si="0"/>
        <v>52.64607995658065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761.563347252484</v>
      </c>
      <c r="AW13" s="17">
        <f t="shared" si="0"/>
        <v>7228.348841841706</v>
      </c>
      <c r="AX13" s="17">
        <f t="shared" si="0"/>
        <v>2464.1040187689027</v>
      </c>
      <c r="AY13" s="17">
        <f t="shared" si="0"/>
        <v>0</v>
      </c>
      <c r="AZ13" s="18">
        <f t="shared" si="0"/>
        <v>576.4092551557421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346.61860180935486</v>
      </c>
      <c r="BG13" s="17">
        <f t="shared" si="0"/>
        <v>601.4468997648064</v>
      </c>
      <c r="BH13" s="17">
        <f t="shared" si="0"/>
        <v>147.58887243303226</v>
      </c>
      <c r="BI13" s="17">
        <f t="shared" si="0"/>
        <v>0</v>
      </c>
      <c r="BJ13" s="18">
        <f t="shared" si="0"/>
        <v>242.13845070177413</v>
      </c>
      <c r="BK13" s="31">
        <f t="shared" si="0"/>
        <v>31500.216489018603</v>
      </c>
      <c r="BL13" s="15"/>
      <c r="BM13" s="54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4"/>
    </row>
    <row r="16" spans="1:65" s="12" customFormat="1" ht="15">
      <c r="A16" s="5"/>
      <c r="B16" s="8" t="s">
        <v>32</v>
      </c>
      <c r="C16" s="11">
        <v>0</v>
      </c>
      <c r="D16" s="9">
        <v>12.638613500322581</v>
      </c>
      <c r="E16" s="9">
        <v>0</v>
      </c>
      <c r="F16" s="9">
        <v>0</v>
      </c>
      <c r="G16" s="10">
        <v>0</v>
      </c>
      <c r="H16" s="11">
        <v>45.10767285783871</v>
      </c>
      <c r="I16" s="9">
        <v>250.12981857441935</v>
      </c>
      <c r="J16" s="9">
        <v>26.33711056061291</v>
      </c>
      <c r="K16" s="9">
        <v>0</v>
      </c>
      <c r="L16" s="10">
        <v>24.094347303806448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3.0700172560000003</v>
      </c>
      <c r="S16" s="9">
        <v>9.208583389096773</v>
      </c>
      <c r="T16" s="9">
        <v>1.5061222769677416</v>
      </c>
      <c r="U16" s="9">
        <v>0</v>
      </c>
      <c r="V16" s="10">
        <v>1.6777703827741937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0.0005026813548387097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91.21163993458066</v>
      </c>
      <c r="AW16" s="9">
        <v>319.49179980448974</v>
      </c>
      <c r="AX16" s="9">
        <v>7.142346086354838</v>
      </c>
      <c r="AY16" s="9">
        <v>0</v>
      </c>
      <c r="AZ16" s="10">
        <v>158.1011569123548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9.259349082741936</v>
      </c>
      <c r="BG16" s="9">
        <v>32.13576450232259</v>
      </c>
      <c r="BH16" s="9">
        <v>4.042743576322581</v>
      </c>
      <c r="BI16" s="9">
        <v>0</v>
      </c>
      <c r="BJ16" s="10">
        <v>9.833783832322581</v>
      </c>
      <c r="BK16" s="16">
        <f>SUM(C16:BJ16)</f>
        <v>1004.9891425146832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12.638613500322581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45.10767285783871</v>
      </c>
      <c r="I17" s="17">
        <f t="shared" si="1"/>
        <v>250.12981857441935</v>
      </c>
      <c r="J17" s="17">
        <f t="shared" si="1"/>
        <v>26.33711056061291</v>
      </c>
      <c r="K17" s="17">
        <f t="shared" si="1"/>
        <v>0</v>
      </c>
      <c r="L17" s="18">
        <f t="shared" si="1"/>
        <v>24.094347303806448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3.0700172560000003</v>
      </c>
      <c r="S17" s="17">
        <f t="shared" si="1"/>
        <v>9.208583389096773</v>
      </c>
      <c r="T17" s="17">
        <f t="shared" si="1"/>
        <v>1.5061222769677416</v>
      </c>
      <c r="U17" s="17">
        <f t="shared" si="1"/>
        <v>0</v>
      </c>
      <c r="V17" s="18">
        <f t="shared" si="1"/>
        <v>1.6777703827741937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0.0005026813548387097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91.21163993458066</v>
      </c>
      <c r="AW17" s="17">
        <f t="shared" si="1"/>
        <v>319.49179980448974</v>
      </c>
      <c r="AX17" s="17">
        <f t="shared" si="1"/>
        <v>7.142346086354838</v>
      </c>
      <c r="AY17" s="17">
        <f t="shared" si="1"/>
        <v>0</v>
      </c>
      <c r="AZ17" s="18">
        <f t="shared" si="1"/>
        <v>158.1011569123548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9.259349082741936</v>
      </c>
      <c r="BG17" s="17">
        <f t="shared" si="1"/>
        <v>32.13576450232259</v>
      </c>
      <c r="BH17" s="17">
        <f t="shared" si="1"/>
        <v>4.042743576322581</v>
      </c>
      <c r="BI17" s="17">
        <f t="shared" si="1"/>
        <v>0</v>
      </c>
      <c r="BJ17" s="18">
        <f t="shared" si="1"/>
        <v>9.833783832322581</v>
      </c>
      <c r="BK17" s="18">
        <f t="shared" si="1"/>
        <v>1004.9891425146832</v>
      </c>
      <c r="BL17" s="15"/>
      <c r="BM17" s="54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5"/>
    </row>
    <row r="20" spans="1:65" s="12" customFormat="1" ht="15">
      <c r="A20" s="5"/>
      <c r="B20" s="8" t="s">
        <v>105</v>
      </c>
      <c r="C20" s="11">
        <v>0</v>
      </c>
      <c r="D20" s="9">
        <v>6.266514516129033</v>
      </c>
      <c r="E20" s="9">
        <v>0</v>
      </c>
      <c r="F20" s="9">
        <v>0</v>
      </c>
      <c r="G20" s="10">
        <v>0</v>
      </c>
      <c r="H20" s="11">
        <v>0.0031332572580645163</v>
      </c>
      <c r="I20" s="9">
        <v>0</v>
      </c>
      <c r="J20" s="9">
        <v>0</v>
      </c>
      <c r="K20" s="9">
        <v>0</v>
      </c>
      <c r="L20" s="10">
        <v>0.05764874683870968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0.04261229870967742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3.760097197258064</v>
      </c>
      <c r="AW20" s="9">
        <v>37.876532698649875</v>
      </c>
      <c r="AX20" s="9">
        <v>0</v>
      </c>
      <c r="AY20" s="9">
        <v>0</v>
      </c>
      <c r="AZ20" s="10">
        <v>7.295446536516129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</v>
      </c>
      <c r="BG20" s="9">
        <v>29.367043564483872</v>
      </c>
      <c r="BH20" s="9">
        <v>0</v>
      </c>
      <c r="BI20" s="9">
        <v>0</v>
      </c>
      <c r="BJ20" s="10">
        <v>0.4499447546774194</v>
      </c>
      <c r="BK20" s="16">
        <f aca="true" t="shared" si="2" ref="BK20:BK100">SUM(C20:BJ20)</f>
        <v>85.11897357052085</v>
      </c>
      <c r="BL20" s="15"/>
      <c r="BM20" s="49"/>
    </row>
    <row r="21" spans="1:65" s="12" customFormat="1" ht="15">
      <c r="A21" s="5"/>
      <c r="B21" s="8" t="s">
        <v>106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0.10580960322580646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0.0076461674838709665</v>
      </c>
      <c r="AW21" s="9">
        <v>3.73727967935397</v>
      </c>
      <c r="AX21" s="9">
        <v>0</v>
      </c>
      <c r="AY21" s="9">
        <v>0</v>
      </c>
      <c r="AZ21" s="10">
        <v>10.182531200387096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0.14653101596774196</v>
      </c>
      <c r="BG21" s="9">
        <v>6.298111527806454</v>
      </c>
      <c r="BH21" s="9">
        <v>0</v>
      </c>
      <c r="BI21" s="9">
        <v>0</v>
      </c>
      <c r="BJ21" s="10">
        <v>2.247963871096774</v>
      </c>
      <c r="BK21" s="16">
        <f t="shared" si="2"/>
        <v>22.725873065321714</v>
      </c>
      <c r="BL21" s="15"/>
      <c r="BM21" s="49"/>
    </row>
    <row r="22" spans="1:65" s="12" customFormat="1" ht="15">
      <c r="A22" s="5"/>
      <c r="B22" s="8" t="s">
        <v>107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0.0032023693548387097</v>
      </c>
      <c r="I22" s="9">
        <v>0</v>
      </c>
      <c r="J22" s="9">
        <v>0</v>
      </c>
      <c r="K22" s="9">
        <v>0</v>
      </c>
      <c r="L22" s="10">
        <v>0.3724512717096774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0.004353972129032258</v>
      </c>
      <c r="S22" s="9">
        <v>0.2066119045806451</v>
      </c>
      <c r="T22" s="9">
        <v>0</v>
      </c>
      <c r="U22" s="9">
        <v>0</v>
      </c>
      <c r="V22" s="10">
        <v>0.010392166322580644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0.13677384338709675</v>
      </c>
      <c r="AW22" s="9">
        <v>18.80905518356638</v>
      </c>
      <c r="AX22" s="9">
        <v>0.640473870967742</v>
      </c>
      <c r="AY22" s="9">
        <v>0</v>
      </c>
      <c r="AZ22" s="10">
        <v>24.4881573106129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0.1934973410967742</v>
      </c>
      <c r="BG22" s="9">
        <v>12.209858592806452</v>
      </c>
      <c r="BH22" s="9">
        <v>0</v>
      </c>
      <c r="BI22" s="9">
        <v>0</v>
      </c>
      <c r="BJ22" s="10">
        <v>8.169712703774193</v>
      </c>
      <c r="BK22" s="16">
        <f t="shared" si="2"/>
        <v>65.24454053030831</v>
      </c>
      <c r="BL22" s="15"/>
      <c r="BM22" s="49"/>
    </row>
    <row r="23" spans="1:65" s="12" customFormat="1" ht="15">
      <c r="A23" s="5"/>
      <c r="B23" s="8" t="s">
        <v>108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0.13326004458064517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0.003341563548387096</v>
      </c>
      <c r="S23" s="9">
        <v>0</v>
      </c>
      <c r="T23" s="9">
        <v>0</v>
      </c>
      <c r="U23" s="9">
        <v>0</v>
      </c>
      <c r="V23" s="10">
        <v>0.048433347999999994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1.6915609686129034</v>
      </c>
      <c r="AW23" s="9">
        <v>5.39751001624299</v>
      </c>
      <c r="AX23" s="9">
        <v>0</v>
      </c>
      <c r="AY23" s="9">
        <v>0</v>
      </c>
      <c r="AZ23" s="10">
        <v>52.136586792032254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0.014293413064516133</v>
      </c>
      <c r="BG23" s="9">
        <v>0.32578951612903223</v>
      </c>
      <c r="BH23" s="9">
        <v>0</v>
      </c>
      <c r="BI23" s="9">
        <v>0</v>
      </c>
      <c r="BJ23" s="10">
        <v>6.717740332516129</v>
      </c>
      <c r="BK23" s="16">
        <f aca="true" t="shared" si="3" ref="BK23:BK28">SUM(C23:BJ23)</f>
        <v>66.46851599472686</v>
      </c>
      <c r="BL23" s="15"/>
      <c r="BM23" s="55"/>
    </row>
    <row r="24" spans="1:65" s="12" customFormat="1" ht="15">
      <c r="A24" s="5"/>
      <c r="B24" s="8" t="s">
        <v>109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0.05540092258064516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0.09018754838709678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1.2883935483870967</v>
      </c>
      <c r="AW24" s="9">
        <v>65.70807096798775</v>
      </c>
      <c r="AX24" s="9">
        <v>0</v>
      </c>
      <c r="AY24" s="9">
        <v>0</v>
      </c>
      <c r="AZ24" s="10">
        <v>43.486821660064514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64.41967741935483</v>
      </c>
      <c r="BH24" s="9">
        <v>0</v>
      </c>
      <c r="BI24" s="9">
        <v>0</v>
      </c>
      <c r="BJ24" s="10">
        <v>0.06635226774193548</v>
      </c>
      <c r="BK24" s="16">
        <f t="shared" si="3"/>
        <v>175.11490433450388</v>
      </c>
      <c r="BL24" s="15"/>
      <c r="BM24" s="55"/>
    </row>
    <row r="25" spans="1:65" s="12" customFormat="1" ht="15">
      <c r="A25" s="5"/>
      <c r="B25" s="8" t="s">
        <v>110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2.008799037935484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0.0006315896774193548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</v>
      </c>
      <c r="AW25" s="9">
        <v>12.826600560538132</v>
      </c>
      <c r="AX25" s="9">
        <v>0</v>
      </c>
      <c r="AY25" s="9">
        <v>0</v>
      </c>
      <c r="AZ25" s="10">
        <v>4.801631446451611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6.331686516129032</v>
      </c>
      <c r="BH25" s="9">
        <v>0</v>
      </c>
      <c r="BI25" s="9">
        <v>0</v>
      </c>
      <c r="BJ25" s="10">
        <v>0.2040979517096774</v>
      </c>
      <c r="BK25" s="16">
        <f t="shared" si="3"/>
        <v>26.173447102441358</v>
      </c>
      <c r="BL25" s="15"/>
      <c r="BM25" s="55"/>
    </row>
    <row r="26" spans="1:65" s="12" customFormat="1" ht="15">
      <c r="A26" s="5"/>
      <c r="B26" s="8" t="s">
        <v>238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0.0006341587096774196</v>
      </c>
      <c r="I26" s="9">
        <v>0</v>
      </c>
      <c r="J26" s="9">
        <v>0</v>
      </c>
      <c r="K26" s="9">
        <v>0</v>
      </c>
      <c r="L26" s="10">
        <v>0.2583796993870968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0.0006341587096774196</v>
      </c>
      <c r="S26" s="9">
        <v>0</v>
      </c>
      <c r="T26" s="9">
        <v>0</v>
      </c>
      <c r="U26" s="9">
        <v>0</v>
      </c>
      <c r="V26" s="10">
        <v>0.0016488126451612904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0.05586129122580645</v>
      </c>
      <c r="AW26" s="9">
        <v>6.100606789328149</v>
      </c>
      <c r="AX26" s="9">
        <v>0</v>
      </c>
      <c r="AY26" s="9">
        <v>0</v>
      </c>
      <c r="AZ26" s="10">
        <v>35.710462765225806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0.020089917290322584</v>
      </c>
      <c r="BG26" s="9">
        <v>0.25366348387096777</v>
      </c>
      <c r="BH26" s="9">
        <v>0</v>
      </c>
      <c r="BI26" s="9">
        <v>0</v>
      </c>
      <c r="BJ26" s="10">
        <v>2.6024871092258057</v>
      </c>
      <c r="BK26" s="16">
        <f t="shared" si="3"/>
        <v>45.004468185618464</v>
      </c>
      <c r="BL26" s="15"/>
      <c r="BM26" s="55"/>
    </row>
    <row r="27" spans="1:65" s="12" customFormat="1" ht="15">
      <c r="A27" s="5"/>
      <c r="B27" s="8" t="s">
        <v>111</v>
      </c>
      <c r="C27" s="11">
        <v>0</v>
      </c>
      <c r="D27" s="9">
        <v>5.4388370967741935</v>
      </c>
      <c r="E27" s="9">
        <v>0</v>
      </c>
      <c r="F27" s="9">
        <v>0</v>
      </c>
      <c r="G27" s="10">
        <v>0</v>
      </c>
      <c r="H27" s="11">
        <v>0.000627742258064516</v>
      </c>
      <c r="I27" s="9">
        <v>0</v>
      </c>
      <c r="J27" s="9">
        <v>0</v>
      </c>
      <c r="K27" s="9">
        <v>0</v>
      </c>
      <c r="L27" s="10">
        <v>0.7249143659032259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0.000627742258064516</v>
      </c>
      <c r="S27" s="9">
        <v>0</v>
      </c>
      <c r="T27" s="9">
        <v>0</v>
      </c>
      <c r="U27" s="9">
        <v>0</v>
      </c>
      <c r="V27" s="10">
        <v>0.003138711290322581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0.02046391887096774</v>
      </c>
      <c r="AW27" s="9">
        <v>1.5693556450915613</v>
      </c>
      <c r="AX27" s="9">
        <v>0</v>
      </c>
      <c r="AY27" s="9">
        <v>0</v>
      </c>
      <c r="AZ27" s="10">
        <v>11.747712623193548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0.016139200709677417</v>
      </c>
      <c r="BG27" s="9">
        <v>4.7080669354838705</v>
      </c>
      <c r="BH27" s="9">
        <v>0</v>
      </c>
      <c r="BI27" s="9">
        <v>0</v>
      </c>
      <c r="BJ27" s="10">
        <v>1.0356722972580648</v>
      </c>
      <c r="BK27" s="16">
        <f t="shared" si="3"/>
        <v>25.26555627909156</v>
      </c>
      <c r="BL27" s="15"/>
      <c r="BM27" s="55"/>
    </row>
    <row r="28" spans="1:65" s="12" customFormat="1" ht="15">
      <c r="A28" s="5"/>
      <c r="B28" s="8" t="s">
        <v>239</v>
      </c>
      <c r="C28" s="11">
        <v>0</v>
      </c>
      <c r="D28" s="9">
        <v>6.760822580645162</v>
      </c>
      <c r="E28" s="9">
        <v>0</v>
      </c>
      <c r="F28" s="9">
        <v>0</v>
      </c>
      <c r="G28" s="10">
        <v>0</v>
      </c>
      <c r="H28" s="11">
        <v>0.01891216935483871</v>
      </c>
      <c r="I28" s="9">
        <v>6.934462096774193</v>
      </c>
      <c r="J28" s="9">
        <v>0</v>
      </c>
      <c r="K28" s="9">
        <v>0</v>
      </c>
      <c r="L28" s="10">
        <v>0.09716085532258065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9">
        <v>0</v>
      </c>
      <c r="T28" s="9">
        <v>0</v>
      </c>
      <c r="U28" s="9">
        <v>0</v>
      </c>
      <c r="V28" s="10">
        <v>0.003530271612903226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0.018256547354838705</v>
      </c>
      <c r="AW28" s="9">
        <v>14.814532661305876</v>
      </c>
      <c r="AX28" s="9">
        <v>0</v>
      </c>
      <c r="AY28" s="9">
        <v>0</v>
      </c>
      <c r="AZ28" s="10">
        <v>1.0620893313548387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0.007385788064516129</v>
      </c>
      <c r="BG28" s="9">
        <v>1.2607986822258062</v>
      </c>
      <c r="BH28" s="9">
        <v>0</v>
      </c>
      <c r="BI28" s="9">
        <v>0</v>
      </c>
      <c r="BJ28" s="10">
        <v>0.13678541680645162</v>
      </c>
      <c r="BK28" s="16">
        <f t="shared" si="3"/>
        <v>31.114736400822004</v>
      </c>
      <c r="BL28" s="15"/>
      <c r="BM28" s="55"/>
    </row>
    <row r="29" spans="1:65" s="12" customFormat="1" ht="15">
      <c r="A29" s="5"/>
      <c r="B29" s="8" t="s">
        <v>112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</v>
      </c>
      <c r="I29" s="9">
        <v>6.227922580645161</v>
      </c>
      <c r="J29" s="9">
        <v>0</v>
      </c>
      <c r="K29" s="9">
        <v>0</v>
      </c>
      <c r="L29" s="10">
        <v>30.148403245129032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0.0006227922580645162</v>
      </c>
      <c r="S29" s="9">
        <v>6.299917365677419</v>
      </c>
      <c r="T29" s="9">
        <v>0</v>
      </c>
      <c r="U29" s="9">
        <v>0</v>
      </c>
      <c r="V29" s="10">
        <v>0.19825727745161292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1.8019955225806454</v>
      </c>
      <c r="AW29" s="9">
        <v>38.01338142921358</v>
      </c>
      <c r="AX29" s="9">
        <v>0</v>
      </c>
      <c r="AY29" s="9">
        <v>0</v>
      </c>
      <c r="AZ29" s="10">
        <v>98.06690417987095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0.12132300477419354</v>
      </c>
      <c r="BG29" s="9">
        <v>1.540871120967742</v>
      </c>
      <c r="BH29" s="9">
        <v>0</v>
      </c>
      <c r="BI29" s="9">
        <v>0</v>
      </c>
      <c r="BJ29" s="10">
        <v>7.952630553548387</v>
      </c>
      <c r="BK29" s="16">
        <f t="shared" si="2"/>
        <v>190.37222907211677</v>
      </c>
      <c r="BL29" s="15"/>
      <c r="BM29" s="49"/>
    </row>
    <row r="30" spans="1:65" s="12" customFormat="1" ht="15">
      <c r="A30" s="5"/>
      <c r="B30" s="8" t="s">
        <v>113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0.00607278870967742</v>
      </c>
      <c r="I30" s="9">
        <v>30.3639435483871</v>
      </c>
      <c r="J30" s="9">
        <v>0</v>
      </c>
      <c r="K30" s="9">
        <v>0</v>
      </c>
      <c r="L30" s="10">
        <v>8.198264758064516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0.01178121009677419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</v>
      </c>
      <c r="AW30" s="9">
        <v>38.4555416927125</v>
      </c>
      <c r="AX30" s="9">
        <v>0</v>
      </c>
      <c r="AY30" s="9">
        <v>0</v>
      </c>
      <c r="AZ30" s="10">
        <v>16.291605615290322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</v>
      </c>
      <c r="BG30" s="9">
        <v>30.32484677419355</v>
      </c>
      <c r="BH30" s="9">
        <v>0</v>
      </c>
      <c r="BI30" s="9">
        <v>0</v>
      </c>
      <c r="BJ30" s="10">
        <v>0.06914065064516128</v>
      </c>
      <c r="BK30" s="16">
        <f t="shared" si="2"/>
        <v>123.72119703809959</v>
      </c>
      <c r="BL30" s="15"/>
      <c r="BM30" s="49"/>
    </row>
    <row r="31" spans="1:65" s="12" customFormat="1" ht="15">
      <c r="A31" s="5"/>
      <c r="B31" s="8" t="s">
        <v>114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0.05895537967741935</v>
      </c>
      <c r="I31" s="9">
        <v>18.23362258064516</v>
      </c>
      <c r="J31" s="9">
        <v>0</v>
      </c>
      <c r="K31" s="9">
        <v>0</v>
      </c>
      <c r="L31" s="10">
        <v>6.166489599290323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0.022042749129032257</v>
      </c>
      <c r="S31" s="9">
        <v>0.06077874193548387</v>
      </c>
      <c r="T31" s="9">
        <v>0</v>
      </c>
      <c r="U31" s="9">
        <v>0</v>
      </c>
      <c r="V31" s="10">
        <v>0.18902188741935486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1.0030398241935483</v>
      </c>
      <c r="AW31" s="9">
        <v>6.242736074073008</v>
      </c>
      <c r="AX31" s="9">
        <v>0</v>
      </c>
      <c r="AY31" s="9">
        <v>0</v>
      </c>
      <c r="AZ31" s="10">
        <v>37.460964884935485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0.11422614338709679</v>
      </c>
      <c r="BG31" s="9">
        <v>0.08951649748387097</v>
      </c>
      <c r="BH31" s="9">
        <v>0</v>
      </c>
      <c r="BI31" s="9">
        <v>0</v>
      </c>
      <c r="BJ31" s="10">
        <v>3.1996960657096776</v>
      </c>
      <c r="BK31" s="16">
        <f t="shared" si="2"/>
        <v>72.84109042787945</v>
      </c>
      <c r="BL31" s="15"/>
      <c r="BM31" s="49"/>
    </row>
    <row r="32" spans="1:65" s="12" customFormat="1" ht="15">
      <c r="A32" s="5"/>
      <c r="B32" s="8" t="s">
        <v>115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0.053627237096774194</v>
      </c>
      <c r="I32" s="9">
        <v>14.461277419354838</v>
      </c>
      <c r="J32" s="9">
        <v>0</v>
      </c>
      <c r="K32" s="9">
        <v>0</v>
      </c>
      <c r="L32" s="10">
        <v>0.31200369577419357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6.147248009677419</v>
      </c>
      <c r="T32" s="9">
        <v>0</v>
      </c>
      <c r="U32" s="9">
        <v>0</v>
      </c>
      <c r="V32" s="10">
        <v>0.07507813193548386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5.535630417258065</v>
      </c>
      <c r="AW32" s="9">
        <v>7.199237417925952</v>
      </c>
      <c r="AX32" s="9">
        <v>0</v>
      </c>
      <c r="AY32" s="9">
        <v>0</v>
      </c>
      <c r="AZ32" s="10">
        <v>21.06232709990323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0.26385205141935486</v>
      </c>
      <c r="BG32" s="9">
        <v>7.799173870967741</v>
      </c>
      <c r="BH32" s="9">
        <v>0</v>
      </c>
      <c r="BI32" s="9">
        <v>0</v>
      </c>
      <c r="BJ32" s="10">
        <v>1.3163834108709673</v>
      </c>
      <c r="BK32" s="16">
        <f t="shared" si="2"/>
        <v>64.22583876218403</v>
      </c>
      <c r="BL32" s="15"/>
      <c r="BM32" s="49"/>
    </row>
    <row r="33" spans="1:65" s="12" customFormat="1" ht="15">
      <c r="A33" s="5"/>
      <c r="B33" s="8" t="s">
        <v>240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1.4253105054838708</v>
      </c>
      <c r="I33" s="9">
        <v>7.467204954838709</v>
      </c>
      <c r="J33" s="9">
        <v>0</v>
      </c>
      <c r="K33" s="9">
        <v>0</v>
      </c>
      <c r="L33" s="10">
        <v>1.8782337162903229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0.6311687521290323</v>
      </c>
      <c r="S33" s="9">
        <v>12.834258516129031</v>
      </c>
      <c r="T33" s="9">
        <v>0.12281587096774194</v>
      </c>
      <c r="U33" s="9">
        <v>0</v>
      </c>
      <c r="V33" s="10">
        <v>3.5781566844516135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37.3920041811613</v>
      </c>
      <c r="AW33" s="9">
        <v>69.55055273566586</v>
      </c>
      <c r="AX33" s="9">
        <v>0</v>
      </c>
      <c r="AY33" s="9">
        <v>0</v>
      </c>
      <c r="AZ33" s="10">
        <v>44.55330759235483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7.714230992548387</v>
      </c>
      <c r="BG33" s="9">
        <v>5.437760236903225</v>
      </c>
      <c r="BH33" s="9">
        <v>0</v>
      </c>
      <c r="BI33" s="9">
        <v>0</v>
      </c>
      <c r="BJ33" s="10">
        <v>8.663991575806453</v>
      </c>
      <c r="BK33" s="16">
        <f t="shared" si="2"/>
        <v>201.24899631473033</v>
      </c>
      <c r="BL33" s="15"/>
      <c r="BM33" s="49"/>
    </row>
    <row r="34" spans="1:65" s="12" customFormat="1" ht="15">
      <c r="A34" s="5"/>
      <c r="B34" s="8" t="s">
        <v>200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1.3441296738709678</v>
      </c>
      <c r="I34" s="9">
        <v>20.66365959806452</v>
      </c>
      <c r="J34" s="9">
        <v>0</v>
      </c>
      <c r="K34" s="9">
        <v>0</v>
      </c>
      <c r="L34" s="10">
        <v>7.827281761387096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1.1230172955161295</v>
      </c>
      <c r="S34" s="9">
        <v>0.6067261290322581</v>
      </c>
      <c r="T34" s="9">
        <v>0</v>
      </c>
      <c r="U34" s="9">
        <v>0</v>
      </c>
      <c r="V34" s="10">
        <v>3.138738616516129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0.015750586129032254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0.04846334193548387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12.172869279516132</v>
      </c>
      <c r="AW34" s="9">
        <v>59.71550140164172</v>
      </c>
      <c r="AX34" s="9">
        <v>0</v>
      </c>
      <c r="AY34" s="9">
        <v>0</v>
      </c>
      <c r="AZ34" s="10">
        <v>49.4761266767742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2.645573243387097</v>
      </c>
      <c r="BG34" s="9">
        <v>51.870523173774195</v>
      </c>
      <c r="BH34" s="9">
        <v>0</v>
      </c>
      <c r="BI34" s="9">
        <v>0</v>
      </c>
      <c r="BJ34" s="10">
        <v>15.352086554032255</v>
      </c>
      <c r="BK34" s="16">
        <f t="shared" si="2"/>
        <v>226.00044733157722</v>
      </c>
      <c r="BL34" s="15"/>
      <c r="BM34" s="49"/>
    </row>
    <row r="35" spans="1:65" s="12" customFormat="1" ht="15">
      <c r="A35" s="5"/>
      <c r="B35" s="8" t="s">
        <v>201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0.6586139514193547</v>
      </c>
      <c r="I35" s="9">
        <v>64.71406511229031</v>
      </c>
      <c r="J35" s="9">
        <v>0</v>
      </c>
      <c r="K35" s="9">
        <v>0</v>
      </c>
      <c r="L35" s="10">
        <v>6.424388287709677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2.97930052</v>
      </c>
      <c r="S35" s="9">
        <v>14.184109681483871</v>
      </c>
      <c r="T35" s="9">
        <v>0</v>
      </c>
      <c r="U35" s="9">
        <v>0</v>
      </c>
      <c r="V35" s="10">
        <v>1.7232922255483871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0.048500258064516126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11.494461454064517</v>
      </c>
      <c r="AW35" s="9">
        <v>35.705869655214904</v>
      </c>
      <c r="AX35" s="9">
        <v>0</v>
      </c>
      <c r="AY35" s="9">
        <v>0</v>
      </c>
      <c r="AZ35" s="10">
        <v>32.14108884674194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1.5563038663225812</v>
      </c>
      <c r="BG35" s="9">
        <v>19.99436723619355</v>
      </c>
      <c r="BH35" s="9">
        <v>0</v>
      </c>
      <c r="BI35" s="9">
        <v>0</v>
      </c>
      <c r="BJ35" s="10">
        <v>33.576858294064515</v>
      </c>
      <c r="BK35" s="16">
        <f t="shared" si="2"/>
        <v>225.20121938911814</v>
      </c>
      <c r="BL35" s="15"/>
      <c r="BM35" s="49"/>
    </row>
    <row r="36" spans="1:65" s="12" customFormat="1" ht="15">
      <c r="A36" s="5"/>
      <c r="B36" s="8" t="s">
        <v>202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0.23995396129032256</v>
      </c>
      <c r="I36" s="9">
        <v>12.095980322580646</v>
      </c>
      <c r="J36" s="9">
        <v>0</v>
      </c>
      <c r="K36" s="9">
        <v>0</v>
      </c>
      <c r="L36" s="10">
        <v>0.8708534847096772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0.03824569790322581</v>
      </c>
      <c r="S36" s="9">
        <v>0</v>
      </c>
      <c r="T36" s="9">
        <v>0</v>
      </c>
      <c r="U36" s="9">
        <v>0</v>
      </c>
      <c r="V36" s="10">
        <v>0.6524309518064515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30.484115156387098</v>
      </c>
      <c r="AW36" s="9">
        <v>9.788023156078303</v>
      </c>
      <c r="AX36" s="9">
        <v>0</v>
      </c>
      <c r="AY36" s="9">
        <v>0</v>
      </c>
      <c r="AZ36" s="10">
        <v>32.34112644703225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5.710467684129033</v>
      </c>
      <c r="BG36" s="9">
        <v>0.3950551935483871</v>
      </c>
      <c r="BH36" s="9">
        <v>0</v>
      </c>
      <c r="BI36" s="9">
        <v>0</v>
      </c>
      <c r="BJ36" s="10">
        <v>4.328019766129032</v>
      </c>
      <c r="BK36" s="16">
        <f t="shared" si="2"/>
        <v>96.94427182159441</v>
      </c>
      <c r="BL36" s="15"/>
      <c r="BM36" s="49"/>
    </row>
    <row r="37" spans="1:65" s="12" customFormat="1" ht="15">
      <c r="A37" s="5"/>
      <c r="B37" s="8" t="s">
        <v>203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0.034685575645161296</v>
      </c>
      <c r="I37" s="9">
        <v>26.636690134903226</v>
      </c>
      <c r="J37" s="9">
        <v>0</v>
      </c>
      <c r="K37" s="9">
        <v>0</v>
      </c>
      <c r="L37" s="10">
        <v>0.30961440154838715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</v>
      </c>
      <c r="S37" s="9">
        <v>0</v>
      </c>
      <c r="T37" s="9">
        <v>0</v>
      </c>
      <c r="U37" s="9">
        <v>0</v>
      </c>
      <c r="V37" s="10">
        <v>0.017502286677419352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11.225044557129031</v>
      </c>
      <c r="AW37" s="9">
        <v>3.270939386970923</v>
      </c>
      <c r="AX37" s="9">
        <v>0</v>
      </c>
      <c r="AY37" s="9">
        <v>0</v>
      </c>
      <c r="AZ37" s="10">
        <v>0.7739307852580647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2.766972429677419</v>
      </c>
      <c r="BG37" s="9">
        <v>0</v>
      </c>
      <c r="BH37" s="9">
        <v>0</v>
      </c>
      <c r="BI37" s="9">
        <v>0</v>
      </c>
      <c r="BJ37" s="10">
        <v>0.11619727006451612</v>
      </c>
      <c r="BK37" s="16">
        <f t="shared" si="2"/>
        <v>45.15157682787415</v>
      </c>
      <c r="BL37" s="15"/>
      <c r="BM37" s="49"/>
    </row>
    <row r="38" spans="1:65" s="12" customFormat="1" ht="15">
      <c r="A38" s="5"/>
      <c r="B38" s="8" t="s">
        <v>116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0.3092114372580646</v>
      </c>
      <c r="I38" s="9">
        <v>0.6482646964838712</v>
      </c>
      <c r="J38" s="9">
        <v>0</v>
      </c>
      <c r="K38" s="9">
        <v>0</v>
      </c>
      <c r="L38" s="10">
        <v>0.21923372248387096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0.010166659290322583</v>
      </c>
      <c r="S38" s="9">
        <v>0.07447202196774194</v>
      </c>
      <c r="T38" s="9">
        <v>0</v>
      </c>
      <c r="U38" s="9">
        <v>0</v>
      </c>
      <c r="V38" s="10">
        <v>0.07662843406451611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0.023649931322580645</v>
      </c>
      <c r="AC38" s="9">
        <v>0</v>
      </c>
      <c r="AD38" s="9">
        <v>0</v>
      </c>
      <c r="AE38" s="9">
        <v>0</v>
      </c>
      <c r="AF38" s="10">
        <v>0.00895450329032258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0.2713665121612903</v>
      </c>
      <c r="AW38" s="9">
        <v>0.3553126939496849</v>
      </c>
      <c r="AX38" s="9">
        <v>0</v>
      </c>
      <c r="AY38" s="9">
        <v>0</v>
      </c>
      <c r="AZ38" s="10">
        <v>6.017481160806451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0.261141274967742</v>
      </c>
      <c r="BG38" s="9">
        <v>0.01738464274193549</v>
      </c>
      <c r="BH38" s="9">
        <v>0</v>
      </c>
      <c r="BI38" s="9">
        <v>0</v>
      </c>
      <c r="BJ38" s="10">
        <v>0.585142188</v>
      </c>
      <c r="BK38" s="16">
        <f t="shared" si="2"/>
        <v>8.878409878788394</v>
      </c>
      <c r="BL38" s="15"/>
      <c r="BM38" s="49"/>
    </row>
    <row r="39" spans="1:65" s="12" customFormat="1" ht="15">
      <c r="A39" s="5"/>
      <c r="B39" s="8" t="s">
        <v>204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1.6637200930645162</v>
      </c>
      <c r="I39" s="9">
        <v>0</v>
      </c>
      <c r="J39" s="9">
        <v>0</v>
      </c>
      <c r="K39" s="9">
        <v>0</v>
      </c>
      <c r="L39" s="10">
        <v>0.42152526980645155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0.0049185380645161295</v>
      </c>
      <c r="S39" s="9">
        <v>0</v>
      </c>
      <c r="T39" s="9">
        <v>0</v>
      </c>
      <c r="U39" s="9">
        <v>0</v>
      </c>
      <c r="V39" s="10">
        <v>0.1233467580967742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15.371479893870966</v>
      </c>
      <c r="AW39" s="9">
        <v>21.214572049732887</v>
      </c>
      <c r="AX39" s="9">
        <v>0</v>
      </c>
      <c r="AY39" s="9">
        <v>0</v>
      </c>
      <c r="AZ39" s="10">
        <v>11.369905285258067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3.094683267064516</v>
      </c>
      <c r="BG39" s="9">
        <v>0.060986596774193554</v>
      </c>
      <c r="BH39" s="9">
        <v>0</v>
      </c>
      <c r="BI39" s="9">
        <v>0</v>
      </c>
      <c r="BJ39" s="10">
        <v>1.8615813397741934</v>
      </c>
      <c r="BK39" s="16">
        <f t="shared" si="2"/>
        <v>55.18671909150707</v>
      </c>
      <c r="BL39" s="15"/>
      <c r="BM39" s="49"/>
    </row>
    <row r="40" spans="1:65" s="12" customFormat="1" ht="15">
      <c r="A40" s="5"/>
      <c r="B40" s="8" t="s">
        <v>205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39.12986692454838</v>
      </c>
      <c r="I40" s="9">
        <v>12.409516129032259</v>
      </c>
      <c r="J40" s="9">
        <v>0</v>
      </c>
      <c r="K40" s="9">
        <v>0</v>
      </c>
      <c r="L40" s="10">
        <v>0.10299898387096773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</v>
      </c>
      <c r="S40" s="9">
        <v>0</v>
      </c>
      <c r="T40" s="9">
        <v>0</v>
      </c>
      <c r="U40" s="9">
        <v>0</v>
      </c>
      <c r="V40" s="10">
        <v>0.019234750000000002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0.4975889619619749</v>
      </c>
      <c r="AW40" s="9">
        <v>0</v>
      </c>
      <c r="AX40" s="9">
        <v>0</v>
      </c>
      <c r="AY40" s="9">
        <v>0</v>
      </c>
      <c r="AZ40" s="10">
        <v>0.32381746322580646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0.020973978516129033</v>
      </c>
      <c r="BG40" s="9">
        <v>0</v>
      </c>
      <c r="BH40" s="9">
        <v>0</v>
      </c>
      <c r="BI40" s="9">
        <v>0</v>
      </c>
      <c r="BJ40" s="10">
        <v>0.02101105677419355</v>
      </c>
      <c r="BK40" s="16">
        <f t="shared" si="2"/>
        <v>52.52500824792971</v>
      </c>
      <c r="BL40" s="15"/>
      <c r="BM40" s="49"/>
    </row>
    <row r="41" spans="1:65" s="12" customFormat="1" ht="15">
      <c r="A41" s="5"/>
      <c r="B41" s="8" t="s">
        <v>206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0.02642285941935484</v>
      </c>
      <c r="I41" s="9">
        <v>0</v>
      </c>
      <c r="J41" s="9">
        <v>0</v>
      </c>
      <c r="K41" s="9">
        <v>0</v>
      </c>
      <c r="L41" s="10">
        <v>12.69917873735484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0.06978130493548386</v>
      </c>
      <c r="S41" s="9">
        <v>0</v>
      </c>
      <c r="T41" s="9">
        <v>0</v>
      </c>
      <c r="U41" s="9">
        <v>0</v>
      </c>
      <c r="V41" s="10">
        <v>2.0805327857741935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0.12086461290322582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39.64760356</v>
      </c>
      <c r="AW41" s="9">
        <v>28.714141207581264</v>
      </c>
      <c r="AX41" s="9">
        <v>0</v>
      </c>
      <c r="AY41" s="9">
        <v>0</v>
      </c>
      <c r="AZ41" s="10">
        <v>37.04785149683871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4.327108680387097</v>
      </c>
      <c r="BG41" s="9">
        <v>7.46915259651613</v>
      </c>
      <c r="BH41" s="9">
        <v>0</v>
      </c>
      <c r="BI41" s="9">
        <v>0</v>
      </c>
      <c r="BJ41" s="10">
        <v>9.656079271129032</v>
      </c>
      <c r="BK41" s="16">
        <f t="shared" si="2"/>
        <v>141.85871711283937</v>
      </c>
      <c r="BL41" s="15"/>
      <c r="BM41" s="49"/>
    </row>
    <row r="42" spans="1:65" s="12" customFormat="1" ht="15">
      <c r="A42" s="5"/>
      <c r="B42" s="8" t="s">
        <v>207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0.2551489529677419</v>
      </c>
      <c r="I42" s="9">
        <v>0</v>
      </c>
      <c r="J42" s="9">
        <v>0</v>
      </c>
      <c r="K42" s="9">
        <v>0</v>
      </c>
      <c r="L42" s="10">
        <v>0.9499622437741934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0.06760425848387097</v>
      </c>
      <c r="S42" s="9">
        <v>0</v>
      </c>
      <c r="T42" s="9">
        <v>0</v>
      </c>
      <c r="U42" s="9">
        <v>0</v>
      </c>
      <c r="V42" s="10">
        <v>0.08221640903225806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0.11981577419354839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35.82967514329032</v>
      </c>
      <c r="AW42" s="9">
        <v>6.453265753148671</v>
      </c>
      <c r="AX42" s="9">
        <v>0</v>
      </c>
      <c r="AY42" s="9">
        <v>0</v>
      </c>
      <c r="AZ42" s="10">
        <v>21.081232593612903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0.707326585</v>
      </c>
      <c r="BG42" s="9">
        <v>3.6604460089354838</v>
      </c>
      <c r="BH42" s="9">
        <v>0</v>
      </c>
      <c r="BI42" s="9">
        <v>0</v>
      </c>
      <c r="BJ42" s="10">
        <v>0.34733472796774195</v>
      </c>
      <c r="BK42" s="16">
        <f t="shared" si="2"/>
        <v>69.55402845040673</v>
      </c>
      <c r="BL42" s="15"/>
      <c r="BM42" s="49"/>
    </row>
    <row r="43" spans="1:65" s="12" customFormat="1" ht="15">
      <c r="A43" s="5"/>
      <c r="B43" s="8" t="s">
        <v>208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86.89613173512905</v>
      </c>
      <c r="I43" s="9">
        <v>23.31371957819355</v>
      </c>
      <c r="J43" s="9">
        <v>0</v>
      </c>
      <c r="K43" s="9">
        <v>0</v>
      </c>
      <c r="L43" s="10">
        <v>14.873850408387094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0.8254123118064516</v>
      </c>
      <c r="S43" s="9">
        <v>98.68095902258065</v>
      </c>
      <c r="T43" s="9">
        <v>0</v>
      </c>
      <c r="U43" s="9">
        <v>0</v>
      </c>
      <c r="V43" s="10">
        <v>2.8688611489354843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0.09072287903225806</v>
      </c>
      <c r="AC43" s="9">
        <v>0</v>
      </c>
      <c r="AD43" s="9">
        <v>0</v>
      </c>
      <c r="AE43" s="9">
        <v>0</v>
      </c>
      <c r="AF43" s="10">
        <v>0.4233734354838709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0.0423373435483871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10.97716751864516</v>
      </c>
      <c r="AW43" s="9">
        <v>96.70905963232575</v>
      </c>
      <c r="AX43" s="9">
        <v>0</v>
      </c>
      <c r="AY43" s="9">
        <v>0</v>
      </c>
      <c r="AZ43" s="10">
        <v>34.082912143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0.268237312516129</v>
      </c>
      <c r="BG43" s="9">
        <v>44.46112960454838</v>
      </c>
      <c r="BH43" s="9">
        <v>0</v>
      </c>
      <c r="BI43" s="9">
        <v>0</v>
      </c>
      <c r="BJ43" s="10">
        <v>14.678023559161291</v>
      </c>
      <c r="BK43" s="16">
        <f t="shared" si="2"/>
        <v>429.19189763329354</v>
      </c>
      <c r="BL43" s="15"/>
      <c r="BM43" s="49"/>
    </row>
    <row r="44" spans="1:65" s="12" customFormat="1" ht="15">
      <c r="A44" s="5"/>
      <c r="B44" s="8" t="s">
        <v>241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0.17850219032258063</v>
      </c>
      <c r="I44" s="9">
        <v>0</v>
      </c>
      <c r="J44" s="9">
        <v>0</v>
      </c>
      <c r="K44" s="9">
        <v>0</v>
      </c>
      <c r="L44" s="10">
        <v>0.6538605630322583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0.036800794032258055</v>
      </c>
      <c r="S44" s="9">
        <v>0</v>
      </c>
      <c r="T44" s="9">
        <v>0</v>
      </c>
      <c r="U44" s="9">
        <v>0</v>
      </c>
      <c r="V44" s="10">
        <v>0.13173559958064515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17.691647947516124</v>
      </c>
      <c r="AW44" s="9">
        <v>4.580931957080232</v>
      </c>
      <c r="AX44" s="9">
        <v>0</v>
      </c>
      <c r="AY44" s="9">
        <v>0</v>
      </c>
      <c r="AZ44" s="10">
        <v>19.573856041096775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1.8349203021290321</v>
      </c>
      <c r="BG44" s="9">
        <v>1.768858639967742</v>
      </c>
      <c r="BH44" s="9">
        <v>0.3022154032258064</v>
      </c>
      <c r="BI44" s="9">
        <v>0</v>
      </c>
      <c r="BJ44" s="10">
        <v>1.4611387056451612</v>
      </c>
      <c r="BK44" s="16">
        <f t="shared" si="2"/>
        <v>48.214468143628615</v>
      </c>
      <c r="BL44" s="15"/>
      <c r="BM44" s="49"/>
    </row>
    <row r="45" spans="1:65" s="12" customFormat="1" ht="15">
      <c r="A45" s="5"/>
      <c r="B45" s="8" t="s">
        <v>242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0.698882910967742</v>
      </c>
      <c r="I45" s="9">
        <v>22.512242823258067</v>
      </c>
      <c r="J45" s="9">
        <v>0</v>
      </c>
      <c r="K45" s="9">
        <v>0</v>
      </c>
      <c r="L45" s="10">
        <v>2.5659466627096776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0.42145303296774184</v>
      </c>
      <c r="S45" s="9">
        <v>1.2212465166774193</v>
      </c>
      <c r="T45" s="9">
        <v>0</v>
      </c>
      <c r="U45" s="9">
        <v>0</v>
      </c>
      <c r="V45" s="10">
        <v>0.15045660145161294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9.603396359741932</v>
      </c>
      <c r="AW45" s="9">
        <v>18.312908901053763</v>
      </c>
      <c r="AX45" s="9">
        <v>0</v>
      </c>
      <c r="AY45" s="9">
        <v>0</v>
      </c>
      <c r="AZ45" s="10">
        <v>11.41310587783871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1.5916517314193548</v>
      </c>
      <c r="BG45" s="9">
        <v>18.262803277935483</v>
      </c>
      <c r="BH45" s="9">
        <v>0</v>
      </c>
      <c r="BI45" s="9">
        <v>0</v>
      </c>
      <c r="BJ45" s="10">
        <v>15.675282341709677</v>
      </c>
      <c r="BK45" s="16">
        <f t="shared" si="2"/>
        <v>102.42937703773117</v>
      </c>
      <c r="BL45" s="15"/>
      <c r="BM45" s="49"/>
    </row>
    <row r="46" spans="1:65" s="12" customFormat="1" ht="15">
      <c r="A46" s="5"/>
      <c r="B46" s="8" t="s">
        <v>243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8.155501840741934</v>
      </c>
      <c r="I46" s="9">
        <v>0.5196362799677423</v>
      </c>
      <c r="J46" s="9">
        <v>0</v>
      </c>
      <c r="K46" s="9">
        <v>0</v>
      </c>
      <c r="L46" s="10">
        <v>0.4285182272580645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0.37032691209677426</v>
      </c>
      <c r="S46" s="9">
        <v>1.4539696942258067</v>
      </c>
      <c r="T46" s="9">
        <v>0</v>
      </c>
      <c r="U46" s="9">
        <v>0</v>
      </c>
      <c r="V46" s="10">
        <v>0.02408630322580645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0.07901152616129031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2.8570361448064516</v>
      </c>
      <c r="AW46" s="9">
        <v>10.105923442729491</v>
      </c>
      <c r="AX46" s="9">
        <v>0</v>
      </c>
      <c r="AY46" s="9">
        <v>0</v>
      </c>
      <c r="AZ46" s="10">
        <v>5.943269137548386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1.6164551495806452</v>
      </c>
      <c r="BG46" s="9">
        <v>0.8413794516129032</v>
      </c>
      <c r="BH46" s="9">
        <v>0</v>
      </c>
      <c r="BI46" s="9">
        <v>0</v>
      </c>
      <c r="BJ46" s="10">
        <v>1.4820127119032258</v>
      </c>
      <c r="BK46" s="16">
        <f t="shared" si="2"/>
        <v>33.87712682185852</v>
      </c>
      <c r="BL46" s="15"/>
      <c r="BM46" s="49"/>
    </row>
    <row r="47" spans="1:65" s="12" customFormat="1" ht="15">
      <c r="A47" s="5"/>
      <c r="B47" s="8" t="s">
        <v>244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0.04061968419354839</v>
      </c>
      <c r="I47" s="9">
        <v>0.30068040322580647</v>
      </c>
      <c r="J47" s="9">
        <v>0</v>
      </c>
      <c r="K47" s="9">
        <v>0</v>
      </c>
      <c r="L47" s="10">
        <v>0.26988295067741935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0.6290234035483873</v>
      </c>
      <c r="S47" s="9">
        <v>0.2940654343548387</v>
      </c>
      <c r="T47" s="9">
        <v>0</v>
      </c>
      <c r="U47" s="9">
        <v>0</v>
      </c>
      <c r="V47" s="10">
        <v>0.08638772158064516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0.09566283870967741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6.046025370516129</v>
      </c>
      <c r="AW47" s="9">
        <v>13.1935773786564</v>
      </c>
      <c r="AX47" s="9">
        <v>0</v>
      </c>
      <c r="AY47" s="9">
        <v>0</v>
      </c>
      <c r="AZ47" s="10">
        <v>7.226381253903226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0.9910682002258064</v>
      </c>
      <c r="BG47" s="9">
        <v>1.183827629032258</v>
      </c>
      <c r="BH47" s="9">
        <v>0</v>
      </c>
      <c r="BI47" s="9">
        <v>0</v>
      </c>
      <c r="BJ47" s="10">
        <v>8.857246372032256</v>
      </c>
      <c r="BK47" s="16">
        <f t="shared" si="2"/>
        <v>39.2144486406564</v>
      </c>
      <c r="BL47" s="15"/>
      <c r="BM47" s="49"/>
    </row>
    <row r="48" spans="1:65" s="12" customFormat="1" ht="15">
      <c r="A48" s="5"/>
      <c r="B48" s="8" t="s">
        <v>245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0.07739383896774195</v>
      </c>
      <c r="I48" s="9">
        <v>13.06480415558064</v>
      </c>
      <c r="J48" s="9">
        <v>0</v>
      </c>
      <c r="K48" s="9">
        <v>0</v>
      </c>
      <c r="L48" s="10">
        <v>1.706801474451613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0.1757105761290322</v>
      </c>
      <c r="S48" s="9">
        <v>1.4612243752258065</v>
      </c>
      <c r="T48" s="9">
        <v>0</v>
      </c>
      <c r="U48" s="9">
        <v>0</v>
      </c>
      <c r="V48" s="10">
        <v>0.02406994193548387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1.2358152842580648</v>
      </c>
      <c r="AW48" s="9">
        <v>5.573532077910929</v>
      </c>
      <c r="AX48" s="9">
        <v>0</v>
      </c>
      <c r="AY48" s="9">
        <v>0</v>
      </c>
      <c r="AZ48" s="10">
        <v>9.828524682838706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0.47026676903225806</v>
      </c>
      <c r="BG48" s="9">
        <v>13.053008807935488</v>
      </c>
      <c r="BH48" s="9">
        <v>0</v>
      </c>
      <c r="BI48" s="9">
        <v>0</v>
      </c>
      <c r="BJ48" s="10">
        <v>8.239048689516128</v>
      </c>
      <c r="BK48" s="16">
        <f t="shared" si="2"/>
        <v>54.91020067378189</v>
      </c>
      <c r="BL48" s="15"/>
      <c r="BM48" s="49"/>
    </row>
    <row r="49" spans="1:65" s="12" customFormat="1" ht="15">
      <c r="A49" s="5"/>
      <c r="B49" s="8" t="s">
        <v>246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1.986174149935484</v>
      </c>
      <c r="I49" s="9">
        <v>0.12037783870967743</v>
      </c>
      <c r="J49" s="9">
        <v>0</v>
      </c>
      <c r="K49" s="9">
        <v>0</v>
      </c>
      <c r="L49" s="10">
        <v>7.433024215677421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0.02074231990322581</v>
      </c>
      <c r="S49" s="9">
        <v>0</v>
      </c>
      <c r="T49" s="9">
        <v>0</v>
      </c>
      <c r="U49" s="9">
        <v>0</v>
      </c>
      <c r="V49" s="10">
        <v>0.10076370474193548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16.556362608935483</v>
      </c>
      <c r="AW49" s="9">
        <v>3.9298849951074586</v>
      </c>
      <c r="AX49" s="9">
        <v>0</v>
      </c>
      <c r="AY49" s="9">
        <v>0</v>
      </c>
      <c r="AZ49" s="10">
        <v>17.90232394870968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3.59283476216129</v>
      </c>
      <c r="BG49" s="9">
        <v>0.1311788677419355</v>
      </c>
      <c r="BH49" s="9">
        <v>0</v>
      </c>
      <c r="BI49" s="9">
        <v>0</v>
      </c>
      <c r="BJ49" s="10">
        <v>1.2368170663870968</v>
      </c>
      <c r="BK49" s="16">
        <f t="shared" si="2"/>
        <v>53.01048447801069</v>
      </c>
      <c r="BL49" s="15"/>
      <c r="BM49" s="49"/>
    </row>
    <row r="50" spans="1:65" s="12" customFormat="1" ht="15">
      <c r="A50" s="5"/>
      <c r="B50" s="8" t="s">
        <v>209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0.017627206451612903</v>
      </c>
      <c r="I50" s="9">
        <v>29.018855596096778</v>
      </c>
      <c r="J50" s="9">
        <v>0</v>
      </c>
      <c r="K50" s="9">
        <v>0</v>
      </c>
      <c r="L50" s="10">
        <v>0.2378285571612903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</v>
      </c>
      <c r="S50" s="9">
        <v>23.14312011222581</v>
      </c>
      <c r="T50" s="9">
        <v>0</v>
      </c>
      <c r="U50" s="9">
        <v>0</v>
      </c>
      <c r="V50" s="10">
        <v>0.3056557598709677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0.11690190322580644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5.0010846892580645</v>
      </c>
      <c r="AW50" s="9">
        <v>7.186196190557854</v>
      </c>
      <c r="AX50" s="9">
        <v>0</v>
      </c>
      <c r="AY50" s="9">
        <v>0</v>
      </c>
      <c r="AZ50" s="10">
        <v>5.125233562225805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0.8129241446774191</v>
      </c>
      <c r="BG50" s="9">
        <v>0</v>
      </c>
      <c r="BH50" s="9">
        <v>0</v>
      </c>
      <c r="BI50" s="9">
        <v>0</v>
      </c>
      <c r="BJ50" s="10">
        <v>0.3519084595161291</v>
      </c>
      <c r="BK50" s="16">
        <f t="shared" si="2"/>
        <v>71.31733618126754</v>
      </c>
      <c r="BL50" s="15"/>
      <c r="BM50" s="49"/>
    </row>
    <row r="51" spans="1:65" s="12" customFormat="1" ht="15">
      <c r="A51" s="5"/>
      <c r="B51" s="8" t="s">
        <v>247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4.5786840428387094</v>
      </c>
      <c r="I51" s="9">
        <v>0</v>
      </c>
      <c r="J51" s="9">
        <v>0</v>
      </c>
      <c r="K51" s="9">
        <v>0</v>
      </c>
      <c r="L51" s="10">
        <v>0.052449968193548385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0.08875413193548386</v>
      </c>
      <c r="S51" s="9">
        <v>0</v>
      </c>
      <c r="T51" s="9">
        <v>0</v>
      </c>
      <c r="U51" s="9">
        <v>0</v>
      </c>
      <c r="V51" s="10">
        <v>0.16657290196774194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7.074814508322582</v>
      </c>
      <c r="AW51" s="9">
        <v>0.05842651067906485</v>
      </c>
      <c r="AX51" s="9">
        <v>0</v>
      </c>
      <c r="AY51" s="9">
        <v>0</v>
      </c>
      <c r="AZ51" s="10">
        <v>10.35923239664516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1.8305073343548384</v>
      </c>
      <c r="BG51" s="9">
        <v>0</v>
      </c>
      <c r="BH51" s="9">
        <v>0</v>
      </c>
      <c r="BI51" s="9">
        <v>0</v>
      </c>
      <c r="BJ51" s="10">
        <v>0.561978705483871</v>
      </c>
      <c r="BK51" s="16">
        <f t="shared" si="2"/>
        <v>24.771420500420998</v>
      </c>
      <c r="BL51" s="15"/>
      <c r="BM51" s="49"/>
    </row>
    <row r="52" spans="1:65" s="12" customFormat="1" ht="15">
      <c r="A52" s="5"/>
      <c r="B52" s="8" t="s">
        <v>248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0.004259196129032259</v>
      </c>
      <c r="I52" s="9">
        <v>65.87739729032258</v>
      </c>
      <c r="J52" s="9">
        <v>0</v>
      </c>
      <c r="K52" s="9">
        <v>0</v>
      </c>
      <c r="L52" s="10">
        <v>0.14469933883870964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</v>
      </c>
      <c r="S52" s="9">
        <v>27.68480068758064</v>
      </c>
      <c r="T52" s="9">
        <v>0</v>
      </c>
      <c r="U52" s="9">
        <v>0</v>
      </c>
      <c r="V52" s="10">
        <v>0.026567606032258075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6.067939281096774</v>
      </c>
      <c r="AW52" s="9">
        <v>0.9831384815518471</v>
      </c>
      <c r="AX52" s="9">
        <v>0</v>
      </c>
      <c r="AY52" s="9">
        <v>0</v>
      </c>
      <c r="AZ52" s="10">
        <v>0.804583201032258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1.2556175903225806</v>
      </c>
      <c r="BG52" s="9">
        <v>0</v>
      </c>
      <c r="BH52" s="9">
        <v>0</v>
      </c>
      <c r="BI52" s="9">
        <v>0</v>
      </c>
      <c r="BJ52" s="10">
        <v>10.660261815741936</v>
      </c>
      <c r="BK52" s="16">
        <f t="shared" si="2"/>
        <v>113.50926448864861</v>
      </c>
      <c r="BL52" s="15"/>
      <c r="BM52" s="49"/>
    </row>
    <row r="53" spans="1:65" s="12" customFormat="1" ht="15">
      <c r="A53" s="5"/>
      <c r="B53" s="8" t="s">
        <v>249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0.3949497590322581</v>
      </c>
      <c r="I53" s="9">
        <v>22.03741414909677</v>
      </c>
      <c r="J53" s="9">
        <v>0</v>
      </c>
      <c r="K53" s="9">
        <v>0</v>
      </c>
      <c r="L53" s="10">
        <v>0.9164675343870966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0.4453439419354839</v>
      </c>
      <c r="S53" s="9">
        <v>15.166523850387094</v>
      </c>
      <c r="T53" s="9">
        <v>0</v>
      </c>
      <c r="U53" s="9">
        <v>0</v>
      </c>
      <c r="V53" s="10">
        <v>0.2194905544516129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5.433354060741935</v>
      </c>
      <c r="AW53" s="9">
        <v>7.7655375092813</v>
      </c>
      <c r="AX53" s="9">
        <v>0</v>
      </c>
      <c r="AY53" s="9">
        <v>0</v>
      </c>
      <c r="AZ53" s="10">
        <v>7.676358374225807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0.7673742761290323</v>
      </c>
      <c r="BG53" s="9">
        <v>1.5325175963225806</v>
      </c>
      <c r="BH53" s="9">
        <v>0</v>
      </c>
      <c r="BI53" s="9">
        <v>0</v>
      </c>
      <c r="BJ53" s="10">
        <v>4.548973824935484</v>
      </c>
      <c r="BK53" s="16">
        <f t="shared" si="2"/>
        <v>66.90430543092644</v>
      </c>
      <c r="BL53" s="15"/>
      <c r="BM53" s="49"/>
    </row>
    <row r="54" spans="1:65" s="12" customFormat="1" ht="15">
      <c r="A54" s="5"/>
      <c r="B54" s="8" t="s">
        <v>250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0.6646852348387097</v>
      </c>
      <c r="I54" s="9">
        <v>1.1055928387096774</v>
      </c>
      <c r="J54" s="9">
        <v>0</v>
      </c>
      <c r="K54" s="9">
        <v>0</v>
      </c>
      <c r="L54" s="10">
        <v>1.8746028261290322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4.632173425741935</v>
      </c>
      <c r="S54" s="9">
        <v>0</v>
      </c>
      <c r="T54" s="9">
        <v>0</v>
      </c>
      <c r="U54" s="9">
        <v>0</v>
      </c>
      <c r="V54" s="10">
        <v>1.163781935483871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3.3891441082903233</v>
      </c>
      <c r="AW54" s="9">
        <v>1.489250664198175</v>
      </c>
      <c r="AX54" s="9">
        <v>0</v>
      </c>
      <c r="AY54" s="9">
        <v>0</v>
      </c>
      <c r="AZ54" s="10">
        <v>3.1720821221612905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6.831591327903226</v>
      </c>
      <c r="BG54" s="9">
        <v>1.16056</v>
      </c>
      <c r="BH54" s="9">
        <v>0</v>
      </c>
      <c r="BI54" s="9">
        <v>0</v>
      </c>
      <c r="BJ54" s="10">
        <v>0.22945721548387096</v>
      </c>
      <c r="BK54" s="16">
        <f t="shared" si="2"/>
        <v>25.712921698940114</v>
      </c>
      <c r="BL54" s="15"/>
      <c r="BM54" s="49"/>
    </row>
    <row r="55" spans="1:65" s="12" customFormat="1" ht="15">
      <c r="A55" s="5"/>
      <c r="B55" s="8" t="s">
        <v>251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1.8163194983870965</v>
      </c>
      <c r="I55" s="9">
        <v>1.1647980645161289</v>
      </c>
      <c r="J55" s="9">
        <v>0</v>
      </c>
      <c r="K55" s="9">
        <v>0</v>
      </c>
      <c r="L55" s="10">
        <v>0.14728268616129034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0.22713562258064515</v>
      </c>
      <c r="S55" s="9">
        <v>0</v>
      </c>
      <c r="T55" s="9">
        <v>0</v>
      </c>
      <c r="U55" s="9">
        <v>0</v>
      </c>
      <c r="V55" s="10">
        <v>0.009318384516129034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2.88065586967742</v>
      </c>
      <c r="AW55" s="9">
        <v>3.709033290836776</v>
      </c>
      <c r="AX55" s="9">
        <v>0</v>
      </c>
      <c r="AY55" s="9">
        <v>0</v>
      </c>
      <c r="AZ55" s="10">
        <v>4.3657763681290325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0.9503238733548387</v>
      </c>
      <c r="BG55" s="9">
        <v>1.1590729032258065</v>
      </c>
      <c r="BH55" s="9">
        <v>0</v>
      </c>
      <c r="BI55" s="9">
        <v>0</v>
      </c>
      <c r="BJ55" s="10">
        <v>2.2747420983870965</v>
      </c>
      <c r="BK55" s="16">
        <f t="shared" si="2"/>
        <v>18.70445865977226</v>
      </c>
      <c r="BL55" s="15"/>
      <c r="BM55" s="49"/>
    </row>
    <row r="56" spans="1:65" s="12" customFormat="1" ht="15">
      <c r="A56" s="5"/>
      <c r="B56" s="8" t="s">
        <v>252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0.6875317296451612</v>
      </c>
      <c r="I56" s="9">
        <v>12.563485293548387</v>
      </c>
      <c r="J56" s="9">
        <v>0</v>
      </c>
      <c r="K56" s="9">
        <v>0</v>
      </c>
      <c r="L56" s="10">
        <v>0.9917678301612904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0.005804559677419355</v>
      </c>
      <c r="S56" s="9">
        <v>17.1427893802258</v>
      </c>
      <c r="T56" s="9">
        <v>0</v>
      </c>
      <c r="U56" s="9">
        <v>0</v>
      </c>
      <c r="V56" s="10">
        <v>0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6.638737605903226</v>
      </c>
      <c r="AW56" s="9">
        <v>8.032596085468494</v>
      </c>
      <c r="AX56" s="9">
        <v>0</v>
      </c>
      <c r="AY56" s="9">
        <v>0</v>
      </c>
      <c r="AZ56" s="10">
        <v>1.109640523935484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0.01041417870967742</v>
      </c>
      <c r="BG56" s="9">
        <v>1.1571309677419355</v>
      </c>
      <c r="BH56" s="9">
        <v>0</v>
      </c>
      <c r="BI56" s="9">
        <v>0</v>
      </c>
      <c r="BJ56" s="10">
        <v>0.23542583167741937</v>
      </c>
      <c r="BK56" s="16">
        <f t="shared" si="2"/>
        <v>48.575323986694286</v>
      </c>
      <c r="BL56" s="15"/>
      <c r="BM56" s="49"/>
    </row>
    <row r="57" spans="1:65" s="12" customFormat="1" ht="15">
      <c r="A57" s="5"/>
      <c r="B57" s="8" t="s">
        <v>253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0.1857370230322581</v>
      </c>
      <c r="I57" s="9">
        <v>0</v>
      </c>
      <c r="J57" s="9">
        <v>0</v>
      </c>
      <c r="K57" s="9">
        <v>0</v>
      </c>
      <c r="L57" s="10">
        <v>0.0796548979032258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0.016115886548387096</v>
      </c>
      <c r="S57" s="9">
        <v>0</v>
      </c>
      <c r="T57" s="9">
        <v>0</v>
      </c>
      <c r="U57" s="9">
        <v>0</v>
      </c>
      <c r="V57" s="10">
        <v>0.4557878816451613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0.018307567741935486</v>
      </c>
      <c r="AC57" s="9">
        <v>0</v>
      </c>
      <c r="AD57" s="9">
        <v>0</v>
      </c>
      <c r="AE57" s="9">
        <v>0</v>
      </c>
      <c r="AF57" s="10">
        <v>0.09764036129032258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27.32563747487097</v>
      </c>
      <c r="AW57" s="9">
        <v>7.60322385034446</v>
      </c>
      <c r="AX57" s="9">
        <v>0</v>
      </c>
      <c r="AY57" s="9">
        <v>0</v>
      </c>
      <c r="AZ57" s="10">
        <v>41.07419069693549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5.69868041967742</v>
      </c>
      <c r="BG57" s="9">
        <v>2.0661464266451612</v>
      </c>
      <c r="BH57" s="9">
        <v>0</v>
      </c>
      <c r="BI57" s="9">
        <v>0</v>
      </c>
      <c r="BJ57" s="10">
        <v>5.6746708673548385</v>
      </c>
      <c r="BK57" s="16">
        <f t="shared" si="2"/>
        <v>90.29579335398962</v>
      </c>
      <c r="BL57" s="15"/>
      <c r="BM57" s="49"/>
    </row>
    <row r="58" spans="1:65" s="12" customFormat="1" ht="15">
      <c r="A58" s="5"/>
      <c r="B58" s="8" t="s">
        <v>254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0.024508113709677423</v>
      </c>
      <c r="I58" s="9">
        <v>0</v>
      </c>
      <c r="J58" s="9">
        <v>0</v>
      </c>
      <c r="K58" s="9">
        <v>0</v>
      </c>
      <c r="L58" s="10">
        <v>0.0671880970967742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0.021288349999999998</v>
      </c>
      <c r="S58" s="9">
        <v>0</v>
      </c>
      <c r="T58" s="9">
        <v>0</v>
      </c>
      <c r="U58" s="9">
        <v>0</v>
      </c>
      <c r="V58" s="10">
        <v>0.04952283877419354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0.00175890435483871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17.219342301612905</v>
      </c>
      <c r="AW58" s="9">
        <v>2.434699304552554</v>
      </c>
      <c r="AX58" s="9">
        <v>0</v>
      </c>
      <c r="AY58" s="9">
        <v>0</v>
      </c>
      <c r="AZ58" s="10">
        <v>9.995833885000001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3.1623285498064515</v>
      </c>
      <c r="BG58" s="9">
        <v>0.9939142853225807</v>
      </c>
      <c r="BH58" s="9">
        <v>0</v>
      </c>
      <c r="BI58" s="9">
        <v>0</v>
      </c>
      <c r="BJ58" s="10">
        <v>1.5685910095483875</v>
      </c>
      <c r="BK58" s="16">
        <f t="shared" si="2"/>
        <v>35.538975639778364</v>
      </c>
      <c r="BL58" s="15"/>
      <c r="BM58" s="49"/>
    </row>
    <row r="59" spans="1:65" s="12" customFormat="1" ht="15">
      <c r="A59" s="5"/>
      <c r="B59" s="8" t="s">
        <v>117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0.028504188548387096</v>
      </c>
      <c r="I59" s="9">
        <v>0</v>
      </c>
      <c r="J59" s="9">
        <v>0</v>
      </c>
      <c r="K59" s="9">
        <v>0</v>
      </c>
      <c r="L59" s="10">
        <v>0.003638832580645162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0.02425888387096774</v>
      </c>
      <c r="S59" s="9">
        <v>0</v>
      </c>
      <c r="T59" s="9">
        <v>0</v>
      </c>
      <c r="U59" s="9">
        <v>0</v>
      </c>
      <c r="V59" s="10">
        <v>0.014797919161290321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0.008935756451612903</v>
      </c>
      <c r="AC59" s="9">
        <v>0</v>
      </c>
      <c r="AD59" s="9">
        <v>0</v>
      </c>
      <c r="AE59" s="9">
        <v>0</v>
      </c>
      <c r="AF59" s="10">
        <v>0.009057424483870967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25.17361986151613</v>
      </c>
      <c r="AW59" s="9">
        <v>5.022876318279531</v>
      </c>
      <c r="AX59" s="9">
        <v>0</v>
      </c>
      <c r="AY59" s="9">
        <v>0</v>
      </c>
      <c r="AZ59" s="10">
        <v>16.754948864548386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4.379145200225806</v>
      </c>
      <c r="BG59" s="9">
        <v>1.0036444023548388</v>
      </c>
      <c r="BH59" s="9">
        <v>0</v>
      </c>
      <c r="BI59" s="9">
        <v>0</v>
      </c>
      <c r="BJ59" s="10">
        <v>1.8527576789677418</v>
      </c>
      <c r="BK59" s="16">
        <f t="shared" si="2"/>
        <v>54.2761853309892</v>
      </c>
      <c r="BL59" s="15"/>
      <c r="BM59" s="49"/>
    </row>
    <row r="60" spans="1:65" s="12" customFormat="1" ht="15">
      <c r="A60" s="5"/>
      <c r="B60" s="8" t="s">
        <v>118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</v>
      </c>
      <c r="I60" s="9">
        <v>0</v>
      </c>
      <c r="J60" s="9">
        <v>0</v>
      </c>
      <c r="K60" s="9">
        <v>0</v>
      </c>
      <c r="L60" s="10">
        <v>0.11115409606451611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0.0027101989677419352</v>
      </c>
      <c r="S60" s="9">
        <v>0</v>
      </c>
      <c r="T60" s="9">
        <v>0</v>
      </c>
      <c r="U60" s="9">
        <v>0</v>
      </c>
      <c r="V60" s="10">
        <v>0.04662701096774194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0.06174972129032257</v>
      </c>
      <c r="AC60" s="9">
        <v>0</v>
      </c>
      <c r="AD60" s="9">
        <v>0</v>
      </c>
      <c r="AE60" s="9">
        <v>0</v>
      </c>
      <c r="AF60" s="10">
        <v>0.03477601935483871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0.0005796003225806453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3.14068218216129</v>
      </c>
      <c r="AW60" s="9">
        <v>2.3241972935094246</v>
      </c>
      <c r="AX60" s="9">
        <v>0</v>
      </c>
      <c r="AY60" s="9">
        <v>0</v>
      </c>
      <c r="AZ60" s="10">
        <v>11.502402882419357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2.484136646806452</v>
      </c>
      <c r="BG60" s="9">
        <v>0.21235801638709678</v>
      </c>
      <c r="BH60" s="9">
        <v>0.11590847261290323</v>
      </c>
      <c r="BI60" s="9">
        <v>0</v>
      </c>
      <c r="BJ60" s="10">
        <v>4.1533744097741945</v>
      </c>
      <c r="BK60" s="16">
        <f t="shared" si="2"/>
        <v>24.19065655063846</v>
      </c>
      <c r="BL60" s="15"/>
      <c r="BM60" s="49"/>
    </row>
    <row r="61" spans="1:65" s="12" customFormat="1" ht="15">
      <c r="A61" s="5"/>
      <c r="B61" s="8" t="s">
        <v>119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0.06548517506451612</v>
      </c>
      <c r="I61" s="9">
        <v>0</v>
      </c>
      <c r="J61" s="9">
        <v>0</v>
      </c>
      <c r="K61" s="9">
        <v>0</v>
      </c>
      <c r="L61" s="10">
        <v>0.02549577870967742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0.0011613432258064517</v>
      </c>
      <c r="S61" s="9">
        <v>0</v>
      </c>
      <c r="T61" s="9">
        <v>0</v>
      </c>
      <c r="U61" s="9">
        <v>0</v>
      </c>
      <c r="V61" s="10">
        <v>0.0009271192258064515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0.2688594748387097</v>
      </c>
      <c r="AC61" s="9">
        <v>0.11387777419354839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46.22028817070968</v>
      </c>
      <c r="AW61" s="9">
        <v>7.322570015403215</v>
      </c>
      <c r="AX61" s="9">
        <v>0.11401301545161291</v>
      </c>
      <c r="AY61" s="9">
        <v>0</v>
      </c>
      <c r="AZ61" s="10">
        <v>12.556301361709679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3.9968327295483874</v>
      </c>
      <c r="BG61" s="9">
        <v>0</v>
      </c>
      <c r="BH61" s="9">
        <v>0</v>
      </c>
      <c r="BI61" s="9">
        <v>0</v>
      </c>
      <c r="BJ61" s="10">
        <v>1.4177756259999998</v>
      </c>
      <c r="BK61" s="16">
        <f t="shared" si="2"/>
        <v>72.10358758408063</v>
      </c>
      <c r="BL61" s="15"/>
      <c r="BM61" s="49"/>
    </row>
    <row r="62" spans="1:65" s="12" customFormat="1" ht="15">
      <c r="A62" s="5"/>
      <c r="B62" s="8" t="s">
        <v>255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0.05162712177419355</v>
      </c>
      <c r="I62" s="9">
        <v>0</v>
      </c>
      <c r="J62" s="9">
        <v>0</v>
      </c>
      <c r="K62" s="9">
        <v>0</v>
      </c>
      <c r="L62" s="10">
        <v>0.027033932612903225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0.0024295116129032257</v>
      </c>
      <c r="S62" s="9">
        <v>0</v>
      </c>
      <c r="T62" s="9">
        <v>0</v>
      </c>
      <c r="U62" s="9">
        <v>0</v>
      </c>
      <c r="V62" s="10">
        <v>0.004859023225806451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0.051466252161290325</v>
      </c>
      <c r="AC62" s="9">
        <v>0</v>
      </c>
      <c r="AD62" s="9">
        <v>0</v>
      </c>
      <c r="AE62" s="9">
        <v>0</v>
      </c>
      <c r="AF62" s="10">
        <v>0.053788472483870954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39.26951258967742</v>
      </c>
      <c r="AW62" s="9">
        <v>8.881927197413923</v>
      </c>
      <c r="AX62" s="9">
        <v>0.1795071546129033</v>
      </c>
      <c r="AY62" s="9">
        <v>0</v>
      </c>
      <c r="AZ62" s="10">
        <v>11.938980116967745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10.252727404774191</v>
      </c>
      <c r="BG62" s="9">
        <v>1.1913976188064517</v>
      </c>
      <c r="BH62" s="9">
        <v>0</v>
      </c>
      <c r="BI62" s="9">
        <v>0</v>
      </c>
      <c r="BJ62" s="10">
        <v>2.6688476868064517</v>
      </c>
      <c r="BK62" s="16">
        <f t="shared" si="2"/>
        <v>74.57410408293006</v>
      </c>
      <c r="BL62" s="15"/>
      <c r="BM62" s="49"/>
    </row>
    <row r="63" spans="1:65" s="12" customFormat="1" ht="15">
      <c r="A63" s="5"/>
      <c r="B63" s="8" t="s">
        <v>256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0.05093061393548385</v>
      </c>
      <c r="I63" s="9">
        <v>0</v>
      </c>
      <c r="J63" s="9">
        <v>0</v>
      </c>
      <c r="K63" s="9">
        <v>0</v>
      </c>
      <c r="L63" s="10">
        <v>0.06898789925806452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0.0074745764516129035</v>
      </c>
      <c r="S63" s="9">
        <v>0</v>
      </c>
      <c r="T63" s="9">
        <v>0</v>
      </c>
      <c r="U63" s="9">
        <v>0</v>
      </c>
      <c r="V63" s="10">
        <v>0.004599739354838709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0.013534694354838709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7.029111463290325</v>
      </c>
      <c r="AW63" s="9">
        <v>2.408961348350704</v>
      </c>
      <c r="AX63" s="9">
        <v>0</v>
      </c>
      <c r="AY63" s="9">
        <v>0</v>
      </c>
      <c r="AZ63" s="10">
        <v>12.136274844129032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5.209452702483871</v>
      </c>
      <c r="BG63" s="9">
        <v>0.22011946748387093</v>
      </c>
      <c r="BH63" s="9">
        <v>0</v>
      </c>
      <c r="BI63" s="9">
        <v>0</v>
      </c>
      <c r="BJ63" s="10">
        <v>2.1005563540000005</v>
      </c>
      <c r="BK63" s="16">
        <f t="shared" si="2"/>
        <v>29.250003703092645</v>
      </c>
      <c r="BL63" s="15"/>
      <c r="BM63" s="49"/>
    </row>
    <row r="64" spans="1:65" s="12" customFormat="1" ht="15">
      <c r="A64" s="5"/>
      <c r="B64" s="8" t="s">
        <v>210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0.3450852365483872</v>
      </c>
      <c r="I64" s="9">
        <v>0.11468450512903228</v>
      </c>
      <c r="J64" s="9">
        <v>0</v>
      </c>
      <c r="K64" s="9">
        <v>0</v>
      </c>
      <c r="L64" s="10">
        <v>0.22425121983870971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0.005889062193548386</v>
      </c>
      <c r="S64" s="9">
        <v>0</v>
      </c>
      <c r="T64" s="9">
        <v>0</v>
      </c>
      <c r="U64" s="9">
        <v>0</v>
      </c>
      <c r="V64" s="10">
        <v>0.0779300617096774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1.2809165582580644</v>
      </c>
      <c r="AW64" s="9">
        <v>1.2927887697849276</v>
      </c>
      <c r="AX64" s="9">
        <v>0</v>
      </c>
      <c r="AY64" s="9">
        <v>0</v>
      </c>
      <c r="AZ64" s="10">
        <v>2.176662581580645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0.10255031970967743</v>
      </c>
      <c r="BG64" s="9">
        <v>0</v>
      </c>
      <c r="BH64" s="9">
        <v>0</v>
      </c>
      <c r="BI64" s="9">
        <v>0</v>
      </c>
      <c r="BJ64" s="10">
        <v>1.1793520930967745</v>
      </c>
      <c r="BK64" s="16">
        <f t="shared" si="2"/>
        <v>6.800110407849444</v>
      </c>
      <c r="BL64" s="15"/>
      <c r="BM64" s="49"/>
    </row>
    <row r="65" spans="1:65" s="12" customFormat="1" ht="15">
      <c r="A65" s="5"/>
      <c r="B65" s="8" t="s">
        <v>222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0.015056432774193548</v>
      </c>
      <c r="I65" s="9">
        <v>0</v>
      </c>
      <c r="J65" s="9">
        <v>0</v>
      </c>
      <c r="K65" s="9">
        <v>0</v>
      </c>
      <c r="L65" s="10">
        <v>0.410761285032258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0.00934572</v>
      </c>
      <c r="S65" s="9">
        <v>0</v>
      </c>
      <c r="T65" s="9">
        <v>0</v>
      </c>
      <c r="U65" s="9">
        <v>0</v>
      </c>
      <c r="V65" s="10">
        <v>0.024840628774193546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0.29073178709677416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0.0036295862903225804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3.032723832935484</v>
      </c>
      <c r="AW65" s="9">
        <v>5.033812704009755</v>
      </c>
      <c r="AX65" s="9">
        <v>0</v>
      </c>
      <c r="AY65" s="9">
        <v>0</v>
      </c>
      <c r="AZ65" s="10">
        <v>154.4143225374839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1.9057886402258066</v>
      </c>
      <c r="BG65" s="9">
        <v>20.967884057322582</v>
      </c>
      <c r="BH65" s="9">
        <v>0.17422014193548388</v>
      </c>
      <c r="BI65" s="9">
        <v>0</v>
      </c>
      <c r="BJ65" s="10">
        <v>22.811745913290324</v>
      </c>
      <c r="BK65" s="16">
        <f t="shared" si="2"/>
        <v>209.0948632671711</v>
      </c>
      <c r="BL65" s="15"/>
      <c r="BM65" s="49"/>
    </row>
    <row r="66" spans="1:65" s="12" customFormat="1" ht="15">
      <c r="A66" s="5"/>
      <c r="B66" s="8" t="s">
        <v>223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0.0007029094838709678</v>
      </c>
      <c r="I66" s="9">
        <v>0</v>
      </c>
      <c r="J66" s="9">
        <v>0</v>
      </c>
      <c r="K66" s="9">
        <v>0</v>
      </c>
      <c r="L66" s="10">
        <v>0.0023270375806451614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0.0005875087096774194</v>
      </c>
      <c r="S66" s="9">
        <v>0</v>
      </c>
      <c r="T66" s="9">
        <v>0</v>
      </c>
      <c r="U66" s="9">
        <v>0</v>
      </c>
      <c r="V66" s="10">
        <v>0.008545400903225807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0.07329095193548388</v>
      </c>
      <c r="AW66" s="9">
        <v>0.6130473428079455</v>
      </c>
      <c r="AX66" s="9">
        <v>0</v>
      </c>
      <c r="AY66" s="9">
        <v>0</v>
      </c>
      <c r="AZ66" s="10">
        <v>8.448466245935483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0.09922945593548387</v>
      </c>
      <c r="BG66" s="9">
        <v>0.01961307135483871</v>
      </c>
      <c r="BH66" s="9">
        <v>0</v>
      </c>
      <c r="BI66" s="9">
        <v>0</v>
      </c>
      <c r="BJ66" s="10">
        <v>0.8317183236774194</v>
      </c>
      <c r="BK66" s="16">
        <f t="shared" si="2"/>
        <v>10.097528248324075</v>
      </c>
      <c r="BL66" s="15"/>
      <c r="BM66" s="49"/>
    </row>
    <row r="67" spans="1:65" s="12" customFormat="1" ht="15">
      <c r="A67" s="5"/>
      <c r="B67" s="8" t="s">
        <v>224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0.0027900406451612904</v>
      </c>
      <c r="I67" s="9">
        <v>0</v>
      </c>
      <c r="J67" s="9">
        <v>0</v>
      </c>
      <c r="K67" s="9">
        <v>0</v>
      </c>
      <c r="L67" s="10">
        <v>0.04394314016129033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0.01151316132258065</v>
      </c>
      <c r="S67" s="9">
        <v>0</v>
      </c>
      <c r="T67" s="9">
        <v>0</v>
      </c>
      <c r="U67" s="9">
        <v>0</v>
      </c>
      <c r="V67" s="10">
        <v>0.08300370919354838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2.5883022694193545</v>
      </c>
      <c r="AW67" s="9">
        <v>2.9155785179112597</v>
      </c>
      <c r="AX67" s="9">
        <v>0</v>
      </c>
      <c r="AY67" s="9">
        <v>0</v>
      </c>
      <c r="AZ67" s="10">
        <v>84.77727449596773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0.8679434518387098</v>
      </c>
      <c r="BG67" s="9">
        <v>7.240155474193548</v>
      </c>
      <c r="BH67" s="9">
        <v>0</v>
      </c>
      <c r="BI67" s="9">
        <v>0</v>
      </c>
      <c r="BJ67" s="10">
        <v>9.972456676516128</v>
      </c>
      <c r="BK67" s="16">
        <f t="shared" si="2"/>
        <v>108.5029609371693</v>
      </c>
      <c r="BL67" s="15"/>
      <c r="BM67" s="49"/>
    </row>
    <row r="68" spans="1:65" s="12" customFormat="1" ht="15">
      <c r="A68" s="5"/>
      <c r="B68" s="8" t="s">
        <v>225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0.0011036609032258064</v>
      </c>
      <c r="I68" s="9">
        <v>0</v>
      </c>
      <c r="J68" s="9">
        <v>0</v>
      </c>
      <c r="K68" s="9">
        <v>0</v>
      </c>
      <c r="L68" s="10">
        <v>0.4365605643225806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0.00023160887096774195</v>
      </c>
      <c r="S68" s="9">
        <v>0</v>
      </c>
      <c r="T68" s="9">
        <v>0</v>
      </c>
      <c r="U68" s="9">
        <v>0</v>
      </c>
      <c r="V68" s="10">
        <v>0.008324766096774192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0.471204596032258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0.0007018451612903226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2.2887817376451607</v>
      </c>
      <c r="AW68" s="9">
        <v>2.9046712677203006</v>
      </c>
      <c r="AX68" s="9">
        <v>0</v>
      </c>
      <c r="AY68" s="9">
        <v>0</v>
      </c>
      <c r="AZ68" s="10">
        <v>60.8964333193871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0.2524239385806452</v>
      </c>
      <c r="BG68" s="9">
        <v>0.049076007354838705</v>
      </c>
      <c r="BH68" s="9">
        <v>0</v>
      </c>
      <c r="BI68" s="9">
        <v>0</v>
      </c>
      <c r="BJ68" s="10">
        <v>7.939154272774194</v>
      </c>
      <c r="BK68" s="16">
        <f t="shared" si="2"/>
        <v>75.24866758484934</v>
      </c>
      <c r="BL68" s="15"/>
      <c r="BM68" s="49"/>
    </row>
    <row r="69" spans="1:65" s="12" customFormat="1" ht="15">
      <c r="A69" s="5"/>
      <c r="B69" s="8" t="s">
        <v>120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0.010362718548387094</v>
      </c>
      <c r="I69" s="9">
        <v>0</v>
      </c>
      <c r="J69" s="9">
        <v>0</v>
      </c>
      <c r="K69" s="9">
        <v>0</v>
      </c>
      <c r="L69" s="10">
        <v>0.16977475174193546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0.0006908479032258063</v>
      </c>
      <c r="S69" s="9">
        <v>0</v>
      </c>
      <c r="T69" s="9">
        <v>0</v>
      </c>
      <c r="U69" s="9">
        <v>0</v>
      </c>
      <c r="V69" s="10">
        <v>0.21213263570967736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0.018167251161290324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2.617334203451613</v>
      </c>
      <c r="AW69" s="9">
        <v>6.084105462097273</v>
      </c>
      <c r="AX69" s="9">
        <v>0</v>
      </c>
      <c r="AY69" s="9">
        <v>0</v>
      </c>
      <c r="AZ69" s="10">
        <v>100.8430092541613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0.6139395898064516</v>
      </c>
      <c r="BG69" s="9">
        <v>1.7186220659032254</v>
      </c>
      <c r="BH69" s="9">
        <v>0</v>
      </c>
      <c r="BI69" s="9">
        <v>0</v>
      </c>
      <c r="BJ69" s="10">
        <v>13.212728682258065</v>
      </c>
      <c r="BK69" s="16">
        <f t="shared" si="2"/>
        <v>125.50086746274243</v>
      </c>
      <c r="BL69" s="15"/>
      <c r="BM69" s="49"/>
    </row>
    <row r="70" spans="1:65" s="12" customFormat="1" ht="15">
      <c r="A70" s="5"/>
      <c r="B70" s="8" t="s">
        <v>121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0.046564342096774194</v>
      </c>
      <c r="I70" s="9">
        <v>0</v>
      </c>
      <c r="J70" s="9">
        <v>0</v>
      </c>
      <c r="K70" s="9">
        <v>0</v>
      </c>
      <c r="L70" s="10">
        <v>0.008883030064516129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0.022875198580645163</v>
      </c>
      <c r="S70" s="9">
        <v>0</v>
      </c>
      <c r="T70" s="9">
        <v>0</v>
      </c>
      <c r="U70" s="9">
        <v>0</v>
      </c>
      <c r="V70" s="10">
        <v>0.07980571274193546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0.06560531467741934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13.528138401387096</v>
      </c>
      <c r="AW70" s="9">
        <v>0.30220091135147853</v>
      </c>
      <c r="AX70" s="9">
        <v>0</v>
      </c>
      <c r="AY70" s="9">
        <v>0</v>
      </c>
      <c r="AZ70" s="10">
        <v>52.81515841067741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4.213866834419354</v>
      </c>
      <c r="BG70" s="9">
        <v>1.5305398591290322</v>
      </c>
      <c r="BH70" s="9">
        <v>0.06715874193548386</v>
      </c>
      <c r="BI70" s="9">
        <v>0</v>
      </c>
      <c r="BJ70" s="10">
        <v>7.544957339064515</v>
      </c>
      <c r="BK70" s="16">
        <f t="shared" si="2"/>
        <v>80.22575409612566</v>
      </c>
      <c r="BL70" s="15"/>
      <c r="BM70" s="49"/>
    </row>
    <row r="71" spans="1:65" s="12" customFormat="1" ht="15">
      <c r="A71" s="5"/>
      <c r="B71" s="8" t="s">
        <v>257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0.5670187949354839</v>
      </c>
      <c r="I71" s="9">
        <v>0</v>
      </c>
      <c r="J71" s="9">
        <v>0</v>
      </c>
      <c r="K71" s="9">
        <v>0</v>
      </c>
      <c r="L71" s="10">
        <v>0.11723911187096775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0.12622871067741934</v>
      </c>
      <c r="S71" s="9">
        <v>0</v>
      </c>
      <c r="T71" s="9">
        <v>0</v>
      </c>
      <c r="U71" s="9">
        <v>0</v>
      </c>
      <c r="V71" s="10">
        <v>0.05510203658064516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0.09976701306451612</v>
      </c>
      <c r="AC71" s="9">
        <v>0</v>
      </c>
      <c r="AD71" s="9">
        <v>0</v>
      </c>
      <c r="AE71" s="9">
        <v>0</v>
      </c>
      <c r="AF71" s="10">
        <v>0.04092747796774193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72.83586234293547</v>
      </c>
      <c r="AW71" s="9">
        <v>23.364830701929765</v>
      </c>
      <c r="AX71" s="9">
        <v>0</v>
      </c>
      <c r="AY71" s="9">
        <v>0</v>
      </c>
      <c r="AZ71" s="10">
        <v>143.70988314783872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13.529564310806451</v>
      </c>
      <c r="BG71" s="9">
        <v>3.1539406526774196</v>
      </c>
      <c r="BH71" s="9">
        <v>0.4103104765806451</v>
      </c>
      <c r="BI71" s="9">
        <v>0</v>
      </c>
      <c r="BJ71" s="10">
        <v>13.505611944580643</v>
      </c>
      <c r="BK71" s="16">
        <f t="shared" si="2"/>
        <v>271.5162867224459</v>
      </c>
      <c r="BL71" s="15"/>
      <c r="BM71" s="49"/>
    </row>
    <row r="72" spans="1:65" s="12" customFormat="1" ht="15">
      <c r="A72" s="5"/>
      <c r="B72" s="8" t="s">
        <v>122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0.08605945167741937</v>
      </c>
      <c r="I72" s="9">
        <v>0</v>
      </c>
      <c r="J72" s="9">
        <v>0</v>
      </c>
      <c r="K72" s="9">
        <v>0</v>
      </c>
      <c r="L72" s="10">
        <v>0.10448721200000001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0.08001522770967742</v>
      </c>
      <c r="S72" s="9">
        <v>0</v>
      </c>
      <c r="T72" s="9">
        <v>0</v>
      </c>
      <c r="U72" s="9">
        <v>0</v>
      </c>
      <c r="V72" s="10">
        <v>0.03450353658064516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0.02581598567741936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0.0013315548387096779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39.24482818225807</v>
      </c>
      <c r="AW72" s="9">
        <v>3.729658970062908</v>
      </c>
      <c r="AX72" s="9">
        <v>0</v>
      </c>
      <c r="AY72" s="9">
        <v>0</v>
      </c>
      <c r="AZ72" s="10">
        <v>25.546451625387096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8.024353829193549</v>
      </c>
      <c r="BG72" s="9">
        <v>1.118506064516129</v>
      </c>
      <c r="BH72" s="9">
        <v>0</v>
      </c>
      <c r="BI72" s="9">
        <v>0</v>
      </c>
      <c r="BJ72" s="10">
        <v>2.9105597687419356</v>
      </c>
      <c r="BK72" s="16">
        <f t="shared" si="2"/>
        <v>80.90657140864354</v>
      </c>
      <c r="BL72" s="15"/>
      <c r="BM72" s="49"/>
    </row>
    <row r="73" spans="1:65" s="12" customFormat="1" ht="15">
      <c r="A73" s="5"/>
      <c r="B73" s="8" t="s">
        <v>123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0.029123857096774192</v>
      </c>
      <c r="I73" s="9">
        <v>0</v>
      </c>
      <c r="J73" s="9">
        <v>0</v>
      </c>
      <c r="K73" s="9">
        <v>0</v>
      </c>
      <c r="L73" s="10">
        <v>0.04326972722580645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0.008478022258064516</v>
      </c>
      <c r="S73" s="9">
        <v>0</v>
      </c>
      <c r="T73" s="9">
        <v>0</v>
      </c>
      <c r="U73" s="9">
        <v>0</v>
      </c>
      <c r="V73" s="10">
        <v>0.007627678548387095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0.09819934545161291</v>
      </c>
      <c r="AC73" s="9">
        <v>0</v>
      </c>
      <c r="AD73" s="9">
        <v>0</v>
      </c>
      <c r="AE73" s="9">
        <v>0</v>
      </c>
      <c r="AF73" s="10">
        <v>0.005753918548387096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59.27377918412904</v>
      </c>
      <c r="AW73" s="9">
        <v>4.079704256841198</v>
      </c>
      <c r="AX73" s="9">
        <v>0</v>
      </c>
      <c r="AY73" s="9">
        <v>0</v>
      </c>
      <c r="AZ73" s="10">
        <v>36.189252239645164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7.528205192645161</v>
      </c>
      <c r="BG73" s="9">
        <v>1.7060855228709677</v>
      </c>
      <c r="BH73" s="9">
        <v>0</v>
      </c>
      <c r="BI73" s="9">
        <v>0</v>
      </c>
      <c r="BJ73" s="10">
        <v>3.6756305690645164</v>
      </c>
      <c r="BK73" s="16">
        <f t="shared" si="2"/>
        <v>112.64510951432507</v>
      </c>
      <c r="BL73" s="15"/>
      <c r="BM73" s="49"/>
    </row>
    <row r="74" spans="1:65" s="12" customFormat="1" ht="15">
      <c r="A74" s="5"/>
      <c r="B74" s="8" t="s">
        <v>258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0.040426219354838706</v>
      </c>
      <c r="I74" s="9">
        <v>0</v>
      </c>
      <c r="J74" s="9">
        <v>0</v>
      </c>
      <c r="K74" s="9">
        <v>0</v>
      </c>
      <c r="L74" s="10">
        <v>0.17785169951612903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0.022681941645161293</v>
      </c>
      <c r="S74" s="9">
        <v>0</v>
      </c>
      <c r="T74" s="9">
        <v>0</v>
      </c>
      <c r="U74" s="9">
        <v>0</v>
      </c>
      <c r="V74" s="10">
        <v>0.03301474580645162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32.56262269677419</v>
      </c>
      <c r="AW74" s="9">
        <v>2.3382967533873553</v>
      </c>
      <c r="AX74" s="9">
        <v>0</v>
      </c>
      <c r="AY74" s="9">
        <v>0</v>
      </c>
      <c r="AZ74" s="10">
        <v>16.31223012412903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2.329081991419354</v>
      </c>
      <c r="BG74" s="9">
        <v>0.026421432258064516</v>
      </c>
      <c r="BH74" s="9">
        <v>0</v>
      </c>
      <c r="BI74" s="9">
        <v>0</v>
      </c>
      <c r="BJ74" s="10">
        <v>0.8901972450967741</v>
      </c>
      <c r="BK74" s="16">
        <f t="shared" si="2"/>
        <v>54.73282484938734</v>
      </c>
      <c r="BL74" s="15"/>
      <c r="BM74" s="49"/>
    </row>
    <row r="75" spans="1:65" s="12" customFormat="1" ht="15">
      <c r="A75" s="5"/>
      <c r="B75" s="8" t="s">
        <v>124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0.0613106795483871</v>
      </c>
      <c r="I75" s="9">
        <v>0</v>
      </c>
      <c r="J75" s="9">
        <v>0</v>
      </c>
      <c r="K75" s="9">
        <v>0</v>
      </c>
      <c r="L75" s="10">
        <v>0.032686647000000006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0.06333452080645162</v>
      </c>
      <c r="S75" s="9">
        <v>0</v>
      </c>
      <c r="T75" s="9">
        <v>0</v>
      </c>
      <c r="U75" s="9">
        <v>0</v>
      </c>
      <c r="V75" s="10">
        <v>0.0996531686451613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0.005891402419354841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41.054584415580635</v>
      </c>
      <c r="AW75" s="9">
        <v>4.584219375213108</v>
      </c>
      <c r="AX75" s="9">
        <v>0</v>
      </c>
      <c r="AY75" s="9">
        <v>0</v>
      </c>
      <c r="AZ75" s="10">
        <v>31.523288300709677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4.954143717225806</v>
      </c>
      <c r="BG75" s="9">
        <v>0.15347046499999997</v>
      </c>
      <c r="BH75" s="9">
        <v>0</v>
      </c>
      <c r="BI75" s="9">
        <v>0</v>
      </c>
      <c r="BJ75" s="10">
        <v>3.300495731</v>
      </c>
      <c r="BK75" s="16">
        <f t="shared" si="2"/>
        <v>85.83307842314858</v>
      </c>
      <c r="BL75" s="15"/>
      <c r="BM75" s="49"/>
    </row>
    <row r="76" spans="1:65" s="12" customFormat="1" ht="15">
      <c r="A76" s="5"/>
      <c r="B76" s="8" t="s">
        <v>125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0.0011816480645161294</v>
      </c>
      <c r="I76" s="9">
        <v>63.98632791167742</v>
      </c>
      <c r="J76" s="9">
        <v>0</v>
      </c>
      <c r="K76" s="9">
        <v>0</v>
      </c>
      <c r="L76" s="10">
        <v>2.6705246258064514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3.6843786651612898</v>
      </c>
      <c r="S76" s="9">
        <v>41.01768997603225</v>
      </c>
      <c r="T76" s="9">
        <v>0</v>
      </c>
      <c r="U76" s="9">
        <v>0</v>
      </c>
      <c r="V76" s="10">
        <v>0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0.49111276370967727</v>
      </c>
      <c r="AW76" s="9">
        <v>53.775133997821435</v>
      </c>
      <c r="AX76" s="9">
        <v>0</v>
      </c>
      <c r="AY76" s="9">
        <v>0</v>
      </c>
      <c r="AZ76" s="10">
        <v>3.8461200941935485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0.12629084577419356</v>
      </c>
      <c r="BG76" s="9">
        <v>0</v>
      </c>
      <c r="BH76" s="9">
        <v>0</v>
      </c>
      <c r="BI76" s="9">
        <v>0</v>
      </c>
      <c r="BJ76" s="10">
        <v>1.1620523257741935</v>
      </c>
      <c r="BK76" s="16">
        <f t="shared" si="2"/>
        <v>170.76081285401497</v>
      </c>
      <c r="BL76" s="15"/>
      <c r="BM76" s="49"/>
    </row>
    <row r="77" spans="1:65" s="12" customFormat="1" ht="15">
      <c r="A77" s="5"/>
      <c r="B77" s="8" t="s">
        <v>126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0.0012093462580645162</v>
      </c>
      <c r="I77" s="9">
        <v>0</v>
      </c>
      <c r="J77" s="9">
        <v>0</v>
      </c>
      <c r="K77" s="9">
        <v>0</v>
      </c>
      <c r="L77" s="10">
        <v>3.129939642870967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0.0008892252258064517</v>
      </c>
      <c r="S77" s="9">
        <v>0</v>
      </c>
      <c r="T77" s="9">
        <v>0</v>
      </c>
      <c r="U77" s="9">
        <v>0</v>
      </c>
      <c r="V77" s="10">
        <v>0.002371267096774194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0.05264926377419353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12.27481100248387</v>
      </c>
      <c r="AW77" s="9">
        <v>21.20641868889222</v>
      </c>
      <c r="AX77" s="9">
        <v>0</v>
      </c>
      <c r="AY77" s="9">
        <v>0</v>
      </c>
      <c r="AZ77" s="10">
        <v>4.620819950548387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0.3463878442258065</v>
      </c>
      <c r="BG77" s="9">
        <v>0</v>
      </c>
      <c r="BH77" s="9">
        <v>0.11749445161290323</v>
      </c>
      <c r="BI77" s="9">
        <v>0</v>
      </c>
      <c r="BJ77" s="10">
        <v>0.5929790208064516</v>
      </c>
      <c r="BK77" s="16">
        <f t="shared" si="2"/>
        <v>42.345969703795454</v>
      </c>
      <c r="BL77" s="15"/>
      <c r="BM77" s="49"/>
    </row>
    <row r="78" spans="1:65" s="12" customFormat="1" ht="15">
      <c r="A78" s="5"/>
      <c r="B78" s="8" t="s">
        <v>127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0.13873648106451614</v>
      </c>
      <c r="I78" s="9">
        <v>91.60705890819355</v>
      </c>
      <c r="J78" s="9">
        <v>0</v>
      </c>
      <c r="K78" s="9">
        <v>0</v>
      </c>
      <c r="L78" s="10">
        <v>5.404735031645161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0.007371575903225806</v>
      </c>
      <c r="S78" s="9">
        <v>29.014209719516135</v>
      </c>
      <c r="T78" s="9">
        <v>0.5860762903225807</v>
      </c>
      <c r="U78" s="9">
        <v>0</v>
      </c>
      <c r="V78" s="10">
        <v>0.1029530913548387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3.4155060265483868</v>
      </c>
      <c r="AW78" s="9">
        <v>4.353305791141991</v>
      </c>
      <c r="AX78" s="9">
        <v>0</v>
      </c>
      <c r="AY78" s="9">
        <v>0</v>
      </c>
      <c r="AZ78" s="10">
        <v>12.412130827548387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0.2824721689677419</v>
      </c>
      <c r="BG78" s="9">
        <v>2.9387520502903226</v>
      </c>
      <c r="BH78" s="9">
        <v>0</v>
      </c>
      <c r="BI78" s="9">
        <v>0</v>
      </c>
      <c r="BJ78" s="10">
        <v>0.886555007451613</v>
      </c>
      <c r="BK78" s="16">
        <f t="shared" si="2"/>
        <v>151.14986296994846</v>
      </c>
      <c r="BL78" s="15"/>
      <c r="BM78" s="49"/>
    </row>
    <row r="79" spans="1:65" s="12" customFormat="1" ht="15">
      <c r="A79" s="5"/>
      <c r="B79" s="8" t="s">
        <v>128</v>
      </c>
      <c r="C79" s="11">
        <v>0</v>
      </c>
      <c r="D79" s="9">
        <v>13.938638709677418</v>
      </c>
      <c r="E79" s="9">
        <v>0</v>
      </c>
      <c r="F79" s="9">
        <v>0</v>
      </c>
      <c r="G79" s="10">
        <v>0</v>
      </c>
      <c r="H79" s="11">
        <v>0.03193776667741935</v>
      </c>
      <c r="I79" s="9">
        <v>44.49597537432258</v>
      </c>
      <c r="J79" s="9">
        <v>0</v>
      </c>
      <c r="K79" s="9">
        <v>0</v>
      </c>
      <c r="L79" s="10">
        <v>2.3269286086774197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</v>
      </c>
      <c r="S79" s="9">
        <v>23.23106451612903</v>
      </c>
      <c r="T79" s="9">
        <v>0</v>
      </c>
      <c r="U79" s="9">
        <v>0</v>
      </c>
      <c r="V79" s="10">
        <v>0.008130872580645163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1.3473407938064512</v>
      </c>
      <c r="AW79" s="9">
        <v>12.050998027921349</v>
      </c>
      <c r="AX79" s="9">
        <v>0</v>
      </c>
      <c r="AY79" s="9">
        <v>0</v>
      </c>
      <c r="AZ79" s="10">
        <v>3.2522461995483867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0.11440410048387097</v>
      </c>
      <c r="BG79" s="9">
        <v>4.638454193548387</v>
      </c>
      <c r="BH79" s="9">
        <v>0</v>
      </c>
      <c r="BI79" s="9">
        <v>0</v>
      </c>
      <c r="BJ79" s="10">
        <v>0.08117294838709677</v>
      </c>
      <c r="BK79" s="16">
        <f t="shared" si="2"/>
        <v>105.51729211176006</v>
      </c>
      <c r="BL79" s="15"/>
      <c r="BM79" s="49"/>
    </row>
    <row r="80" spans="1:65" s="12" customFormat="1" ht="15">
      <c r="A80" s="5"/>
      <c r="B80" s="8" t="s">
        <v>259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0.010271108870967742</v>
      </c>
      <c r="I80" s="9">
        <v>43.24677419354839</v>
      </c>
      <c r="J80" s="9">
        <v>0</v>
      </c>
      <c r="K80" s="9">
        <v>0</v>
      </c>
      <c r="L80" s="10">
        <v>0.002702923387096775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0.000540584677419355</v>
      </c>
      <c r="S80" s="9">
        <v>0.5405846774193549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2.171208055870968</v>
      </c>
      <c r="AW80" s="9">
        <v>5.20623266787887</v>
      </c>
      <c r="AX80" s="9">
        <v>0</v>
      </c>
      <c r="AY80" s="9">
        <v>0</v>
      </c>
      <c r="AZ80" s="10">
        <v>0.41642033322580646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</v>
      </c>
      <c r="BG80" s="9">
        <v>16.203125806451613</v>
      </c>
      <c r="BH80" s="9">
        <v>0</v>
      </c>
      <c r="BI80" s="9">
        <v>0</v>
      </c>
      <c r="BJ80" s="10">
        <v>0</v>
      </c>
      <c r="BK80" s="16">
        <f t="shared" si="2"/>
        <v>67.79786035133048</v>
      </c>
      <c r="BL80" s="15"/>
      <c r="BM80" s="49"/>
    </row>
    <row r="81" spans="1:65" s="12" customFormat="1" ht="15">
      <c r="A81" s="5"/>
      <c r="B81" s="8" t="s">
        <v>226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1.1891448580322581</v>
      </c>
      <c r="I81" s="9">
        <v>25.92269464516129</v>
      </c>
      <c r="J81" s="9">
        <v>0</v>
      </c>
      <c r="K81" s="9">
        <v>0</v>
      </c>
      <c r="L81" s="10">
        <v>1.4010022527096775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0.7419737456129031</v>
      </c>
      <c r="S81" s="9">
        <v>3.029869793870967</v>
      </c>
      <c r="T81" s="9">
        <v>5.043325806451612</v>
      </c>
      <c r="U81" s="9">
        <v>0</v>
      </c>
      <c r="V81" s="10">
        <v>0.006979962838709677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0.002015428387096774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10.14308675216129</v>
      </c>
      <c r="AW81" s="9">
        <v>29.89888012369287</v>
      </c>
      <c r="AX81" s="9">
        <v>0</v>
      </c>
      <c r="AY81" s="9">
        <v>0</v>
      </c>
      <c r="AZ81" s="10">
        <v>6.314852075645161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12.462727421709676</v>
      </c>
      <c r="BG81" s="9">
        <v>7.7493221483870975</v>
      </c>
      <c r="BH81" s="9">
        <v>0</v>
      </c>
      <c r="BI81" s="9">
        <v>0</v>
      </c>
      <c r="BJ81" s="10">
        <v>0.17333769535483873</v>
      </c>
      <c r="BK81" s="16">
        <f t="shared" si="2"/>
        <v>104.07921271001545</v>
      </c>
      <c r="BL81" s="15"/>
      <c r="BM81" s="49"/>
    </row>
    <row r="82" spans="1:65" s="12" customFormat="1" ht="15">
      <c r="A82" s="5"/>
      <c r="B82" s="8" t="s">
        <v>227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0.2713645053225806</v>
      </c>
      <c r="I82" s="9">
        <v>38.51462830645161</v>
      </c>
      <c r="J82" s="9">
        <v>0</v>
      </c>
      <c r="K82" s="9">
        <v>0</v>
      </c>
      <c r="L82" s="10">
        <v>0.002718679645161291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1.0074218462903226</v>
      </c>
      <c r="S82" s="9">
        <v>15.103775806451612</v>
      </c>
      <c r="T82" s="9">
        <v>0</v>
      </c>
      <c r="U82" s="9">
        <v>0</v>
      </c>
      <c r="V82" s="10">
        <v>0.0543735935483871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0.11421358548387096</v>
      </c>
      <c r="AW82" s="9">
        <v>5.433950322387093</v>
      </c>
      <c r="AX82" s="9">
        <v>0</v>
      </c>
      <c r="AY82" s="9">
        <v>0</v>
      </c>
      <c r="AZ82" s="10">
        <v>0.060357100193548376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0.010062870967741935</v>
      </c>
      <c r="BG82" s="9">
        <v>0</v>
      </c>
      <c r="BH82" s="9">
        <v>0</v>
      </c>
      <c r="BI82" s="9">
        <v>0</v>
      </c>
      <c r="BJ82" s="10">
        <v>0.04527285654838709</v>
      </c>
      <c r="BK82" s="16">
        <f t="shared" si="2"/>
        <v>60.61813947329031</v>
      </c>
      <c r="BL82" s="15"/>
      <c r="BM82" s="49"/>
    </row>
    <row r="83" spans="1:65" s="12" customFormat="1" ht="15">
      <c r="A83" s="5"/>
      <c r="B83" s="8" t="s">
        <v>129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0.5520752220645162</v>
      </c>
      <c r="I83" s="9">
        <v>1.0000000000000003E-09</v>
      </c>
      <c r="J83" s="9">
        <v>0</v>
      </c>
      <c r="K83" s="9">
        <v>0</v>
      </c>
      <c r="L83" s="10">
        <v>0.32498820148387103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0.10862473177419356</v>
      </c>
      <c r="S83" s="9">
        <v>0</v>
      </c>
      <c r="T83" s="9">
        <v>0</v>
      </c>
      <c r="U83" s="9">
        <v>0</v>
      </c>
      <c r="V83" s="10">
        <v>0.12798480603225806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0.008798520451612904</v>
      </c>
      <c r="AC83" s="9">
        <v>0</v>
      </c>
      <c r="AD83" s="9">
        <v>0</v>
      </c>
      <c r="AE83" s="9">
        <v>0</v>
      </c>
      <c r="AF83" s="10">
        <v>0.053119825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4.027554838709679E-05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6.594324366419355</v>
      </c>
      <c r="AW83" s="9">
        <v>1.966884138541165</v>
      </c>
      <c r="AX83" s="9">
        <v>0</v>
      </c>
      <c r="AY83" s="9">
        <v>0</v>
      </c>
      <c r="AZ83" s="10">
        <v>9.164005165612902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1.3647309025806453</v>
      </c>
      <c r="BG83" s="9">
        <v>0.6139241346129032</v>
      </c>
      <c r="BH83" s="9">
        <v>0</v>
      </c>
      <c r="BI83" s="9">
        <v>0</v>
      </c>
      <c r="BJ83" s="10">
        <v>1.311526733032258</v>
      </c>
      <c r="BK83" s="16">
        <f t="shared" si="2"/>
        <v>22.19102702415407</v>
      </c>
      <c r="BL83" s="15"/>
      <c r="BM83" s="49"/>
    </row>
    <row r="84" spans="1:65" s="12" customFormat="1" ht="15">
      <c r="A84" s="5"/>
      <c r="B84" s="8" t="s">
        <v>130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0.3805342757096774</v>
      </c>
      <c r="I84" s="9">
        <v>1.3290092730967737</v>
      </c>
      <c r="J84" s="9">
        <v>0</v>
      </c>
      <c r="K84" s="9">
        <v>0</v>
      </c>
      <c r="L84" s="10">
        <v>0.4954659738709678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0.03918566570967742</v>
      </c>
      <c r="S84" s="9">
        <v>0.3610981692258064</v>
      </c>
      <c r="T84" s="9">
        <v>0</v>
      </c>
      <c r="U84" s="9">
        <v>0</v>
      </c>
      <c r="V84" s="10">
        <v>0.3482785571612903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4.309195216935484</v>
      </c>
      <c r="AW84" s="9">
        <v>4.740670197634444</v>
      </c>
      <c r="AX84" s="9">
        <v>0</v>
      </c>
      <c r="AY84" s="9">
        <v>0</v>
      </c>
      <c r="AZ84" s="10">
        <v>7.596509631677419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1.3862202243548385</v>
      </c>
      <c r="BG84" s="9">
        <v>1.7735097430322577</v>
      </c>
      <c r="BH84" s="9">
        <v>0</v>
      </c>
      <c r="BI84" s="9">
        <v>0</v>
      </c>
      <c r="BJ84" s="10">
        <v>2.124917974290322</v>
      </c>
      <c r="BK84" s="16">
        <f t="shared" si="2"/>
        <v>24.884594902698954</v>
      </c>
      <c r="BL84" s="15"/>
      <c r="BM84" s="49"/>
    </row>
    <row r="85" spans="1:65" s="12" customFormat="1" ht="15">
      <c r="A85" s="5"/>
      <c r="B85" s="8" t="s">
        <v>260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0.12322138167741936</v>
      </c>
      <c r="I85" s="9">
        <v>0</v>
      </c>
      <c r="J85" s="9">
        <v>0</v>
      </c>
      <c r="K85" s="9">
        <v>0</v>
      </c>
      <c r="L85" s="10">
        <v>0.1434230084516129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0.012431313967741935</v>
      </c>
      <c r="S85" s="9">
        <v>0</v>
      </c>
      <c r="T85" s="9">
        <v>0</v>
      </c>
      <c r="U85" s="9">
        <v>0</v>
      </c>
      <c r="V85" s="10">
        <v>0.025925700387096778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0.06003658232258066</v>
      </c>
      <c r="AC85" s="9">
        <v>0</v>
      </c>
      <c r="AD85" s="9">
        <v>0</v>
      </c>
      <c r="AE85" s="9">
        <v>0</v>
      </c>
      <c r="AF85" s="10">
        <v>0.029310207129032262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10.383408792225806</v>
      </c>
      <c r="AW85" s="9">
        <v>1.3393749511340933</v>
      </c>
      <c r="AX85" s="9">
        <v>0.1167613041290323</v>
      </c>
      <c r="AY85" s="9">
        <v>0</v>
      </c>
      <c r="AZ85" s="10">
        <v>10.38473447551613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2.532260449354839</v>
      </c>
      <c r="BG85" s="9">
        <v>0.524046317516129</v>
      </c>
      <c r="BH85" s="9">
        <v>0</v>
      </c>
      <c r="BI85" s="9">
        <v>0</v>
      </c>
      <c r="BJ85" s="10">
        <v>1.6866524686451614</v>
      </c>
      <c r="BK85" s="16">
        <f t="shared" si="2"/>
        <v>27.361586952456673</v>
      </c>
      <c r="BL85" s="15"/>
      <c r="BM85" s="49"/>
    </row>
    <row r="86" spans="1:65" s="12" customFormat="1" ht="15">
      <c r="A86" s="5"/>
      <c r="B86" s="8" t="s">
        <v>261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0.045554782322580645</v>
      </c>
      <c r="I86" s="9">
        <v>0</v>
      </c>
      <c r="J86" s="9">
        <v>0</v>
      </c>
      <c r="K86" s="9">
        <v>0</v>
      </c>
      <c r="L86" s="10">
        <v>0.038767034612903234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0.04027743870967742</v>
      </c>
      <c r="S86" s="9">
        <v>0</v>
      </c>
      <c r="T86" s="9">
        <v>0</v>
      </c>
      <c r="U86" s="9">
        <v>0</v>
      </c>
      <c r="V86" s="10">
        <v>0.03841950761290322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0.009958045322580645</v>
      </c>
      <c r="AC86" s="9">
        <v>0.2716427547419355</v>
      </c>
      <c r="AD86" s="9">
        <v>0</v>
      </c>
      <c r="AE86" s="9">
        <v>0</v>
      </c>
      <c r="AF86" s="10">
        <v>1.2280717903225808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0.0005507048387096776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58.29249849351613</v>
      </c>
      <c r="AW86" s="9">
        <v>9.236349435034086</v>
      </c>
      <c r="AX86" s="9">
        <v>0.17151758148387095</v>
      </c>
      <c r="AY86" s="9">
        <v>0</v>
      </c>
      <c r="AZ86" s="10">
        <v>44.166653778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4.605536307032259</v>
      </c>
      <c r="BG86" s="9">
        <v>0.7159162903225806</v>
      </c>
      <c r="BH86" s="9">
        <v>0</v>
      </c>
      <c r="BI86" s="9">
        <v>0</v>
      </c>
      <c r="BJ86" s="10">
        <v>2.513966120645162</v>
      </c>
      <c r="BK86" s="16">
        <f t="shared" si="2"/>
        <v>121.37568006451795</v>
      </c>
      <c r="BL86" s="15"/>
      <c r="BM86" s="49"/>
    </row>
    <row r="87" spans="1:65" s="12" customFormat="1" ht="15">
      <c r="A87" s="5"/>
      <c r="B87" s="8" t="s">
        <v>228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0.07486127622580643</v>
      </c>
      <c r="I87" s="9">
        <v>0</v>
      </c>
      <c r="J87" s="9">
        <v>0</v>
      </c>
      <c r="K87" s="9">
        <v>0</v>
      </c>
      <c r="L87" s="10">
        <v>0.41055143341935485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0.0067747761290322586</v>
      </c>
      <c r="S87" s="9">
        <v>0</v>
      </c>
      <c r="T87" s="9">
        <v>0</v>
      </c>
      <c r="U87" s="9">
        <v>0</v>
      </c>
      <c r="V87" s="10">
        <v>0.007000602000000002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0.0477265569032258</v>
      </c>
      <c r="AC87" s="9">
        <v>0</v>
      </c>
      <c r="AD87" s="9">
        <v>0</v>
      </c>
      <c r="AE87" s="9">
        <v>0</v>
      </c>
      <c r="AF87" s="10">
        <v>0.556561753967742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0.005588420967741935</v>
      </c>
      <c r="AM87" s="9">
        <v>0</v>
      </c>
      <c r="AN87" s="9">
        <v>0</v>
      </c>
      <c r="AO87" s="9">
        <v>0</v>
      </c>
      <c r="AP87" s="10">
        <v>0.012214795129032261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82.0060514177097</v>
      </c>
      <c r="AW87" s="9">
        <v>17.59645843430318</v>
      </c>
      <c r="AX87" s="9">
        <v>0</v>
      </c>
      <c r="AY87" s="9">
        <v>0</v>
      </c>
      <c r="AZ87" s="10">
        <v>30.960703005290323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12.546799357258067</v>
      </c>
      <c r="BG87" s="9">
        <v>0.8410932412580645</v>
      </c>
      <c r="BH87" s="9">
        <v>0</v>
      </c>
      <c r="BI87" s="9">
        <v>0</v>
      </c>
      <c r="BJ87" s="10">
        <v>3.2242212979999993</v>
      </c>
      <c r="BK87" s="16">
        <f t="shared" si="2"/>
        <v>148.29660636856127</v>
      </c>
      <c r="BL87" s="15"/>
      <c r="BM87" s="49"/>
    </row>
    <row r="88" spans="1:65" s="12" customFormat="1" ht="15">
      <c r="A88" s="5"/>
      <c r="B88" s="8" t="s">
        <v>229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0.012014153709677419</v>
      </c>
      <c r="I88" s="9">
        <v>0</v>
      </c>
      <c r="J88" s="9">
        <v>0</v>
      </c>
      <c r="K88" s="9">
        <v>0</v>
      </c>
      <c r="L88" s="10">
        <v>0.15639341577419355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0.02785099306451613</v>
      </c>
      <c r="S88" s="9">
        <v>0</v>
      </c>
      <c r="T88" s="9">
        <v>0</v>
      </c>
      <c r="U88" s="9">
        <v>0</v>
      </c>
      <c r="V88" s="10">
        <v>0.12543868835483873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24.294991373354836</v>
      </c>
      <c r="AW88" s="9">
        <v>8.252230196434947</v>
      </c>
      <c r="AX88" s="9">
        <v>0</v>
      </c>
      <c r="AY88" s="9">
        <v>0</v>
      </c>
      <c r="AZ88" s="10">
        <v>7.884325158580645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4.954893098709676</v>
      </c>
      <c r="BG88" s="9">
        <v>0.13542931451612902</v>
      </c>
      <c r="BH88" s="9">
        <v>0</v>
      </c>
      <c r="BI88" s="9">
        <v>0</v>
      </c>
      <c r="BJ88" s="10">
        <v>1.8765906154193548</v>
      </c>
      <c r="BK88" s="16">
        <f t="shared" si="2"/>
        <v>47.720157007918814</v>
      </c>
      <c r="BL88" s="15"/>
      <c r="BM88" s="49"/>
    </row>
    <row r="89" spans="1:65" s="12" customFormat="1" ht="15">
      <c r="A89" s="5"/>
      <c r="B89" s="8" t="s">
        <v>131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0.06917938522580645</v>
      </c>
      <c r="I89" s="9">
        <v>0</v>
      </c>
      <c r="J89" s="9">
        <v>0</v>
      </c>
      <c r="K89" s="9">
        <v>0</v>
      </c>
      <c r="L89" s="10">
        <v>0.009847625806451616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0.03884341290322581</v>
      </c>
      <c r="S89" s="9">
        <v>0</v>
      </c>
      <c r="T89" s="9">
        <v>0</v>
      </c>
      <c r="U89" s="9">
        <v>0</v>
      </c>
      <c r="V89" s="10">
        <v>0.0032825419354838704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0.1951626193548387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58.82471809654838</v>
      </c>
      <c r="AW89" s="9">
        <v>4.288145597157919</v>
      </c>
      <c r="AX89" s="9">
        <v>0</v>
      </c>
      <c r="AY89" s="9">
        <v>0</v>
      </c>
      <c r="AZ89" s="10">
        <v>15.85090036132258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8.47057333380645</v>
      </c>
      <c r="BG89" s="9">
        <v>0.6666036867741936</v>
      </c>
      <c r="BH89" s="9">
        <v>0</v>
      </c>
      <c r="BI89" s="9">
        <v>0</v>
      </c>
      <c r="BJ89" s="10">
        <v>1.2182533490000003</v>
      </c>
      <c r="BK89" s="16">
        <f t="shared" si="2"/>
        <v>89.63551000983533</v>
      </c>
      <c r="BL89" s="15"/>
      <c r="BM89" s="49"/>
    </row>
    <row r="90" spans="1:65" s="12" customFormat="1" ht="15">
      <c r="A90" s="5"/>
      <c r="B90" s="8" t="s">
        <v>132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</v>
      </c>
      <c r="I90" s="9">
        <v>0</v>
      </c>
      <c r="J90" s="9">
        <v>0</v>
      </c>
      <c r="K90" s="9">
        <v>0</v>
      </c>
      <c r="L90" s="10">
        <v>0.009764457096774192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0.02441114274193549</v>
      </c>
      <c r="S90" s="9">
        <v>0</v>
      </c>
      <c r="T90" s="9">
        <v>0</v>
      </c>
      <c r="U90" s="9">
        <v>0</v>
      </c>
      <c r="V90" s="10">
        <v>0.01703355474193548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36.63499371048387</v>
      </c>
      <c r="AW90" s="9">
        <v>1.4194151627036133</v>
      </c>
      <c r="AX90" s="9">
        <v>0</v>
      </c>
      <c r="AY90" s="9">
        <v>0</v>
      </c>
      <c r="AZ90" s="10">
        <v>4.664024092387097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1.5010113801612905</v>
      </c>
      <c r="BG90" s="9">
        <v>0</v>
      </c>
      <c r="BH90" s="9">
        <v>0</v>
      </c>
      <c r="BI90" s="9">
        <v>0</v>
      </c>
      <c r="BJ90" s="10">
        <v>0.24679869358064518</v>
      </c>
      <c r="BK90" s="16">
        <f t="shared" si="2"/>
        <v>44.51745219389716</v>
      </c>
      <c r="BL90" s="15"/>
      <c r="BM90" s="49"/>
    </row>
    <row r="91" spans="1:65" s="12" customFormat="1" ht="15">
      <c r="A91" s="5"/>
      <c r="B91" s="8" t="s">
        <v>133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1.2111120135483873</v>
      </c>
      <c r="I91" s="9">
        <v>0</v>
      </c>
      <c r="J91" s="9">
        <v>0</v>
      </c>
      <c r="K91" s="9">
        <v>0</v>
      </c>
      <c r="L91" s="10">
        <v>0.2442221114516129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0.02034582516129032</v>
      </c>
      <c r="S91" s="9">
        <v>0</v>
      </c>
      <c r="T91" s="9">
        <v>0</v>
      </c>
      <c r="U91" s="9">
        <v>0</v>
      </c>
      <c r="V91" s="10">
        <v>0.0053541645161290325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0.004778449838709676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66.00997830467742</v>
      </c>
      <c r="AW91" s="9">
        <v>5.715852428480726</v>
      </c>
      <c r="AX91" s="9">
        <v>0</v>
      </c>
      <c r="AY91" s="9">
        <v>0</v>
      </c>
      <c r="AZ91" s="10">
        <v>17.881071149483873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8.809195982387097</v>
      </c>
      <c r="BG91" s="9">
        <v>0.24954126935483872</v>
      </c>
      <c r="BH91" s="9">
        <v>0</v>
      </c>
      <c r="BI91" s="9">
        <v>0</v>
      </c>
      <c r="BJ91" s="10">
        <v>0.9265941838387098</v>
      </c>
      <c r="BK91" s="16">
        <f t="shared" si="2"/>
        <v>101.07804588273879</v>
      </c>
      <c r="BL91" s="15"/>
      <c r="BM91" s="49"/>
    </row>
    <row r="92" spans="1:65" s="12" customFormat="1" ht="15">
      <c r="A92" s="5"/>
      <c r="B92" s="8" t="s">
        <v>134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0.41215602251612904</v>
      </c>
      <c r="I92" s="9">
        <v>0</v>
      </c>
      <c r="J92" s="9">
        <v>0</v>
      </c>
      <c r="K92" s="9">
        <v>0</v>
      </c>
      <c r="L92" s="10">
        <v>0.12838288761290317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0.04865069806451613</v>
      </c>
      <c r="S92" s="9">
        <v>0</v>
      </c>
      <c r="T92" s="9">
        <v>0</v>
      </c>
      <c r="U92" s="9">
        <v>0</v>
      </c>
      <c r="V92" s="10">
        <v>0.03642773912903226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0.016787896774193546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0.0005246217741935483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65.37814617048387</v>
      </c>
      <c r="AW92" s="9">
        <v>7.132242379929319</v>
      </c>
      <c r="AX92" s="9">
        <v>0</v>
      </c>
      <c r="AY92" s="9">
        <v>0</v>
      </c>
      <c r="AZ92" s="10">
        <v>13.115279539709679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6.163254895967741</v>
      </c>
      <c r="BG92" s="9">
        <v>0</v>
      </c>
      <c r="BH92" s="9">
        <v>0</v>
      </c>
      <c r="BI92" s="9">
        <v>0</v>
      </c>
      <c r="BJ92" s="10">
        <v>0.5884439091612903</v>
      </c>
      <c r="BK92" s="16">
        <f t="shared" si="2"/>
        <v>93.02029676112286</v>
      </c>
      <c r="BL92" s="15"/>
      <c r="BM92" s="49"/>
    </row>
    <row r="93" spans="1:65" s="12" customFormat="1" ht="15">
      <c r="A93" s="5"/>
      <c r="B93" s="8" t="s">
        <v>135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0.32916687096774194</v>
      </c>
      <c r="I93" s="9">
        <v>0</v>
      </c>
      <c r="J93" s="9">
        <v>0</v>
      </c>
      <c r="K93" s="9">
        <v>0</v>
      </c>
      <c r="L93" s="10">
        <v>0.03469409003225806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0.03971120435483871</v>
      </c>
      <c r="S93" s="9">
        <v>0</v>
      </c>
      <c r="T93" s="9">
        <v>0</v>
      </c>
      <c r="U93" s="9">
        <v>0</v>
      </c>
      <c r="V93" s="10">
        <v>0.005747358064516128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0.08607977022580646</v>
      </c>
      <c r="AC93" s="9">
        <v>0</v>
      </c>
      <c r="AD93" s="9">
        <v>0</v>
      </c>
      <c r="AE93" s="9">
        <v>0</v>
      </c>
      <c r="AF93" s="10">
        <v>0.03948893758064516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0.0005187033870967743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42.30431320299999</v>
      </c>
      <c r="AW93" s="9">
        <v>3.6860521968104276</v>
      </c>
      <c r="AX93" s="9">
        <v>0</v>
      </c>
      <c r="AY93" s="9">
        <v>0</v>
      </c>
      <c r="AZ93" s="10">
        <v>26.88527313906451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14.168719815064513</v>
      </c>
      <c r="BG93" s="9">
        <v>0.2489776258064516</v>
      </c>
      <c r="BH93" s="9">
        <v>0</v>
      </c>
      <c r="BI93" s="9">
        <v>0</v>
      </c>
      <c r="BJ93" s="10">
        <v>1.1158236960645163</v>
      </c>
      <c r="BK93" s="16">
        <f t="shared" si="2"/>
        <v>88.94456661042331</v>
      </c>
      <c r="BL93" s="15"/>
      <c r="BM93" s="49"/>
    </row>
    <row r="94" spans="1:65" s="12" customFormat="1" ht="15">
      <c r="A94" s="5"/>
      <c r="B94" s="8" t="s">
        <v>136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0.10462742993548388</v>
      </c>
      <c r="I94" s="9">
        <v>0</v>
      </c>
      <c r="J94" s="9">
        <v>0</v>
      </c>
      <c r="K94" s="9">
        <v>0</v>
      </c>
      <c r="L94" s="10">
        <v>0.07543149367741936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0.03636504516129033</v>
      </c>
      <c r="S94" s="9">
        <v>0</v>
      </c>
      <c r="T94" s="9">
        <v>0</v>
      </c>
      <c r="U94" s="9">
        <v>0</v>
      </c>
      <c r="V94" s="10">
        <v>0.07580246283870967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0.020647632258064517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0.0011356197741935483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41.92924904322581</v>
      </c>
      <c r="AW94" s="9">
        <v>3.798024967281374</v>
      </c>
      <c r="AX94" s="9">
        <v>0</v>
      </c>
      <c r="AY94" s="9">
        <v>0</v>
      </c>
      <c r="AZ94" s="10">
        <v>10.416712756967742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10.28333555883871</v>
      </c>
      <c r="BG94" s="9">
        <v>0</v>
      </c>
      <c r="BH94" s="9">
        <v>0</v>
      </c>
      <c r="BI94" s="9">
        <v>0</v>
      </c>
      <c r="BJ94" s="10">
        <v>0.927874204548387</v>
      </c>
      <c r="BK94" s="16">
        <f t="shared" si="2"/>
        <v>67.66920621450718</v>
      </c>
      <c r="BL94" s="15"/>
      <c r="BM94" s="49"/>
    </row>
    <row r="95" spans="1:65" s="12" customFormat="1" ht="15">
      <c r="A95" s="5"/>
      <c r="B95" s="8" t="s">
        <v>191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0.3389739251612904</v>
      </c>
      <c r="I95" s="9">
        <v>0</v>
      </c>
      <c r="J95" s="9">
        <v>0</v>
      </c>
      <c r="K95" s="9">
        <v>0</v>
      </c>
      <c r="L95" s="10">
        <v>0.219425085483871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0.09474119441935484</v>
      </c>
      <c r="S95" s="9">
        <v>0</v>
      </c>
      <c r="T95" s="9">
        <v>0</v>
      </c>
      <c r="U95" s="9">
        <v>0</v>
      </c>
      <c r="V95" s="10">
        <v>0.013690107548387096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0.2367473587096774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0.011034834516129032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26.853953466000004</v>
      </c>
      <c r="AW95" s="9">
        <v>3.5776154117032863</v>
      </c>
      <c r="AX95" s="9">
        <v>0</v>
      </c>
      <c r="AY95" s="9">
        <v>0</v>
      </c>
      <c r="AZ95" s="10">
        <v>16.040619776903227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3.77667194632258</v>
      </c>
      <c r="BG95" s="9">
        <v>0.662090070967742</v>
      </c>
      <c r="BH95" s="9">
        <v>0</v>
      </c>
      <c r="BI95" s="9">
        <v>0</v>
      </c>
      <c r="BJ95" s="10">
        <v>0.18125215796774194</v>
      </c>
      <c r="BK95" s="16">
        <f t="shared" si="2"/>
        <v>52.006815335703294</v>
      </c>
      <c r="BL95" s="15"/>
      <c r="BM95" s="49"/>
    </row>
    <row r="96" spans="1:65" s="12" customFormat="1" ht="15">
      <c r="A96" s="5"/>
      <c r="B96" s="8" t="s">
        <v>195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0.15106941774193552</v>
      </c>
      <c r="I96" s="9">
        <v>0</v>
      </c>
      <c r="J96" s="9">
        <v>0</v>
      </c>
      <c r="K96" s="9">
        <v>0</v>
      </c>
      <c r="L96" s="10">
        <v>0.08009720806451612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0.029767772612903226</v>
      </c>
      <c r="S96" s="9">
        <v>0</v>
      </c>
      <c r="T96" s="9">
        <v>0</v>
      </c>
      <c r="U96" s="9">
        <v>0</v>
      </c>
      <c r="V96" s="10">
        <v>0.01824999677419355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0.25248241935483867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42.16579744796774</v>
      </c>
      <c r="AW96" s="9">
        <v>4.782017024051142</v>
      </c>
      <c r="AX96" s="9">
        <v>0</v>
      </c>
      <c r="AY96" s="9">
        <v>0</v>
      </c>
      <c r="AZ96" s="10">
        <v>11.915836706290323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5.866834167354837</v>
      </c>
      <c r="BG96" s="9">
        <v>0.16158874838709675</v>
      </c>
      <c r="BH96" s="9">
        <v>0</v>
      </c>
      <c r="BI96" s="9">
        <v>0</v>
      </c>
      <c r="BJ96" s="10">
        <v>0.7891329866129032</v>
      </c>
      <c r="BK96" s="16">
        <f t="shared" si="2"/>
        <v>66.21287389521243</v>
      </c>
      <c r="BL96" s="15"/>
      <c r="BM96" s="49"/>
    </row>
    <row r="97" spans="1:65" s="12" customFormat="1" ht="15">
      <c r="A97" s="5"/>
      <c r="B97" s="8" t="s">
        <v>213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0.20989939061290322</v>
      </c>
      <c r="I97" s="9">
        <v>0</v>
      </c>
      <c r="J97" s="9">
        <v>0</v>
      </c>
      <c r="K97" s="9">
        <v>0</v>
      </c>
      <c r="L97" s="10">
        <v>0.19268711870967747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0.06299981709677417</v>
      </c>
      <c r="S97" s="9">
        <v>0</v>
      </c>
      <c r="T97" s="9">
        <v>0</v>
      </c>
      <c r="U97" s="9">
        <v>0</v>
      </c>
      <c r="V97" s="10">
        <v>0.04202980090322581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20.170803949999996</v>
      </c>
      <c r="AW97" s="9">
        <v>1.5870918738766946</v>
      </c>
      <c r="AX97" s="9">
        <v>0</v>
      </c>
      <c r="AY97" s="9">
        <v>0</v>
      </c>
      <c r="AZ97" s="10">
        <v>12.854034013032258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3.6896040546451605</v>
      </c>
      <c r="BG97" s="9">
        <v>1.499902812903226</v>
      </c>
      <c r="BH97" s="9">
        <v>0</v>
      </c>
      <c r="BI97" s="9">
        <v>0</v>
      </c>
      <c r="BJ97" s="10">
        <v>2.118758060129033</v>
      </c>
      <c r="BK97" s="16">
        <f t="shared" si="2"/>
        <v>42.42781089190895</v>
      </c>
      <c r="BL97" s="15"/>
      <c r="BM97" s="49"/>
    </row>
    <row r="98" spans="1:65" s="12" customFormat="1" ht="15">
      <c r="A98" s="5"/>
      <c r="B98" s="8" t="s">
        <v>262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0.22479511303225808</v>
      </c>
      <c r="I98" s="9">
        <v>0</v>
      </c>
      <c r="J98" s="9">
        <v>0</v>
      </c>
      <c r="K98" s="9">
        <v>0</v>
      </c>
      <c r="L98" s="10">
        <v>0.17721370606451614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0.04543338287096775</v>
      </c>
      <c r="S98" s="9">
        <v>0</v>
      </c>
      <c r="T98" s="9">
        <v>0</v>
      </c>
      <c r="U98" s="9">
        <v>0</v>
      </c>
      <c r="V98" s="10">
        <v>0.0019938231935483874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38.526233265483874</v>
      </c>
      <c r="AW98" s="9">
        <v>8.972110554035638</v>
      </c>
      <c r="AX98" s="9">
        <v>0</v>
      </c>
      <c r="AY98" s="9">
        <v>0</v>
      </c>
      <c r="AZ98" s="10">
        <v>10.506772891451616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5.846845732225806</v>
      </c>
      <c r="BG98" s="9">
        <v>0.10134735483870967</v>
      </c>
      <c r="BH98" s="9">
        <v>0</v>
      </c>
      <c r="BI98" s="9">
        <v>0</v>
      </c>
      <c r="BJ98" s="10">
        <v>0.7737826939032257</v>
      </c>
      <c r="BK98" s="16">
        <f t="shared" si="2"/>
        <v>65.17652851710017</v>
      </c>
      <c r="BL98" s="15"/>
      <c r="BM98" s="49"/>
    </row>
    <row r="99" spans="1:65" s="12" customFormat="1" ht="15">
      <c r="A99" s="5"/>
      <c r="B99" s="8" t="s">
        <v>137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9.27053378148387</v>
      </c>
      <c r="I99" s="9">
        <v>3.2226491429032253</v>
      </c>
      <c r="J99" s="9">
        <v>0</v>
      </c>
      <c r="K99" s="9">
        <v>0</v>
      </c>
      <c r="L99" s="10">
        <v>1.9488992693870966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0.07142711241935484</v>
      </c>
      <c r="S99" s="9">
        <v>2.2502030074516126</v>
      </c>
      <c r="T99" s="9">
        <v>0.027377629677419354</v>
      </c>
      <c r="U99" s="9">
        <v>0</v>
      </c>
      <c r="V99" s="10">
        <v>0.6026055204193549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0.0025196606451612894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1.4538092723225808</v>
      </c>
      <c r="AW99" s="9">
        <v>4.6266791048108065</v>
      </c>
      <c r="AX99" s="9">
        <v>0</v>
      </c>
      <c r="AY99" s="9">
        <v>0</v>
      </c>
      <c r="AZ99" s="10">
        <v>6.294147521483872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1.2314472347419354</v>
      </c>
      <c r="BG99" s="9">
        <v>0.13284802461290324</v>
      </c>
      <c r="BH99" s="9">
        <v>0</v>
      </c>
      <c r="BI99" s="9">
        <v>0</v>
      </c>
      <c r="BJ99" s="10">
        <v>1.200014020032258</v>
      </c>
      <c r="BK99" s="16">
        <f t="shared" si="2"/>
        <v>32.33516030239146</v>
      </c>
      <c r="BL99" s="15"/>
      <c r="BM99" s="49"/>
    </row>
    <row r="100" spans="1:65" s="12" customFormat="1" ht="15">
      <c r="A100" s="5"/>
      <c r="B100" s="8" t="s">
        <v>196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5.78496614967742</v>
      </c>
      <c r="I100" s="9">
        <v>4.5544464719999995</v>
      </c>
      <c r="J100" s="9">
        <v>0</v>
      </c>
      <c r="K100" s="9">
        <v>0</v>
      </c>
      <c r="L100" s="10">
        <v>14.747869891387094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3.7698102704838714</v>
      </c>
      <c r="S100" s="9">
        <v>1.836470351612903</v>
      </c>
      <c r="T100" s="9">
        <v>0</v>
      </c>
      <c r="U100" s="9">
        <v>0</v>
      </c>
      <c r="V100" s="10">
        <v>2.828301070193549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0.12429325161290324</v>
      </c>
      <c r="AC100" s="9">
        <v>0</v>
      </c>
      <c r="AD100" s="9">
        <v>0</v>
      </c>
      <c r="AE100" s="9">
        <v>0</v>
      </c>
      <c r="AF100" s="10">
        <v>0.22787096129032258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92.81378192732257</v>
      </c>
      <c r="AW100" s="9">
        <v>55.160692532444756</v>
      </c>
      <c r="AX100" s="9">
        <v>0</v>
      </c>
      <c r="AY100" s="9">
        <v>0</v>
      </c>
      <c r="AZ100" s="10">
        <v>27.763868217774192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19.534681956322576</v>
      </c>
      <c r="BG100" s="9">
        <v>17.483896677774197</v>
      </c>
      <c r="BH100" s="9">
        <v>0.7768328225806451</v>
      </c>
      <c r="BI100" s="9">
        <v>0</v>
      </c>
      <c r="BJ100" s="10">
        <v>3.2213197007419363</v>
      </c>
      <c r="BK100" s="16">
        <f t="shared" si="2"/>
        <v>250.62910225321892</v>
      </c>
      <c r="BL100" s="15"/>
      <c r="BM100" s="49"/>
    </row>
    <row r="101" spans="1:65" s="12" customFormat="1" ht="15">
      <c r="A101" s="5"/>
      <c r="B101" s="8" t="s">
        <v>214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6.667722552322581</v>
      </c>
      <c r="I101" s="9">
        <v>27.542265263451615</v>
      </c>
      <c r="J101" s="9">
        <v>0.7687601612903227</v>
      </c>
      <c r="K101" s="9">
        <v>0</v>
      </c>
      <c r="L101" s="10">
        <v>1.079236765096774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1.8573953052580643</v>
      </c>
      <c r="S101" s="9">
        <v>0</v>
      </c>
      <c r="T101" s="9">
        <v>0</v>
      </c>
      <c r="U101" s="9">
        <v>0</v>
      </c>
      <c r="V101" s="10">
        <v>1.553682226870968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31.515986399548385</v>
      </c>
      <c r="AW101" s="9">
        <v>6.347594901330817</v>
      </c>
      <c r="AX101" s="9">
        <v>0</v>
      </c>
      <c r="AY101" s="9">
        <v>0</v>
      </c>
      <c r="AZ101" s="10">
        <v>13.620364936612901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3.8700914448709685</v>
      </c>
      <c r="BG101" s="9">
        <v>0.10229806451612904</v>
      </c>
      <c r="BH101" s="9">
        <v>0</v>
      </c>
      <c r="BI101" s="9">
        <v>0</v>
      </c>
      <c r="BJ101" s="10">
        <v>0.2770603217096774</v>
      </c>
      <c r="BK101" s="16">
        <f aca="true" t="shared" si="4" ref="BK101:BK168">SUM(C101:BJ101)</f>
        <v>95.20245834287923</v>
      </c>
      <c r="BL101" s="15"/>
      <c r="BM101" s="49"/>
    </row>
    <row r="102" spans="1:65" s="12" customFormat="1" ht="15">
      <c r="A102" s="5"/>
      <c r="B102" s="8" t="s">
        <v>215</v>
      </c>
      <c r="C102" s="11">
        <v>0</v>
      </c>
      <c r="D102" s="9">
        <v>0.15326279032258067</v>
      </c>
      <c r="E102" s="9">
        <v>0</v>
      </c>
      <c r="F102" s="9">
        <v>0</v>
      </c>
      <c r="G102" s="10">
        <v>0</v>
      </c>
      <c r="H102" s="11">
        <v>0.0010217519354838711</v>
      </c>
      <c r="I102" s="9">
        <v>60.452599418774184</v>
      </c>
      <c r="J102" s="9">
        <v>0</v>
      </c>
      <c r="K102" s="9">
        <v>0</v>
      </c>
      <c r="L102" s="10">
        <v>0.10483174858064515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0.5113868437096775</v>
      </c>
      <c r="S102" s="9">
        <v>0</v>
      </c>
      <c r="T102" s="9">
        <v>0</v>
      </c>
      <c r="U102" s="9">
        <v>0</v>
      </c>
      <c r="V102" s="10">
        <v>0.0028609054193548386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0.18337260035303218</v>
      </c>
      <c r="AW102" s="9">
        <v>0</v>
      </c>
      <c r="AX102" s="9">
        <v>0</v>
      </c>
      <c r="AY102" s="9">
        <v>0</v>
      </c>
      <c r="AZ102" s="10">
        <v>0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</v>
      </c>
      <c r="BG102" s="9">
        <v>20.43262580645161</v>
      </c>
      <c r="BH102" s="9">
        <v>0</v>
      </c>
      <c r="BI102" s="9">
        <v>0</v>
      </c>
      <c r="BJ102" s="10">
        <v>0.006129787741935484</v>
      </c>
      <c r="BK102" s="16">
        <f t="shared" si="4"/>
        <v>81.8480916532885</v>
      </c>
      <c r="BL102" s="15"/>
      <c r="BM102" s="49"/>
    </row>
    <row r="103" spans="1:65" s="12" customFormat="1" ht="15">
      <c r="A103" s="5"/>
      <c r="B103" s="8" t="s">
        <v>263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0.01616012</v>
      </c>
      <c r="I103" s="9">
        <v>35.59594</v>
      </c>
      <c r="J103" s="9">
        <v>0</v>
      </c>
      <c r="K103" s="9">
        <v>0</v>
      </c>
      <c r="L103" s="10">
        <v>0.135570304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0.0026205599999999996</v>
      </c>
      <c r="S103" s="9">
        <v>34.9408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0.02576018983870968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0.2497428574193548</v>
      </c>
      <c r="AW103" s="9">
        <v>4.366133870967742</v>
      </c>
      <c r="AX103" s="9">
        <v>0</v>
      </c>
      <c r="AY103" s="9">
        <v>0</v>
      </c>
      <c r="AZ103" s="10">
        <v>0.2715735267741935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0.011788561451612903</v>
      </c>
      <c r="BG103" s="9">
        <v>0</v>
      </c>
      <c r="BH103" s="9">
        <v>0</v>
      </c>
      <c r="BI103" s="9">
        <v>0</v>
      </c>
      <c r="BJ103" s="10">
        <v>0.001309840161290323</v>
      </c>
      <c r="BK103" s="16">
        <f t="shared" si="4"/>
        <v>75.61739983061288</v>
      </c>
      <c r="BL103" s="15"/>
      <c r="BM103" s="49"/>
    </row>
    <row r="104" spans="1:65" s="12" customFormat="1" ht="15">
      <c r="A104" s="5"/>
      <c r="B104" s="8" t="s">
        <v>264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0.02728198112903226</v>
      </c>
      <c r="I104" s="9">
        <v>23.17728339103226</v>
      </c>
      <c r="J104" s="9">
        <v>1.4537467741935484</v>
      </c>
      <c r="K104" s="9">
        <v>0</v>
      </c>
      <c r="L104" s="10">
        <v>0.1875673131935484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0.26215900161290323</v>
      </c>
      <c r="S104" s="9">
        <v>31.01326451612903</v>
      </c>
      <c r="T104" s="9">
        <v>0</v>
      </c>
      <c r="U104" s="9">
        <v>0</v>
      </c>
      <c r="V104" s="10">
        <v>0.015652006935483874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1.6665859138387096</v>
      </c>
      <c r="AW104" s="9">
        <v>0.31492353235092535</v>
      </c>
      <c r="AX104" s="9">
        <v>0</v>
      </c>
      <c r="AY104" s="9">
        <v>0</v>
      </c>
      <c r="AZ104" s="10">
        <v>0.07034907212903226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0.04503406509677419</v>
      </c>
      <c r="BG104" s="9">
        <v>0</v>
      </c>
      <c r="BH104" s="9">
        <v>0</v>
      </c>
      <c r="BI104" s="9">
        <v>0</v>
      </c>
      <c r="BJ104" s="10">
        <v>0.007751963870967741</v>
      </c>
      <c r="BK104" s="16">
        <f t="shared" si="4"/>
        <v>58.241599531512215</v>
      </c>
      <c r="BL104" s="15"/>
      <c r="BM104" s="49"/>
    </row>
    <row r="105" spans="1:65" s="12" customFormat="1" ht="15">
      <c r="A105" s="5"/>
      <c r="B105" s="8" t="s">
        <v>265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0.04568731448387097</v>
      </c>
      <c r="I105" s="9">
        <v>0.6451612903225806</v>
      </c>
      <c r="J105" s="9">
        <v>0</v>
      </c>
      <c r="K105" s="9">
        <v>0</v>
      </c>
      <c r="L105" s="10">
        <v>0.05969520516129033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0.06016709112903226</v>
      </c>
      <c r="S105" s="9">
        <v>0.09704905170967741</v>
      </c>
      <c r="T105" s="9">
        <v>0.06774193548387096</v>
      </c>
      <c r="U105" s="9">
        <v>0</v>
      </c>
      <c r="V105" s="10">
        <v>0.04254193548387097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1.1432167611935484</v>
      </c>
      <c r="AW105" s="9">
        <v>0.3237161305483871</v>
      </c>
      <c r="AX105" s="9">
        <v>0</v>
      </c>
      <c r="AY105" s="9">
        <v>0</v>
      </c>
      <c r="AZ105" s="10">
        <v>0.3001325170645161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0.2088546788064516</v>
      </c>
      <c r="BG105" s="9">
        <v>0.4354838709677419</v>
      </c>
      <c r="BH105" s="9">
        <v>0.008064516129032258</v>
      </c>
      <c r="BI105" s="9">
        <v>0</v>
      </c>
      <c r="BJ105" s="10">
        <v>0.053903505290322576</v>
      </c>
      <c r="BK105" s="16">
        <f t="shared" si="4"/>
        <v>3.4914158037741942</v>
      </c>
      <c r="BL105" s="15"/>
      <c r="BM105" s="49"/>
    </row>
    <row r="106" spans="1:65" s="12" customFormat="1" ht="15">
      <c r="A106" s="5"/>
      <c r="B106" s="8" t="s">
        <v>138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0.005547496161290323</v>
      </c>
      <c r="I106" s="9">
        <v>49.26194324125806</v>
      </c>
      <c r="J106" s="9">
        <v>0</v>
      </c>
      <c r="K106" s="9">
        <v>0</v>
      </c>
      <c r="L106" s="10">
        <v>2.9104050840967735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</v>
      </c>
      <c r="S106" s="9">
        <v>0</v>
      </c>
      <c r="T106" s="9">
        <v>0</v>
      </c>
      <c r="U106" s="9">
        <v>0</v>
      </c>
      <c r="V106" s="10">
        <v>0.021351740032258065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0.047994772903225784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0.7974861346774196</v>
      </c>
      <c r="AW106" s="9">
        <v>16.000295527856903</v>
      </c>
      <c r="AX106" s="9">
        <v>0</v>
      </c>
      <c r="AY106" s="9">
        <v>0</v>
      </c>
      <c r="AZ106" s="10">
        <v>14.36641133838709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0.13447758641935484</v>
      </c>
      <c r="BG106" s="9">
        <v>71.70533228667745</v>
      </c>
      <c r="BH106" s="9">
        <v>0</v>
      </c>
      <c r="BI106" s="9">
        <v>0</v>
      </c>
      <c r="BJ106" s="10">
        <v>1.823533969096774</v>
      </c>
      <c r="BK106" s="16">
        <f t="shared" si="4"/>
        <v>157.0747791775666</v>
      </c>
      <c r="BL106" s="15"/>
      <c r="BM106" s="49"/>
    </row>
    <row r="107" spans="1:65" s="12" customFormat="1" ht="15">
      <c r="A107" s="5"/>
      <c r="B107" s="8" t="s">
        <v>266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0.056713338709677416</v>
      </c>
      <c r="I107" s="9">
        <v>0.2835666935483871</v>
      </c>
      <c r="J107" s="9">
        <v>0</v>
      </c>
      <c r="K107" s="9">
        <v>0</v>
      </c>
      <c r="L107" s="10">
        <v>0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</v>
      </c>
      <c r="S107" s="9">
        <v>0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11.464823701935483</v>
      </c>
      <c r="AW107" s="9">
        <v>0.3967911544037128</v>
      </c>
      <c r="AX107" s="9">
        <v>0</v>
      </c>
      <c r="AY107" s="9">
        <v>0</v>
      </c>
      <c r="AZ107" s="10">
        <v>17.879234563387097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</v>
      </c>
      <c r="BG107" s="9">
        <v>0</v>
      </c>
      <c r="BH107" s="9">
        <v>0</v>
      </c>
      <c r="BI107" s="9">
        <v>0</v>
      </c>
      <c r="BJ107" s="10">
        <v>0.0028316596774193552</v>
      </c>
      <c r="BK107" s="16">
        <f t="shared" si="4"/>
        <v>30.08396111166178</v>
      </c>
      <c r="BL107" s="15"/>
      <c r="BM107" s="49"/>
    </row>
    <row r="108" spans="1:65" s="12" customFormat="1" ht="15">
      <c r="A108" s="5"/>
      <c r="B108" s="8" t="s">
        <v>267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5.570037326451613</v>
      </c>
      <c r="I108" s="9">
        <v>81.32918957435483</v>
      </c>
      <c r="J108" s="9">
        <v>0</v>
      </c>
      <c r="K108" s="9">
        <v>0</v>
      </c>
      <c r="L108" s="10">
        <v>2.8535596972903225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0.007956715580645164</v>
      </c>
      <c r="S108" s="9">
        <v>22.605670967741936</v>
      </c>
      <c r="T108" s="9">
        <v>0</v>
      </c>
      <c r="U108" s="9">
        <v>0</v>
      </c>
      <c r="V108" s="10">
        <v>5.956594300000001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6.345322366322581</v>
      </c>
      <c r="AW108" s="9">
        <v>2.34767989747783</v>
      </c>
      <c r="AX108" s="9">
        <v>0</v>
      </c>
      <c r="AY108" s="9">
        <v>0</v>
      </c>
      <c r="AZ108" s="10">
        <v>10.388379928225808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0.7460542956774192</v>
      </c>
      <c r="BG108" s="9">
        <v>1.8561344183870967</v>
      </c>
      <c r="BH108" s="9">
        <v>0</v>
      </c>
      <c r="BI108" s="9">
        <v>0</v>
      </c>
      <c r="BJ108" s="10">
        <v>0.3973022696129032</v>
      </c>
      <c r="BK108" s="16">
        <f t="shared" si="4"/>
        <v>140.40388175712297</v>
      </c>
      <c r="BL108" s="15"/>
      <c r="BM108" s="49"/>
    </row>
    <row r="109" spans="1:65" s="12" customFormat="1" ht="15">
      <c r="A109" s="5"/>
      <c r="B109" s="8" t="s">
        <v>268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1.1301951251612903</v>
      </c>
      <c r="I109" s="9">
        <v>18.26123385551613</v>
      </c>
      <c r="J109" s="9">
        <v>0</v>
      </c>
      <c r="K109" s="9">
        <v>0</v>
      </c>
      <c r="L109" s="10">
        <v>1.2614289935483873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17.549873257161288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9.111366108064518</v>
      </c>
      <c r="AW109" s="9">
        <v>0.08473062089345469</v>
      </c>
      <c r="AX109" s="9">
        <v>0</v>
      </c>
      <c r="AY109" s="9">
        <v>0</v>
      </c>
      <c r="AZ109" s="10">
        <v>0.5665942702580645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0.01694612419354839</v>
      </c>
      <c r="BG109" s="9">
        <v>0</v>
      </c>
      <c r="BH109" s="9">
        <v>0</v>
      </c>
      <c r="BI109" s="9">
        <v>0</v>
      </c>
      <c r="BJ109" s="10">
        <v>0.002259483225806452</v>
      </c>
      <c r="BK109" s="16">
        <f t="shared" si="4"/>
        <v>47.98462783802248</v>
      </c>
      <c r="BL109" s="15"/>
      <c r="BM109" s="49"/>
    </row>
    <row r="110" spans="1:65" s="12" customFormat="1" ht="15">
      <c r="A110" s="5"/>
      <c r="B110" s="8" t="s">
        <v>269</v>
      </c>
      <c r="C110" s="11">
        <v>0</v>
      </c>
      <c r="D110" s="9">
        <v>1.4054895483870968</v>
      </c>
      <c r="E110" s="9">
        <v>0</v>
      </c>
      <c r="F110" s="9">
        <v>0</v>
      </c>
      <c r="G110" s="10">
        <v>0</v>
      </c>
      <c r="H110" s="11">
        <v>0.32911880258064513</v>
      </c>
      <c r="I110" s="9">
        <v>1.1712412903225806</v>
      </c>
      <c r="J110" s="9">
        <v>0</v>
      </c>
      <c r="K110" s="9">
        <v>0</v>
      </c>
      <c r="L110" s="10">
        <v>9.629126020129032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0.0029281032258064517</v>
      </c>
      <c r="S110" s="9">
        <v>0</v>
      </c>
      <c r="T110" s="9">
        <v>0</v>
      </c>
      <c r="U110" s="9">
        <v>0</v>
      </c>
      <c r="V110" s="10">
        <v>0.09206074035483872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8.205125117258063</v>
      </c>
      <c r="AW110" s="9">
        <v>8.868291195055264</v>
      </c>
      <c r="AX110" s="9">
        <v>0</v>
      </c>
      <c r="AY110" s="9">
        <v>0</v>
      </c>
      <c r="AZ110" s="10">
        <v>5.722791068483871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0.7008556955483871</v>
      </c>
      <c r="BG110" s="9">
        <v>0.29095443548387095</v>
      </c>
      <c r="BH110" s="9">
        <v>0</v>
      </c>
      <c r="BI110" s="9">
        <v>0</v>
      </c>
      <c r="BJ110" s="10">
        <v>1.048304134967742</v>
      </c>
      <c r="BK110" s="16">
        <f t="shared" si="4"/>
        <v>37.46628615179719</v>
      </c>
      <c r="BL110" s="15"/>
      <c r="BM110" s="49"/>
    </row>
    <row r="111" spans="1:65" s="12" customFormat="1" ht="15">
      <c r="A111" s="5"/>
      <c r="B111" s="8" t="s">
        <v>270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</v>
      </c>
      <c r="I111" s="9">
        <v>10.119879497935484</v>
      </c>
      <c r="J111" s="9">
        <v>0</v>
      </c>
      <c r="K111" s="9">
        <v>0</v>
      </c>
      <c r="L111" s="10">
        <v>13.208529316580645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0.0599026735483871</v>
      </c>
      <c r="S111" s="9">
        <v>10.119879497935484</v>
      </c>
      <c r="T111" s="9">
        <v>0</v>
      </c>
      <c r="U111" s="9">
        <v>0</v>
      </c>
      <c r="V111" s="10">
        <v>0.47107927741935485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2.675740648838709</v>
      </c>
      <c r="AW111" s="9">
        <v>1.1811514461095167</v>
      </c>
      <c r="AX111" s="9">
        <v>0</v>
      </c>
      <c r="AY111" s="9">
        <v>0</v>
      </c>
      <c r="AZ111" s="10">
        <v>1.652136456935484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0.3320296645806452</v>
      </c>
      <c r="BG111" s="9">
        <v>1.4474895161290324</v>
      </c>
      <c r="BH111" s="9">
        <v>0</v>
      </c>
      <c r="BI111" s="9">
        <v>0</v>
      </c>
      <c r="BJ111" s="10">
        <v>0.08771568267741935</v>
      </c>
      <c r="BK111" s="16">
        <f t="shared" si="4"/>
        <v>41.35553367869017</v>
      </c>
      <c r="BL111" s="15"/>
      <c r="BM111" s="49"/>
    </row>
    <row r="112" spans="1:65" s="12" customFormat="1" ht="15">
      <c r="A112" s="5"/>
      <c r="B112" s="8" t="s">
        <v>271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0.13539688809677422</v>
      </c>
      <c r="I112" s="9">
        <v>15.150317003806457</v>
      </c>
      <c r="J112" s="9">
        <v>0</v>
      </c>
      <c r="K112" s="9">
        <v>0</v>
      </c>
      <c r="L112" s="10">
        <v>0.19309420454838713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0.07237430261290322</v>
      </c>
      <c r="S112" s="9">
        <v>0</v>
      </c>
      <c r="T112" s="9">
        <v>0</v>
      </c>
      <c r="U112" s="9">
        <v>0</v>
      </c>
      <c r="V112" s="10">
        <v>0.018430956967741934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1.515798707957496</v>
      </c>
      <c r="AW112" s="9">
        <v>0</v>
      </c>
      <c r="AX112" s="9">
        <v>0</v>
      </c>
      <c r="AY112" s="9">
        <v>0</v>
      </c>
      <c r="AZ112" s="10">
        <v>3.4640906122903226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0.161762864516129</v>
      </c>
      <c r="BG112" s="9">
        <v>0.8665867741935485</v>
      </c>
      <c r="BH112" s="9">
        <v>0</v>
      </c>
      <c r="BI112" s="9">
        <v>0</v>
      </c>
      <c r="BJ112" s="10">
        <v>2.0188419362258063</v>
      </c>
      <c r="BK112" s="16">
        <f t="shared" si="4"/>
        <v>23.596694251215567</v>
      </c>
      <c r="BL112" s="15"/>
      <c r="BM112" s="49"/>
    </row>
    <row r="113" spans="1:65" s="12" customFormat="1" ht="15">
      <c r="A113" s="5"/>
      <c r="B113" s="8" t="s">
        <v>272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0.11561338709677418</v>
      </c>
      <c r="I113" s="9">
        <v>1.1561338709677418</v>
      </c>
      <c r="J113" s="9">
        <v>0</v>
      </c>
      <c r="K113" s="9">
        <v>0</v>
      </c>
      <c r="L113" s="10">
        <v>1.140267686451613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0.013700186322580646</v>
      </c>
      <c r="S113" s="9">
        <v>0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0.5365413297292596</v>
      </c>
      <c r="AW113" s="9">
        <v>0</v>
      </c>
      <c r="AX113" s="9">
        <v>0</v>
      </c>
      <c r="AY113" s="9">
        <v>0</v>
      </c>
      <c r="AZ113" s="10">
        <v>3.0504660918064515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0.22451915990322582</v>
      </c>
      <c r="BG113" s="9">
        <v>3.281602161290323</v>
      </c>
      <c r="BH113" s="9">
        <v>0</v>
      </c>
      <c r="BI113" s="9">
        <v>0</v>
      </c>
      <c r="BJ113" s="10">
        <v>0.15939894080645162</v>
      </c>
      <c r="BK113" s="16">
        <f t="shared" si="4"/>
        <v>9.67824281437442</v>
      </c>
      <c r="BL113" s="15"/>
      <c r="BM113" s="49"/>
    </row>
    <row r="114" spans="1:65" s="12" customFormat="1" ht="15">
      <c r="A114" s="5"/>
      <c r="B114" s="8" t="s">
        <v>273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1.215827228548387</v>
      </c>
      <c r="I114" s="9">
        <v>17.428566682741938</v>
      </c>
      <c r="J114" s="9">
        <v>0</v>
      </c>
      <c r="K114" s="9">
        <v>0</v>
      </c>
      <c r="L114" s="10">
        <v>0.6789937272580645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0.3238581517741935</v>
      </c>
      <c r="S114" s="9">
        <v>17.42150711303226</v>
      </c>
      <c r="T114" s="9">
        <v>0</v>
      </c>
      <c r="U114" s="9">
        <v>0</v>
      </c>
      <c r="V114" s="10">
        <v>4.493911308032259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10.13741062148387</v>
      </c>
      <c r="AW114" s="9">
        <v>8.85994366407492</v>
      </c>
      <c r="AX114" s="9">
        <v>0</v>
      </c>
      <c r="AY114" s="9">
        <v>0</v>
      </c>
      <c r="AZ114" s="10">
        <v>5.839924265000001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0.1608304110645161</v>
      </c>
      <c r="BG114" s="9">
        <v>1.952630419354839</v>
      </c>
      <c r="BH114" s="9">
        <v>0</v>
      </c>
      <c r="BI114" s="9">
        <v>0</v>
      </c>
      <c r="BJ114" s="10">
        <v>1.2793923358387096</v>
      </c>
      <c r="BK114" s="16">
        <f t="shared" si="4"/>
        <v>69.79279592820394</v>
      </c>
      <c r="BL114" s="15"/>
      <c r="BM114" s="49"/>
    </row>
    <row r="115" spans="1:65" s="12" customFormat="1" ht="15">
      <c r="A115" s="5"/>
      <c r="B115" s="8" t="s">
        <v>274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1.2167386294193547</v>
      </c>
      <c r="I115" s="9">
        <v>27.611233548387098</v>
      </c>
      <c r="J115" s="9">
        <v>0</v>
      </c>
      <c r="K115" s="9">
        <v>0</v>
      </c>
      <c r="L115" s="10">
        <v>0.30429880306451607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0.18407489032258065</v>
      </c>
      <c r="S115" s="9">
        <v>11.55299316167742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4.720894490322581</v>
      </c>
      <c r="AW115" s="9">
        <v>1.0877960746002868</v>
      </c>
      <c r="AX115" s="9">
        <v>0</v>
      </c>
      <c r="AY115" s="9">
        <v>0</v>
      </c>
      <c r="AZ115" s="10">
        <v>1.8670537593225807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0.5743180645161291</v>
      </c>
      <c r="BG115" s="9">
        <v>0.4020226451612903</v>
      </c>
      <c r="BH115" s="9">
        <v>0</v>
      </c>
      <c r="BI115" s="9">
        <v>0</v>
      </c>
      <c r="BJ115" s="10">
        <v>0.052262943870967735</v>
      </c>
      <c r="BK115" s="16">
        <f t="shared" si="4"/>
        <v>49.57368701066479</v>
      </c>
      <c r="BL115" s="15"/>
      <c r="BM115" s="49"/>
    </row>
    <row r="116" spans="1:65" s="12" customFormat="1" ht="15">
      <c r="A116" s="5"/>
      <c r="B116" s="8" t="s">
        <v>275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12.833243002580645</v>
      </c>
      <c r="I116" s="9">
        <v>67.62633309616129</v>
      </c>
      <c r="J116" s="9">
        <v>0</v>
      </c>
      <c r="K116" s="9">
        <v>0</v>
      </c>
      <c r="L116" s="10">
        <v>6.495854116290323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4.803475984967741</v>
      </c>
      <c r="S116" s="9">
        <v>7.802137078903225</v>
      </c>
      <c r="T116" s="9">
        <v>5.9096419354838705</v>
      </c>
      <c r="U116" s="9">
        <v>0</v>
      </c>
      <c r="V116" s="10">
        <v>5.986570358290322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0.10216816935483873</v>
      </c>
      <c r="AC116" s="9">
        <v>0</v>
      </c>
      <c r="AD116" s="9">
        <v>0</v>
      </c>
      <c r="AE116" s="9">
        <v>0</v>
      </c>
      <c r="AF116" s="10">
        <v>0.11743467741935483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162.9504991453871</v>
      </c>
      <c r="AW116" s="9">
        <v>61.51421708674768</v>
      </c>
      <c r="AX116" s="9">
        <v>0</v>
      </c>
      <c r="AY116" s="9">
        <v>0</v>
      </c>
      <c r="AZ116" s="10">
        <v>105.23274267874193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34.354416975483865</v>
      </c>
      <c r="BG116" s="9">
        <v>11.149229073483871</v>
      </c>
      <c r="BH116" s="9">
        <v>1.7304480883225803</v>
      </c>
      <c r="BI116" s="9">
        <v>0</v>
      </c>
      <c r="BJ116" s="10">
        <v>30.965458928612904</v>
      </c>
      <c r="BK116" s="16">
        <f t="shared" si="4"/>
        <v>519.5738703962315</v>
      </c>
      <c r="BL116" s="15"/>
      <c r="BM116" s="49"/>
    </row>
    <row r="117" spans="1:65" s="12" customFormat="1" ht="15">
      <c r="A117" s="5"/>
      <c r="B117" s="8" t="s">
        <v>276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0.6089624477419354</v>
      </c>
      <c r="I117" s="9">
        <v>22.811811360064514</v>
      </c>
      <c r="J117" s="9">
        <v>0</v>
      </c>
      <c r="K117" s="9">
        <v>0</v>
      </c>
      <c r="L117" s="10">
        <v>10.642214154967746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0.057341096774193544</v>
      </c>
      <c r="S117" s="9">
        <v>20.518167489096772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7.071503442935484</v>
      </c>
      <c r="AW117" s="9">
        <v>1.1908648645314281</v>
      </c>
      <c r="AX117" s="9">
        <v>0</v>
      </c>
      <c r="AY117" s="9">
        <v>0</v>
      </c>
      <c r="AZ117" s="10">
        <v>4.7090305143225795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0.12326227000000002</v>
      </c>
      <c r="BG117" s="9">
        <v>14.269108870967742</v>
      </c>
      <c r="BH117" s="9">
        <v>1.1415287096774194</v>
      </c>
      <c r="BI117" s="9">
        <v>0</v>
      </c>
      <c r="BJ117" s="10">
        <v>0.9849882522580646</v>
      </c>
      <c r="BK117" s="16">
        <f t="shared" si="4"/>
        <v>84.12878347333788</v>
      </c>
      <c r="BL117" s="15"/>
      <c r="BM117" s="49"/>
    </row>
    <row r="118" spans="1:65" s="12" customFormat="1" ht="15">
      <c r="A118" s="5"/>
      <c r="B118" s="8" t="s">
        <v>277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0.6334413388064517</v>
      </c>
      <c r="I118" s="9">
        <v>19.108571838516124</v>
      </c>
      <c r="J118" s="9">
        <v>0</v>
      </c>
      <c r="K118" s="9">
        <v>0</v>
      </c>
      <c r="L118" s="10">
        <v>0.47606176903225816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0.0799122935483871</v>
      </c>
      <c r="S118" s="9">
        <v>12.420445494161289</v>
      </c>
      <c r="T118" s="9">
        <v>0.11416041935483871</v>
      </c>
      <c r="U118" s="9">
        <v>0</v>
      </c>
      <c r="V118" s="10">
        <v>1.7531350406451611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4.5357185406774185</v>
      </c>
      <c r="AW118" s="9">
        <v>4.801171011989512</v>
      </c>
      <c r="AX118" s="9">
        <v>0</v>
      </c>
      <c r="AY118" s="9">
        <v>0</v>
      </c>
      <c r="AZ118" s="10">
        <v>4.666841646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0.3346044971612903</v>
      </c>
      <c r="BG118" s="9">
        <v>2.0642880322580646</v>
      </c>
      <c r="BH118" s="9">
        <v>0</v>
      </c>
      <c r="BI118" s="9">
        <v>0</v>
      </c>
      <c r="BJ118" s="10">
        <v>0.2818547120967742</v>
      </c>
      <c r="BK118" s="16">
        <f t="shared" si="4"/>
        <v>51.27020663424756</v>
      </c>
      <c r="BL118" s="15"/>
      <c r="BM118" s="49"/>
    </row>
    <row r="119" spans="1:65" s="12" customFormat="1" ht="15">
      <c r="A119" s="5"/>
      <c r="B119" s="8" t="s">
        <v>278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2.8667318512580646</v>
      </c>
      <c r="I119" s="9">
        <v>25.501439115709676</v>
      </c>
      <c r="J119" s="9">
        <v>0</v>
      </c>
      <c r="K119" s="9">
        <v>0</v>
      </c>
      <c r="L119" s="10">
        <v>5.843997442354839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4.425394278709677</v>
      </c>
      <c r="S119" s="9">
        <v>6.672700795903226</v>
      </c>
      <c r="T119" s="9">
        <v>0</v>
      </c>
      <c r="U119" s="9">
        <v>0</v>
      </c>
      <c r="V119" s="10">
        <v>3.6313249518387107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0.03081106529032258</v>
      </c>
      <c r="AC119" s="9">
        <v>4.428852782258065</v>
      </c>
      <c r="AD119" s="9">
        <v>0</v>
      </c>
      <c r="AE119" s="9">
        <v>0</v>
      </c>
      <c r="AF119" s="10">
        <v>0.7412319967741935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125.33087091458061</v>
      </c>
      <c r="AW119" s="9">
        <v>54.57489071991705</v>
      </c>
      <c r="AX119" s="9">
        <v>0</v>
      </c>
      <c r="AY119" s="9">
        <v>0</v>
      </c>
      <c r="AZ119" s="10">
        <v>62.853700376580626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27.6619065922258</v>
      </c>
      <c r="BG119" s="9">
        <v>25.378950964548384</v>
      </c>
      <c r="BH119" s="9">
        <v>1.633920129032258</v>
      </c>
      <c r="BI119" s="9">
        <v>0</v>
      </c>
      <c r="BJ119" s="10">
        <v>22.000728807225812</v>
      </c>
      <c r="BK119" s="16">
        <f t="shared" si="4"/>
        <v>373.57745278420737</v>
      </c>
      <c r="BL119" s="15"/>
      <c r="BM119" s="49"/>
    </row>
    <row r="120" spans="1:65" s="12" customFormat="1" ht="15">
      <c r="A120" s="5"/>
      <c r="B120" s="8" t="s">
        <v>279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0.034437658064516125</v>
      </c>
      <c r="I120" s="9">
        <v>44.467464382774196</v>
      </c>
      <c r="J120" s="9">
        <v>0</v>
      </c>
      <c r="K120" s="9">
        <v>0</v>
      </c>
      <c r="L120" s="10">
        <v>0.7278069165806451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0.1147921935483871</v>
      </c>
      <c r="S120" s="9">
        <v>11.47921935483871</v>
      </c>
      <c r="T120" s="9">
        <v>0</v>
      </c>
      <c r="U120" s="9">
        <v>0</v>
      </c>
      <c r="V120" s="10">
        <v>4.878668225806452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3.279979006451613</v>
      </c>
      <c r="AW120" s="9">
        <v>5.261484216372956</v>
      </c>
      <c r="AX120" s="9">
        <v>0</v>
      </c>
      <c r="AY120" s="9">
        <v>0</v>
      </c>
      <c r="AZ120" s="10">
        <v>13.363163014612901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0.11009719741935485</v>
      </c>
      <c r="BG120" s="9">
        <v>0</v>
      </c>
      <c r="BH120" s="9">
        <v>0</v>
      </c>
      <c r="BI120" s="9">
        <v>0</v>
      </c>
      <c r="BJ120" s="10">
        <v>0.883071270967742</v>
      </c>
      <c r="BK120" s="16">
        <f t="shared" si="4"/>
        <v>84.60018343743747</v>
      </c>
      <c r="BL120" s="15"/>
      <c r="BM120" s="49"/>
    </row>
    <row r="121" spans="1:65" s="12" customFormat="1" ht="15">
      <c r="A121" s="5"/>
      <c r="B121" s="8" t="s">
        <v>280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0.5076416551612902</v>
      </c>
      <c r="I121" s="9">
        <v>46.2028842063871</v>
      </c>
      <c r="J121" s="9">
        <v>0</v>
      </c>
      <c r="K121" s="9">
        <v>0</v>
      </c>
      <c r="L121" s="10">
        <v>0.08258384167741938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0.04796614064516129</v>
      </c>
      <c r="S121" s="9">
        <v>20.506737432193546</v>
      </c>
      <c r="T121" s="9">
        <v>0.11420509677419355</v>
      </c>
      <c r="U121" s="9">
        <v>0</v>
      </c>
      <c r="V121" s="10">
        <v>0.057102548387096774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3.2635928328709674</v>
      </c>
      <c r="AW121" s="9">
        <v>6.657652789156634</v>
      </c>
      <c r="AX121" s="9">
        <v>0</v>
      </c>
      <c r="AY121" s="9">
        <v>0</v>
      </c>
      <c r="AZ121" s="10">
        <v>3.664341452774194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0.339023847967742</v>
      </c>
      <c r="BG121" s="9">
        <v>1.6746855530000002</v>
      </c>
      <c r="BH121" s="9">
        <v>0</v>
      </c>
      <c r="BI121" s="9">
        <v>0</v>
      </c>
      <c r="BJ121" s="10">
        <v>0.2873472169354839</v>
      </c>
      <c r="BK121" s="16">
        <f t="shared" si="4"/>
        <v>83.40576461393083</v>
      </c>
      <c r="BL121" s="15"/>
      <c r="BM121" s="49"/>
    </row>
    <row r="122" spans="1:65" s="12" customFormat="1" ht="15">
      <c r="A122" s="5"/>
      <c r="B122" s="8" t="s">
        <v>281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0.5817365277419355</v>
      </c>
      <c r="I122" s="9">
        <v>31.948064005451617</v>
      </c>
      <c r="J122" s="9">
        <v>0</v>
      </c>
      <c r="K122" s="9">
        <v>0</v>
      </c>
      <c r="L122" s="10">
        <v>0.595478335483871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0.0011451506451612902</v>
      </c>
      <c r="S122" s="9">
        <v>0.8588629838709677</v>
      </c>
      <c r="T122" s="9">
        <v>0</v>
      </c>
      <c r="U122" s="9">
        <v>0</v>
      </c>
      <c r="V122" s="10">
        <v>0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3.998222448516129</v>
      </c>
      <c r="AW122" s="9">
        <v>10.062042155598945</v>
      </c>
      <c r="AX122" s="9">
        <v>0</v>
      </c>
      <c r="AY122" s="9">
        <v>0</v>
      </c>
      <c r="AZ122" s="10">
        <v>2.035528220258064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1.0401367276129032</v>
      </c>
      <c r="BG122" s="9">
        <v>0</v>
      </c>
      <c r="BH122" s="9">
        <v>0</v>
      </c>
      <c r="BI122" s="9">
        <v>0</v>
      </c>
      <c r="BJ122" s="10">
        <v>0.8446444192580645</v>
      </c>
      <c r="BK122" s="16">
        <f t="shared" si="4"/>
        <v>51.96586097443766</v>
      </c>
      <c r="BL122" s="15"/>
      <c r="BM122" s="49"/>
    </row>
    <row r="123" spans="1:65" s="12" customFormat="1" ht="15">
      <c r="A123" s="5"/>
      <c r="B123" s="8" t="s">
        <v>282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0.2641545335806451</v>
      </c>
      <c r="I123" s="9">
        <v>9.779400851612904</v>
      </c>
      <c r="J123" s="9">
        <v>0</v>
      </c>
      <c r="K123" s="9">
        <v>0</v>
      </c>
      <c r="L123" s="10">
        <v>0.3377774668064516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0.13507271758064518</v>
      </c>
      <c r="S123" s="9">
        <v>0</v>
      </c>
      <c r="T123" s="9">
        <v>0</v>
      </c>
      <c r="U123" s="9">
        <v>0</v>
      </c>
      <c r="V123" s="10">
        <v>2.2317669484516136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11.843000872032256</v>
      </c>
      <c r="AW123" s="9">
        <v>7.518476288638015</v>
      </c>
      <c r="AX123" s="9">
        <v>0</v>
      </c>
      <c r="AY123" s="9">
        <v>0</v>
      </c>
      <c r="AZ123" s="10">
        <v>17.08349300919355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2.989050380806452</v>
      </c>
      <c r="BG123" s="9">
        <v>0.04626856774193548</v>
      </c>
      <c r="BH123" s="9">
        <v>0</v>
      </c>
      <c r="BI123" s="9">
        <v>0</v>
      </c>
      <c r="BJ123" s="10">
        <v>0.7399241208709677</v>
      </c>
      <c r="BK123" s="16">
        <f t="shared" si="4"/>
        <v>52.96838575731544</v>
      </c>
      <c r="BL123" s="15"/>
      <c r="BM123" s="49"/>
    </row>
    <row r="124" spans="1:65" s="12" customFormat="1" ht="15">
      <c r="A124" s="5"/>
      <c r="B124" s="8" t="s">
        <v>283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0.11440729032258065</v>
      </c>
      <c r="I124" s="9">
        <v>22.88145806451613</v>
      </c>
      <c r="J124" s="9">
        <v>0</v>
      </c>
      <c r="K124" s="9">
        <v>0</v>
      </c>
      <c r="L124" s="10">
        <v>0.0171610935483871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0.9038175935483871</v>
      </c>
      <c r="S124" s="9">
        <v>0</v>
      </c>
      <c r="T124" s="9">
        <v>0</v>
      </c>
      <c r="U124" s="9">
        <v>0</v>
      </c>
      <c r="V124" s="10">
        <v>5.720364516129033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38.24898367741935</v>
      </c>
      <c r="AW124" s="9">
        <v>27.420681782264328</v>
      </c>
      <c r="AX124" s="9">
        <v>0</v>
      </c>
      <c r="AY124" s="9">
        <v>0</v>
      </c>
      <c r="AZ124" s="10">
        <v>3.756712014838709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1.7144322580645162</v>
      </c>
      <c r="BG124" s="9">
        <v>11.429548387096775</v>
      </c>
      <c r="BH124" s="9">
        <v>0</v>
      </c>
      <c r="BI124" s="9">
        <v>0</v>
      </c>
      <c r="BJ124" s="10">
        <v>0.6926192026774193</v>
      </c>
      <c r="BK124" s="16">
        <f t="shared" si="4"/>
        <v>112.90018588042562</v>
      </c>
      <c r="BL124" s="15"/>
      <c r="BM124" s="49"/>
    </row>
    <row r="125" spans="1:65" s="12" customFormat="1" ht="15">
      <c r="A125" s="5"/>
      <c r="B125" s="8" t="s">
        <v>284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0.2179240090322581</v>
      </c>
      <c r="I125" s="9">
        <v>0</v>
      </c>
      <c r="J125" s="9">
        <v>0</v>
      </c>
      <c r="K125" s="9">
        <v>0</v>
      </c>
      <c r="L125" s="10">
        <v>0.4952379053225807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0.05857384025806452</v>
      </c>
      <c r="S125" s="9">
        <v>0.9242387096774194</v>
      </c>
      <c r="T125" s="9">
        <v>0</v>
      </c>
      <c r="U125" s="9">
        <v>0</v>
      </c>
      <c r="V125" s="10">
        <v>0.0600729940967742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23.875991737096772</v>
      </c>
      <c r="AW125" s="9">
        <v>7.794092101903219</v>
      </c>
      <c r="AX125" s="9">
        <v>0</v>
      </c>
      <c r="AY125" s="9">
        <v>0</v>
      </c>
      <c r="AZ125" s="10">
        <v>19.70907498432258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4.4352752238064515</v>
      </c>
      <c r="BG125" s="9">
        <v>0.6587634338064515</v>
      </c>
      <c r="BH125" s="9">
        <v>0.2768726421290323</v>
      </c>
      <c r="BI125" s="9">
        <v>0</v>
      </c>
      <c r="BJ125" s="10">
        <v>7.259543500774193</v>
      </c>
      <c r="BK125" s="16">
        <f t="shared" si="4"/>
        <v>65.76566108222579</v>
      </c>
      <c r="BL125" s="15"/>
      <c r="BM125" s="49"/>
    </row>
    <row r="126" spans="1:65" s="12" customFormat="1" ht="15">
      <c r="A126" s="5"/>
      <c r="B126" s="8" t="s">
        <v>285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3.454170407419355</v>
      </c>
      <c r="I126" s="9">
        <v>10.092662922193549</v>
      </c>
      <c r="J126" s="9">
        <v>0</v>
      </c>
      <c r="K126" s="9">
        <v>0</v>
      </c>
      <c r="L126" s="10">
        <v>4.277074702709677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0.057084290322580646</v>
      </c>
      <c r="S126" s="9">
        <v>5.708429032258064</v>
      </c>
      <c r="T126" s="9">
        <v>0</v>
      </c>
      <c r="U126" s="9">
        <v>0</v>
      </c>
      <c r="V126" s="10">
        <v>0.4336169068709679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3.723714432</v>
      </c>
      <c r="AW126" s="9">
        <v>16.39835877123494</v>
      </c>
      <c r="AX126" s="9">
        <v>0</v>
      </c>
      <c r="AY126" s="9">
        <v>0</v>
      </c>
      <c r="AZ126" s="10">
        <v>7.82210087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1.3616490877419354</v>
      </c>
      <c r="BG126" s="9">
        <v>0.06836789032258064</v>
      </c>
      <c r="BH126" s="9">
        <v>0</v>
      </c>
      <c r="BI126" s="9">
        <v>0</v>
      </c>
      <c r="BJ126" s="10">
        <v>3.475481704548386</v>
      </c>
      <c r="BK126" s="16">
        <f t="shared" si="4"/>
        <v>56.872711017622045</v>
      </c>
      <c r="BL126" s="15"/>
      <c r="BM126" s="49"/>
    </row>
    <row r="127" spans="1:65" s="12" customFormat="1" ht="15">
      <c r="A127" s="5"/>
      <c r="B127" s="8" t="s">
        <v>286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1.9993178127419355</v>
      </c>
      <c r="I127" s="9">
        <v>299.2947851978388</v>
      </c>
      <c r="J127" s="9">
        <v>0</v>
      </c>
      <c r="K127" s="9">
        <v>0</v>
      </c>
      <c r="L127" s="10">
        <v>0.7533331765161291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0.10691233370967743</v>
      </c>
      <c r="S127" s="9">
        <v>92.61924096774194</v>
      </c>
      <c r="T127" s="9">
        <v>0</v>
      </c>
      <c r="U127" s="9">
        <v>0</v>
      </c>
      <c r="V127" s="10">
        <v>0.011434474193548386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0.1136268064516129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10.369526634741934</v>
      </c>
      <c r="AW127" s="9">
        <v>9.469290324609002</v>
      </c>
      <c r="AX127" s="9">
        <v>0</v>
      </c>
      <c r="AY127" s="9">
        <v>0</v>
      </c>
      <c r="AZ127" s="10">
        <v>4.3736257103870955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9.800312056451613</v>
      </c>
      <c r="BG127" s="9">
        <v>0</v>
      </c>
      <c r="BH127" s="9">
        <v>0</v>
      </c>
      <c r="BI127" s="9">
        <v>0</v>
      </c>
      <c r="BJ127" s="10">
        <v>0.5444992153870968</v>
      </c>
      <c r="BK127" s="16">
        <f t="shared" si="4"/>
        <v>429.4559047107704</v>
      </c>
      <c r="BL127" s="15"/>
      <c r="BM127" s="49"/>
    </row>
    <row r="128" spans="1:65" s="12" customFormat="1" ht="15">
      <c r="A128" s="5"/>
      <c r="B128" s="8" t="s">
        <v>287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1.1651891032258066</v>
      </c>
      <c r="I128" s="9">
        <v>57.1171129032258</v>
      </c>
      <c r="J128" s="9">
        <v>0</v>
      </c>
      <c r="K128" s="9">
        <v>0</v>
      </c>
      <c r="L128" s="10">
        <v>0.07704696993548386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0.08453332709677419</v>
      </c>
      <c r="S128" s="9">
        <v>28.853011740612907</v>
      </c>
      <c r="T128" s="9">
        <v>0</v>
      </c>
      <c r="U128" s="9">
        <v>0</v>
      </c>
      <c r="V128" s="10">
        <v>0.019461059161290324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1.6716020167741934</v>
      </c>
      <c r="AW128" s="9">
        <v>15.433085007278569</v>
      </c>
      <c r="AX128" s="9">
        <v>0</v>
      </c>
      <c r="AY128" s="9">
        <v>0</v>
      </c>
      <c r="AZ128" s="10">
        <v>3.1663626210645157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1.1051475368709678</v>
      </c>
      <c r="BG128" s="9">
        <v>0</v>
      </c>
      <c r="BH128" s="9">
        <v>0</v>
      </c>
      <c r="BI128" s="9">
        <v>0</v>
      </c>
      <c r="BJ128" s="10">
        <v>7.417089611064516</v>
      </c>
      <c r="BK128" s="16">
        <f t="shared" si="4"/>
        <v>116.10964189631082</v>
      </c>
      <c r="BL128" s="15"/>
      <c r="BM128" s="49"/>
    </row>
    <row r="129" spans="1:65" s="12" customFormat="1" ht="15">
      <c r="A129" s="5"/>
      <c r="B129" s="8" t="s">
        <v>288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0.871443285483871</v>
      </c>
      <c r="I129" s="9">
        <v>89.63734019012902</v>
      </c>
      <c r="J129" s="9">
        <v>0</v>
      </c>
      <c r="K129" s="9">
        <v>0</v>
      </c>
      <c r="L129" s="10">
        <v>0.5198998023548387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0.06042873709677419</v>
      </c>
      <c r="S129" s="9">
        <v>61.884537836999996</v>
      </c>
      <c r="T129" s="9">
        <v>0</v>
      </c>
      <c r="U129" s="9">
        <v>0</v>
      </c>
      <c r="V129" s="10">
        <v>0.05129137458064517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8.566731713258063</v>
      </c>
      <c r="AW129" s="9">
        <v>12.144603025040482</v>
      </c>
      <c r="AX129" s="9">
        <v>0</v>
      </c>
      <c r="AY129" s="9">
        <v>0</v>
      </c>
      <c r="AZ129" s="10">
        <v>5.227049047967743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0.34593941170967746</v>
      </c>
      <c r="BG129" s="9">
        <v>0</v>
      </c>
      <c r="BH129" s="9">
        <v>0</v>
      </c>
      <c r="BI129" s="9">
        <v>0</v>
      </c>
      <c r="BJ129" s="10">
        <v>0.08640544812903225</v>
      </c>
      <c r="BK129" s="16">
        <f t="shared" si="4"/>
        <v>179.39566987275015</v>
      </c>
      <c r="BL129" s="15"/>
      <c r="BM129" s="49"/>
    </row>
    <row r="130" spans="1:65" s="12" customFormat="1" ht="15">
      <c r="A130" s="5"/>
      <c r="B130" s="8" t="s">
        <v>289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0.07448152903225806</v>
      </c>
      <c r="I130" s="9">
        <v>88.4432202408387</v>
      </c>
      <c r="J130" s="9">
        <v>0</v>
      </c>
      <c r="K130" s="9">
        <v>0</v>
      </c>
      <c r="L130" s="10">
        <v>0.31249641683870966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0.2599050593548387</v>
      </c>
      <c r="S130" s="9">
        <v>66.02297284</v>
      </c>
      <c r="T130" s="9">
        <v>0</v>
      </c>
      <c r="U130" s="9">
        <v>0</v>
      </c>
      <c r="V130" s="10">
        <v>0.0352508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3.382956744483871</v>
      </c>
      <c r="AW130" s="9">
        <v>8.911509918863143</v>
      </c>
      <c r="AX130" s="9">
        <v>0</v>
      </c>
      <c r="AY130" s="9">
        <v>0</v>
      </c>
      <c r="AZ130" s="10">
        <v>12.132459753387097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0.011352241935483872</v>
      </c>
      <c r="BG130" s="9">
        <v>1.582874393451613</v>
      </c>
      <c r="BH130" s="9">
        <v>0</v>
      </c>
      <c r="BI130" s="9">
        <v>0</v>
      </c>
      <c r="BJ130" s="10">
        <v>0.8990224406451615</v>
      </c>
      <c r="BK130" s="16">
        <f t="shared" si="4"/>
        <v>182.06850237883089</v>
      </c>
      <c r="BL130" s="15"/>
      <c r="BM130" s="49"/>
    </row>
    <row r="131" spans="1:65" s="12" customFormat="1" ht="15">
      <c r="A131" s="5"/>
      <c r="B131" s="8" t="s">
        <v>139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8.63015895264516</v>
      </c>
      <c r="I131" s="9">
        <v>17.764232258064517</v>
      </c>
      <c r="J131" s="9">
        <v>0</v>
      </c>
      <c r="K131" s="9">
        <v>0</v>
      </c>
      <c r="L131" s="10">
        <v>0.09637096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0.11909085809677418</v>
      </c>
      <c r="S131" s="9">
        <v>30.406579703161288</v>
      </c>
      <c r="T131" s="9">
        <v>0</v>
      </c>
      <c r="U131" s="9">
        <v>0</v>
      </c>
      <c r="V131" s="10">
        <v>2.1324762239999995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7.4268922525161285</v>
      </c>
      <c r="AW131" s="9">
        <v>6.975744096120466</v>
      </c>
      <c r="AX131" s="9">
        <v>0</v>
      </c>
      <c r="AY131" s="9">
        <v>0</v>
      </c>
      <c r="AZ131" s="10">
        <v>1.6576113677741935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4.005715857741935</v>
      </c>
      <c r="BG131" s="9">
        <v>0.13287131612903227</v>
      </c>
      <c r="BH131" s="9">
        <v>0</v>
      </c>
      <c r="BI131" s="9">
        <v>0</v>
      </c>
      <c r="BJ131" s="10">
        <v>1.2229670138709676</v>
      </c>
      <c r="BK131" s="16">
        <f t="shared" si="4"/>
        <v>80.57071086012046</v>
      </c>
      <c r="BL131" s="15"/>
      <c r="BM131" s="49"/>
    </row>
    <row r="132" spans="1:65" s="12" customFormat="1" ht="15">
      <c r="A132" s="5"/>
      <c r="B132" s="8" t="s">
        <v>290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0.637331096483871</v>
      </c>
      <c r="I132" s="9">
        <v>1.1605419677419353</v>
      </c>
      <c r="J132" s="9">
        <v>0</v>
      </c>
      <c r="K132" s="9">
        <v>0</v>
      </c>
      <c r="L132" s="10">
        <v>1.842487354645161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0.01279277341935484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2.6032459672903228</v>
      </c>
      <c r="AW132" s="9">
        <v>1.6007971942336185</v>
      </c>
      <c r="AX132" s="9">
        <v>0</v>
      </c>
      <c r="AY132" s="9">
        <v>0</v>
      </c>
      <c r="AZ132" s="10">
        <v>1.327254454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0.45319120548387093</v>
      </c>
      <c r="BG132" s="9">
        <v>0.6292678567096774</v>
      </c>
      <c r="BH132" s="9">
        <v>0</v>
      </c>
      <c r="BI132" s="9">
        <v>0</v>
      </c>
      <c r="BJ132" s="10">
        <v>0.277052637516129</v>
      </c>
      <c r="BK132" s="16">
        <f t="shared" si="4"/>
        <v>10.54396250752394</v>
      </c>
      <c r="BL132" s="15"/>
      <c r="BM132" s="49"/>
    </row>
    <row r="133" spans="1:65" s="12" customFormat="1" ht="15">
      <c r="A133" s="5"/>
      <c r="B133" s="8" t="s">
        <v>291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1.480073265967742</v>
      </c>
      <c r="I133" s="9">
        <v>10.872631564516128</v>
      </c>
      <c r="J133" s="9">
        <v>0</v>
      </c>
      <c r="K133" s="9">
        <v>0</v>
      </c>
      <c r="L133" s="10">
        <v>2.895311960483871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0.5123954372580646</v>
      </c>
      <c r="S133" s="9">
        <v>1.1176307160645167</v>
      </c>
      <c r="T133" s="9">
        <v>1.899637580645161</v>
      </c>
      <c r="U133" s="9">
        <v>0</v>
      </c>
      <c r="V133" s="10">
        <v>1.1613693793225803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23.882613752774187</v>
      </c>
      <c r="AW133" s="9">
        <v>14.592713908588182</v>
      </c>
      <c r="AX133" s="9">
        <v>0</v>
      </c>
      <c r="AY133" s="9">
        <v>0</v>
      </c>
      <c r="AZ133" s="10">
        <v>20.558799236419354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6.176057473258065</v>
      </c>
      <c r="BG133" s="9">
        <v>4.986254060419355</v>
      </c>
      <c r="BH133" s="9">
        <v>0</v>
      </c>
      <c r="BI133" s="9">
        <v>0</v>
      </c>
      <c r="BJ133" s="10">
        <v>5.572729261870967</v>
      </c>
      <c r="BK133" s="16">
        <f t="shared" si="4"/>
        <v>95.70821759758816</v>
      </c>
      <c r="BL133" s="15"/>
      <c r="BM133" s="49"/>
    </row>
    <row r="134" spans="1:65" s="12" customFormat="1" ht="15">
      <c r="A134" s="5"/>
      <c r="B134" s="8" t="s">
        <v>292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0.5306788556451613</v>
      </c>
      <c r="I134" s="9">
        <v>24.274296129032255</v>
      </c>
      <c r="J134" s="9">
        <v>0</v>
      </c>
      <c r="K134" s="9">
        <v>0</v>
      </c>
      <c r="L134" s="10">
        <v>0.3332198832258064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0.011033770967741935</v>
      </c>
      <c r="S134" s="9">
        <v>0</v>
      </c>
      <c r="T134" s="9">
        <v>0</v>
      </c>
      <c r="U134" s="9">
        <v>0</v>
      </c>
      <c r="V134" s="10">
        <v>0.0066202625806451604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0.5511237291612903</v>
      </c>
      <c r="AW134" s="9">
        <v>2.2044374194241594</v>
      </c>
      <c r="AX134" s="9">
        <v>0</v>
      </c>
      <c r="AY134" s="9">
        <v>0</v>
      </c>
      <c r="AZ134" s="10">
        <v>2.4535388477419353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0.4794541164516129</v>
      </c>
      <c r="BG134" s="9">
        <v>10.276624051645161</v>
      </c>
      <c r="BH134" s="9">
        <v>0</v>
      </c>
      <c r="BI134" s="9">
        <v>0</v>
      </c>
      <c r="BJ134" s="10">
        <v>0.4492200677096774</v>
      </c>
      <c r="BK134" s="16">
        <f t="shared" si="4"/>
        <v>41.57024713358544</v>
      </c>
      <c r="BL134" s="15"/>
      <c r="BM134" s="49"/>
    </row>
    <row r="135" spans="1:65" s="12" customFormat="1" ht="15">
      <c r="A135" s="5"/>
      <c r="B135" s="8" t="s">
        <v>293</v>
      </c>
      <c r="C135" s="11">
        <v>0</v>
      </c>
      <c r="D135" s="9">
        <v>3.476609</v>
      </c>
      <c r="E135" s="9">
        <v>0</v>
      </c>
      <c r="F135" s="9">
        <v>0</v>
      </c>
      <c r="G135" s="10">
        <v>0</v>
      </c>
      <c r="H135" s="11">
        <v>0.16438848122580646</v>
      </c>
      <c r="I135" s="9">
        <v>2.2429735483870967</v>
      </c>
      <c r="J135" s="9">
        <v>0</v>
      </c>
      <c r="K135" s="9">
        <v>0</v>
      </c>
      <c r="L135" s="10">
        <v>0.29349308880645164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0.034205346612903226</v>
      </c>
      <c r="S135" s="9">
        <v>0</v>
      </c>
      <c r="T135" s="9">
        <v>5.607433870967742</v>
      </c>
      <c r="U135" s="9">
        <v>0</v>
      </c>
      <c r="V135" s="10">
        <v>0.03241096777419354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2.1607811591612904</v>
      </c>
      <c r="AW135" s="9">
        <v>1.3377963874212684</v>
      </c>
      <c r="AX135" s="9">
        <v>0</v>
      </c>
      <c r="AY135" s="9">
        <v>0</v>
      </c>
      <c r="AZ135" s="10">
        <v>1.1240109904838707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5.561355233548386</v>
      </c>
      <c r="BG135" s="9">
        <v>0.18952115483870968</v>
      </c>
      <c r="BH135" s="9">
        <v>0</v>
      </c>
      <c r="BI135" s="9">
        <v>0</v>
      </c>
      <c r="BJ135" s="10">
        <v>0.16437221912903222</v>
      </c>
      <c r="BK135" s="16">
        <f t="shared" si="4"/>
        <v>22.38935144835675</v>
      </c>
      <c r="BL135" s="15"/>
      <c r="BM135" s="49"/>
    </row>
    <row r="136" spans="1:65" s="12" customFormat="1" ht="15">
      <c r="A136" s="5"/>
      <c r="B136" s="8" t="s">
        <v>294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0.5913458238709678</v>
      </c>
      <c r="I136" s="9">
        <v>21.983116129032258</v>
      </c>
      <c r="J136" s="9">
        <v>0</v>
      </c>
      <c r="K136" s="9">
        <v>0</v>
      </c>
      <c r="L136" s="10">
        <v>0.03418374558064516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0.0005037182258064517</v>
      </c>
      <c r="S136" s="9">
        <v>0</v>
      </c>
      <c r="T136" s="9">
        <v>0</v>
      </c>
      <c r="U136" s="9">
        <v>0</v>
      </c>
      <c r="V136" s="10">
        <v>0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1.2325399558064516</v>
      </c>
      <c r="AW136" s="9">
        <v>0.21950845161290322</v>
      </c>
      <c r="AX136" s="9">
        <v>0</v>
      </c>
      <c r="AY136" s="9">
        <v>0</v>
      </c>
      <c r="AZ136" s="10">
        <v>0.5048694387096774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0.619628827967742</v>
      </c>
      <c r="BG136" s="9">
        <v>0</v>
      </c>
      <c r="BH136" s="9">
        <v>0</v>
      </c>
      <c r="BI136" s="9">
        <v>0</v>
      </c>
      <c r="BJ136" s="10">
        <v>0.16518010983870968</v>
      </c>
      <c r="BK136" s="16">
        <f t="shared" si="4"/>
        <v>25.350876200645157</v>
      </c>
      <c r="BL136" s="15"/>
      <c r="BM136" s="49"/>
    </row>
    <row r="137" spans="1:65" s="12" customFormat="1" ht="15">
      <c r="A137" s="5"/>
      <c r="B137" s="8" t="s">
        <v>295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1.3886574677741934</v>
      </c>
      <c r="I137" s="9">
        <v>2.2924733387096774</v>
      </c>
      <c r="J137" s="9">
        <v>0</v>
      </c>
      <c r="K137" s="9">
        <v>0</v>
      </c>
      <c r="L137" s="10">
        <v>1.0917402200322581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1.525445307967742</v>
      </c>
      <c r="S137" s="9">
        <v>42.77419766129032</v>
      </c>
      <c r="T137" s="9">
        <v>0</v>
      </c>
      <c r="U137" s="9">
        <v>0</v>
      </c>
      <c r="V137" s="10">
        <v>0.17936043699999998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40.196416973580654</v>
      </c>
      <c r="AW137" s="9">
        <v>36.351185123992806</v>
      </c>
      <c r="AX137" s="9">
        <v>0</v>
      </c>
      <c r="AY137" s="9">
        <v>0</v>
      </c>
      <c r="AZ137" s="10">
        <v>14.41200324532258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14.776540499548387</v>
      </c>
      <c r="BG137" s="9">
        <v>3.3251385752258065</v>
      </c>
      <c r="BH137" s="9">
        <v>0</v>
      </c>
      <c r="BI137" s="9">
        <v>0</v>
      </c>
      <c r="BJ137" s="10">
        <v>13.630647193935486</v>
      </c>
      <c r="BK137" s="16">
        <f t="shared" si="4"/>
        <v>171.9438060443799</v>
      </c>
      <c r="BL137" s="15"/>
      <c r="BM137" s="49"/>
    </row>
    <row r="138" spans="1:65" s="12" customFormat="1" ht="15">
      <c r="A138" s="5"/>
      <c r="B138" s="8" t="s">
        <v>296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8.412025645580647</v>
      </c>
      <c r="I138" s="9">
        <v>0.4921884549354838</v>
      </c>
      <c r="J138" s="9">
        <v>0</v>
      </c>
      <c r="K138" s="9">
        <v>0</v>
      </c>
      <c r="L138" s="10">
        <v>9.030034680709678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2.872998932193548</v>
      </c>
      <c r="S138" s="9">
        <v>14.147695270354834</v>
      </c>
      <c r="T138" s="9">
        <v>0</v>
      </c>
      <c r="U138" s="9">
        <v>0</v>
      </c>
      <c r="V138" s="10">
        <v>4.459327478516129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0.13085013612903224</v>
      </c>
      <c r="AC138" s="9">
        <v>0</v>
      </c>
      <c r="AD138" s="9">
        <v>0</v>
      </c>
      <c r="AE138" s="9">
        <v>0</v>
      </c>
      <c r="AF138" s="10">
        <v>1.5898895083225806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0.0810576064516129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100.39666309096775</v>
      </c>
      <c r="AW138" s="9">
        <v>53.753285364829864</v>
      </c>
      <c r="AX138" s="9">
        <v>2.315931612903226</v>
      </c>
      <c r="AY138" s="9">
        <v>0</v>
      </c>
      <c r="AZ138" s="10">
        <v>86.05062432203225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26.079324249580644</v>
      </c>
      <c r="BG138" s="9">
        <v>7.110594088612903</v>
      </c>
      <c r="BH138" s="9">
        <v>0.289548504516129</v>
      </c>
      <c r="BI138" s="9">
        <v>0</v>
      </c>
      <c r="BJ138" s="10">
        <v>19.768477380870962</v>
      </c>
      <c r="BK138" s="16">
        <f t="shared" si="4"/>
        <v>336.9805163275073</v>
      </c>
      <c r="BL138" s="15"/>
      <c r="BM138" s="49"/>
    </row>
    <row r="139" spans="1:65" s="12" customFormat="1" ht="15">
      <c r="A139" s="5"/>
      <c r="B139" s="8" t="s">
        <v>297</v>
      </c>
      <c r="C139" s="11">
        <v>0</v>
      </c>
      <c r="D139" s="9">
        <v>177.84357322580644</v>
      </c>
      <c r="E139" s="9">
        <v>0</v>
      </c>
      <c r="F139" s="9">
        <v>0</v>
      </c>
      <c r="G139" s="10">
        <v>0</v>
      </c>
      <c r="H139" s="11">
        <v>0.28998697290322584</v>
      </c>
      <c r="I139" s="9">
        <v>175.53477839422578</v>
      </c>
      <c r="J139" s="9">
        <v>0</v>
      </c>
      <c r="K139" s="9">
        <v>0</v>
      </c>
      <c r="L139" s="10">
        <v>3.376529872064516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0.8495712096774194</v>
      </c>
      <c r="S139" s="9">
        <v>44.17770290322581</v>
      </c>
      <c r="T139" s="9">
        <v>0</v>
      </c>
      <c r="U139" s="9">
        <v>0</v>
      </c>
      <c r="V139" s="10">
        <v>6.803795389290324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0.12443498064516129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26.291630818483874</v>
      </c>
      <c r="AW139" s="9">
        <v>20.47642028034962</v>
      </c>
      <c r="AX139" s="9">
        <v>0</v>
      </c>
      <c r="AY139" s="9">
        <v>0</v>
      </c>
      <c r="AZ139" s="10">
        <v>6.616810170064516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0.35553336416129033</v>
      </c>
      <c r="BG139" s="9">
        <v>1.1312270967741935</v>
      </c>
      <c r="BH139" s="9">
        <v>0</v>
      </c>
      <c r="BI139" s="9">
        <v>0</v>
      </c>
      <c r="BJ139" s="10">
        <v>11.776058598709676</v>
      </c>
      <c r="BK139" s="16">
        <f t="shared" si="4"/>
        <v>475.64805327638186</v>
      </c>
      <c r="BL139" s="15"/>
      <c r="BM139" s="49"/>
    </row>
    <row r="140" spans="1:65" s="12" customFormat="1" ht="15">
      <c r="A140" s="5"/>
      <c r="B140" s="8" t="s">
        <v>298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0.3757649921290322</v>
      </c>
      <c r="I140" s="9">
        <v>0</v>
      </c>
      <c r="J140" s="9">
        <v>0</v>
      </c>
      <c r="K140" s="9">
        <v>0</v>
      </c>
      <c r="L140" s="10">
        <v>0.1211218219032258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</v>
      </c>
      <c r="S140" s="9">
        <v>0</v>
      </c>
      <c r="T140" s="9">
        <v>0</v>
      </c>
      <c r="U140" s="9">
        <v>0</v>
      </c>
      <c r="V140" s="10">
        <v>0.004619114838709678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25.723777334677422</v>
      </c>
      <c r="AW140" s="9">
        <v>7.123328287809452</v>
      </c>
      <c r="AX140" s="9">
        <v>0</v>
      </c>
      <c r="AY140" s="9">
        <v>0</v>
      </c>
      <c r="AZ140" s="10">
        <v>13.299455595967741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2.8130075779354833</v>
      </c>
      <c r="BG140" s="9">
        <v>9.740569516129034</v>
      </c>
      <c r="BH140" s="9">
        <v>0</v>
      </c>
      <c r="BI140" s="9">
        <v>0</v>
      </c>
      <c r="BJ140" s="10">
        <v>3.7979466646451616</v>
      </c>
      <c r="BK140" s="16">
        <f t="shared" si="4"/>
        <v>62.999590906035266</v>
      </c>
      <c r="BL140" s="15"/>
      <c r="BM140" s="49"/>
    </row>
    <row r="141" spans="1:65" s="12" customFormat="1" ht="15">
      <c r="A141" s="5"/>
      <c r="B141" s="8" t="s">
        <v>299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0.33924387048387095</v>
      </c>
      <c r="I141" s="9">
        <v>164.77911171593553</v>
      </c>
      <c r="J141" s="9">
        <v>0</v>
      </c>
      <c r="K141" s="9">
        <v>0</v>
      </c>
      <c r="L141" s="10">
        <v>10.508793225354838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0.11253448387096773</v>
      </c>
      <c r="S141" s="9">
        <v>30.905029486483873</v>
      </c>
      <c r="T141" s="9">
        <v>0</v>
      </c>
      <c r="U141" s="9">
        <v>0</v>
      </c>
      <c r="V141" s="10">
        <v>0.022228987258064513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10.02281355916129</v>
      </c>
      <c r="AW141" s="9">
        <v>10.731611720193827</v>
      </c>
      <c r="AX141" s="9">
        <v>0</v>
      </c>
      <c r="AY141" s="9">
        <v>0</v>
      </c>
      <c r="AZ141" s="10">
        <v>21.23769753109677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</v>
      </c>
      <c r="BG141" s="9">
        <v>0</v>
      </c>
      <c r="BH141" s="9">
        <v>0</v>
      </c>
      <c r="BI141" s="9">
        <v>0</v>
      </c>
      <c r="BJ141" s="10">
        <v>0.12670096712903228</v>
      </c>
      <c r="BK141" s="16">
        <f t="shared" si="4"/>
        <v>248.78576554696807</v>
      </c>
      <c r="BL141" s="15"/>
      <c r="BM141" s="49"/>
    </row>
    <row r="142" spans="1:65" s="12" customFormat="1" ht="15">
      <c r="A142" s="5"/>
      <c r="B142" s="8" t="s">
        <v>300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0.09204306519354838</v>
      </c>
      <c r="I142" s="9">
        <v>4.510731612903226</v>
      </c>
      <c r="J142" s="9">
        <v>0</v>
      </c>
      <c r="K142" s="9">
        <v>0</v>
      </c>
      <c r="L142" s="10">
        <v>1.028512811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0.11610031377419355</v>
      </c>
      <c r="S142" s="9">
        <v>1.6915243548387096</v>
      </c>
      <c r="T142" s="9">
        <v>0</v>
      </c>
      <c r="U142" s="9">
        <v>0</v>
      </c>
      <c r="V142" s="10">
        <v>0.011276829032258065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3.195320700612903</v>
      </c>
      <c r="AW142" s="9">
        <v>22.771611365870573</v>
      </c>
      <c r="AX142" s="9">
        <v>0</v>
      </c>
      <c r="AY142" s="9">
        <v>0</v>
      </c>
      <c r="AZ142" s="10">
        <v>9.607101078483868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4.445200525806451</v>
      </c>
      <c r="BG142" s="9">
        <v>0</v>
      </c>
      <c r="BH142" s="9">
        <v>0</v>
      </c>
      <c r="BI142" s="9">
        <v>0</v>
      </c>
      <c r="BJ142" s="10">
        <v>0.3503467586451613</v>
      </c>
      <c r="BK142" s="16">
        <f t="shared" si="4"/>
        <v>47.81976941616089</v>
      </c>
      <c r="BL142" s="15"/>
      <c r="BM142" s="49"/>
    </row>
    <row r="143" spans="1:65" s="12" customFormat="1" ht="15">
      <c r="A143" s="5"/>
      <c r="B143" s="8" t="s">
        <v>301</v>
      </c>
      <c r="C143" s="11">
        <v>0</v>
      </c>
      <c r="D143" s="9">
        <v>308.62392584883867</v>
      </c>
      <c r="E143" s="9">
        <v>0</v>
      </c>
      <c r="F143" s="9">
        <v>0</v>
      </c>
      <c r="G143" s="10">
        <v>0</v>
      </c>
      <c r="H143" s="11">
        <v>2.256993563709678</v>
      </c>
      <c r="I143" s="9">
        <v>88.15538177058065</v>
      </c>
      <c r="J143" s="9">
        <v>0</v>
      </c>
      <c r="K143" s="9">
        <v>0</v>
      </c>
      <c r="L143" s="10">
        <v>2.6473764752903226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1.1237209677419355</v>
      </c>
      <c r="S143" s="9">
        <v>0</v>
      </c>
      <c r="T143" s="9">
        <v>0</v>
      </c>
      <c r="U143" s="9">
        <v>0</v>
      </c>
      <c r="V143" s="10">
        <v>12.251817339064514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0.7882374652903227</v>
      </c>
      <c r="AW143" s="9">
        <v>69.70975293881519</v>
      </c>
      <c r="AX143" s="9">
        <v>0</v>
      </c>
      <c r="AY143" s="9">
        <v>0</v>
      </c>
      <c r="AZ143" s="10">
        <v>16.601106917161292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0.04697194367741935</v>
      </c>
      <c r="BG143" s="9">
        <v>159.35249228200001</v>
      </c>
      <c r="BH143" s="9">
        <v>0</v>
      </c>
      <c r="BI143" s="9">
        <v>0</v>
      </c>
      <c r="BJ143" s="10">
        <v>0.5443545593225806</v>
      </c>
      <c r="BK143" s="16">
        <f t="shared" si="4"/>
        <v>662.1021320714926</v>
      </c>
      <c r="BL143" s="15"/>
      <c r="BM143" s="49"/>
    </row>
    <row r="144" spans="1:65" s="12" customFormat="1" ht="15">
      <c r="A144" s="5"/>
      <c r="B144" s="8" t="s">
        <v>302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0.2139312541935484</v>
      </c>
      <c r="I144" s="9">
        <v>87.81491661080648</v>
      </c>
      <c r="J144" s="9">
        <v>0</v>
      </c>
      <c r="K144" s="9">
        <v>0</v>
      </c>
      <c r="L144" s="10">
        <v>1.7125143477419356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0.03818195612903226</v>
      </c>
      <c r="S144" s="9">
        <v>39.02403314712903</v>
      </c>
      <c r="T144" s="9">
        <v>0</v>
      </c>
      <c r="U144" s="9">
        <v>0</v>
      </c>
      <c r="V144" s="10">
        <v>1.1482847750967744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1.6801538709677422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3.4847141190322577</v>
      </c>
      <c r="AW144" s="9">
        <v>3.0500393277105977</v>
      </c>
      <c r="AX144" s="9">
        <v>0</v>
      </c>
      <c r="AY144" s="9">
        <v>0</v>
      </c>
      <c r="AZ144" s="10">
        <v>15.501208018967741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0.05600512903225807</v>
      </c>
      <c r="BG144" s="9">
        <v>0.9520871935483872</v>
      </c>
      <c r="BH144" s="9">
        <v>0</v>
      </c>
      <c r="BI144" s="9">
        <v>0</v>
      </c>
      <c r="BJ144" s="10">
        <v>2.370344463290322</v>
      </c>
      <c r="BK144" s="16">
        <f t="shared" si="4"/>
        <v>157.04641421364607</v>
      </c>
      <c r="BL144" s="15"/>
      <c r="BM144" s="49"/>
    </row>
    <row r="145" spans="1:65" s="12" customFormat="1" ht="15">
      <c r="A145" s="5"/>
      <c r="B145" s="8" t="s">
        <v>303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3.7553453338709675</v>
      </c>
      <c r="I145" s="9">
        <v>131.3209145495806</v>
      </c>
      <c r="J145" s="9">
        <v>0</v>
      </c>
      <c r="K145" s="9">
        <v>0</v>
      </c>
      <c r="L145" s="10">
        <v>0.8036331254516129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58.49594783519355</v>
      </c>
      <c r="T145" s="9">
        <v>0</v>
      </c>
      <c r="U145" s="9">
        <v>0</v>
      </c>
      <c r="V145" s="10">
        <v>1.9207190831290322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0.17917212903225807</v>
      </c>
      <c r="AC145" s="9">
        <v>0</v>
      </c>
      <c r="AD145" s="9">
        <v>0</v>
      </c>
      <c r="AE145" s="9">
        <v>0</v>
      </c>
      <c r="AF145" s="10">
        <v>1.9717008137741936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14.299278158838707</v>
      </c>
      <c r="AW145" s="9">
        <v>10.702961910158708</v>
      </c>
      <c r="AX145" s="9">
        <v>0</v>
      </c>
      <c r="AY145" s="9">
        <v>0</v>
      </c>
      <c r="AZ145" s="10">
        <v>8.18839980635484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0.33869285145161276</v>
      </c>
      <c r="BG145" s="9">
        <v>3.86361067483871</v>
      </c>
      <c r="BH145" s="9">
        <v>0</v>
      </c>
      <c r="BI145" s="9">
        <v>0</v>
      </c>
      <c r="BJ145" s="10">
        <v>2.0091482589032257</v>
      </c>
      <c r="BK145" s="16">
        <f t="shared" si="4"/>
        <v>237.849524530578</v>
      </c>
      <c r="BL145" s="15"/>
      <c r="BM145" s="49"/>
    </row>
    <row r="146" spans="1:65" s="12" customFormat="1" ht="15">
      <c r="A146" s="5"/>
      <c r="B146" s="8" t="s">
        <v>304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5.290276242709677</v>
      </c>
      <c r="I146" s="9">
        <v>41.73477392903226</v>
      </c>
      <c r="J146" s="9">
        <v>0</v>
      </c>
      <c r="K146" s="9">
        <v>0</v>
      </c>
      <c r="L146" s="10">
        <v>4.862026500387096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1.3894306897096778</v>
      </c>
      <c r="S146" s="9">
        <v>0.6838675851612904</v>
      </c>
      <c r="T146" s="9">
        <v>0.2855416935483871</v>
      </c>
      <c r="U146" s="9">
        <v>0</v>
      </c>
      <c r="V146" s="10">
        <v>3.7150372743870963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0.11356212903225806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85.35826771448383</v>
      </c>
      <c r="AW146" s="9">
        <v>38.93038909048086</v>
      </c>
      <c r="AX146" s="9">
        <v>0</v>
      </c>
      <c r="AY146" s="9">
        <v>0</v>
      </c>
      <c r="AZ146" s="10">
        <v>47.034770363967745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28.05196546858065</v>
      </c>
      <c r="BG146" s="9">
        <v>6.343462579806453</v>
      </c>
      <c r="BH146" s="9">
        <v>0</v>
      </c>
      <c r="BI146" s="9">
        <v>0</v>
      </c>
      <c r="BJ146" s="10">
        <v>14.988135017451611</v>
      </c>
      <c r="BK146" s="16">
        <f t="shared" si="4"/>
        <v>278.7815062787389</v>
      </c>
      <c r="BL146" s="15"/>
      <c r="BM146" s="49"/>
    </row>
    <row r="147" spans="1:65" s="12" customFormat="1" ht="15">
      <c r="A147" s="5"/>
      <c r="B147" s="8" t="s">
        <v>305</v>
      </c>
      <c r="C147" s="11">
        <v>0</v>
      </c>
      <c r="D147" s="9">
        <v>2.829300806451613</v>
      </c>
      <c r="E147" s="9">
        <v>0</v>
      </c>
      <c r="F147" s="9">
        <v>0</v>
      </c>
      <c r="G147" s="10">
        <v>0</v>
      </c>
      <c r="H147" s="11">
        <v>0.14771897093548383</v>
      </c>
      <c r="I147" s="9">
        <v>0</v>
      </c>
      <c r="J147" s="9">
        <v>0</v>
      </c>
      <c r="K147" s="9">
        <v>0</v>
      </c>
      <c r="L147" s="10">
        <v>0.5608838614838709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0.05873628474193547</v>
      </c>
      <c r="S147" s="9">
        <v>0</v>
      </c>
      <c r="T147" s="9">
        <v>0</v>
      </c>
      <c r="U147" s="9">
        <v>0</v>
      </c>
      <c r="V147" s="10">
        <v>0.03723359861290322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1.8618833125483871</v>
      </c>
      <c r="AW147" s="9">
        <v>5.834223175423621</v>
      </c>
      <c r="AX147" s="9">
        <v>0</v>
      </c>
      <c r="AY147" s="9">
        <v>0</v>
      </c>
      <c r="AZ147" s="10">
        <v>5.280126398096773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6.177831043483871</v>
      </c>
      <c r="BG147" s="9">
        <v>0</v>
      </c>
      <c r="BH147" s="9">
        <v>0</v>
      </c>
      <c r="BI147" s="9">
        <v>0</v>
      </c>
      <c r="BJ147" s="10">
        <v>0.15887007012903226</v>
      </c>
      <c r="BK147" s="16">
        <f t="shared" si="4"/>
        <v>22.94680752190749</v>
      </c>
      <c r="BL147" s="15"/>
      <c r="BM147" s="49"/>
    </row>
    <row r="148" spans="1:65" s="12" customFormat="1" ht="15">
      <c r="A148" s="5"/>
      <c r="B148" s="8" t="s">
        <v>306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1.2729938478709677</v>
      </c>
      <c r="I148" s="9">
        <v>0.045973277419354835</v>
      </c>
      <c r="J148" s="9">
        <v>0</v>
      </c>
      <c r="K148" s="9">
        <v>0</v>
      </c>
      <c r="L148" s="10">
        <v>1.0854290798709676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0.3011249670967742</v>
      </c>
      <c r="S148" s="9">
        <v>0</v>
      </c>
      <c r="T148" s="9">
        <v>0</v>
      </c>
      <c r="U148" s="9">
        <v>0</v>
      </c>
      <c r="V148" s="10">
        <v>0.14226430709677418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0.0005705748387096776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30.557842232580647</v>
      </c>
      <c r="AW148" s="9">
        <v>4.929766602497159</v>
      </c>
      <c r="AX148" s="9">
        <v>0</v>
      </c>
      <c r="AY148" s="9">
        <v>0</v>
      </c>
      <c r="AZ148" s="10">
        <v>21.516362357741933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4.598047695451613</v>
      </c>
      <c r="BG148" s="9">
        <v>0</v>
      </c>
      <c r="BH148" s="9">
        <v>0.9143192399354839</v>
      </c>
      <c r="BI148" s="9">
        <v>0</v>
      </c>
      <c r="BJ148" s="10">
        <v>3.5698190093870976</v>
      </c>
      <c r="BK148" s="16">
        <f t="shared" si="4"/>
        <v>68.93451319178749</v>
      </c>
      <c r="BL148" s="15"/>
      <c r="BM148" s="49"/>
    </row>
    <row r="149" spans="1:65" s="12" customFormat="1" ht="15">
      <c r="A149" s="5"/>
      <c r="B149" s="8" t="s">
        <v>307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0.8887402911290324</v>
      </c>
      <c r="I149" s="9">
        <v>180.21245467741934</v>
      </c>
      <c r="J149" s="9">
        <v>0</v>
      </c>
      <c r="K149" s="9">
        <v>0</v>
      </c>
      <c r="L149" s="10">
        <v>0.07129900854838708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0.005614095161290323</v>
      </c>
      <c r="S149" s="9">
        <v>0</v>
      </c>
      <c r="T149" s="9">
        <v>0</v>
      </c>
      <c r="U149" s="9">
        <v>0</v>
      </c>
      <c r="V149" s="10">
        <v>0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6.481094773870967</v>
      </c>
      <c r="AW149" s="9">
        <v>2.2416012906431204</v>
      </c>
      <c r="AX149" s="9">
        <v>0</v>
      </c>
      <c r="AY149" s="9">
        <v>0</v>
      </c>
      <c r="AZ149" s="10">
        <v>7.337470028129032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0.2331265341935484</v>
      </c>
      <c r="BG149" s="9">
        <v>61.51316622322581</v>
      </c>
      <c r="BH149" s="9">
        <v>0</v>
      </c>
      <c r="BI149" s="9">
        <v>0</v>
      </c>
      <c r="BJ149" s="10">
        <v>0.0633252364516129</v>
      </c>
      <c r="BK149" s="16">
        <f t="shared" si="4"/>
        <v>259.04789215877213</v>
      </c>
      <c r="BL149" s="15"/>
      <c r="BM149" s="49"/>
    </row>
    <row r="150" spans="1:65" s="12" customFormat="1" ht="15">
      <c r="A150" s="5"/>
      <c r="B150" s="8" t="s">
        <v>308</v>
      </c>
      <c r="C150" s="11">
        <v>0</v>
      </c>
      <c r="D150" s="9">
        <v>2.2427593548387095</v>
      </c>
      <c r="E150" s="9">
        <v>0</v>
      </c>
      <c r="F150" s="9">
        <v>0</v>
      </c>
      <c r="G150" s="10">
        <v>0</v>
      </c>
      <c r="H150" s="11">
        <v>1.2323962654838712</v>
      </c>
      <c r="I150" s="9">
        <v>11.213796774193547</v>
      </c>
      <c r="J150" s="9">
        <v>0</v>
      </c>
      <c r="K150" s="9">
        <v>0</v>
      </c>
      <c r="L150" s="10">
        <v>0.8543495729999999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0.0006849582903225802</v>
      </c>
      <c r="S150" s="9">
        <v>0</v>
      </c>
      <c r="T150" s="9">
        <v>0</v>
      </c>
      <c r="U150" s="9">
        <v>0</v>
      </c>
      <c r="V150" s="10">
        <v>0.08252871448387097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0.5593798387096773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6.747174173935483</v>
      </c>
      <c r="AW150" s="9">
        <v>3.339497636526855</v>
      </c>
      <c r="AX150" s="9">
        <v>0</v>
      </c>
      <c r="AY150" s="9">
        <v>0</v>
      </c>
      <c r="AZ150" s="10">
        <v>2.5935243269032253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2.9349174925806447</v>
      </c>
      <c r="BG150" s="9">
        <v>3.3562790322580645</v>
      </c>
      <c r="BH150" s="9">
        <v>0</v>
      </c>
      <c r="BI150" s="9">
        <v>0</v>
      </c>
      <c r="BJ150" s="10">
        <v>0.39750817351612905</v>
      </c>
      <c r="BK150" s="16">
        <f t="shared" si="4"/>
        <v>35.5547963147204</v>
      </c>
      <c r="BL150" s="15"/>
      <c r="BM150" s="49"/>
    </row>
    <row r="151" spans="1:65" s="12" customFormat="1" ht="15">
      <c r="A151" s="5"/>
      <c r="B151" s="8" t="s">
        <v>309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3.538911522580645</v>
      </c>
      <c r="I151" s="9">
        <v>94.90497528545163</v>
      </c>
      <c r="J151" s="9">
        <v>0</v>
      </c>
      <c r="K151" s="9">
        <v>0</v>
      </c>
      <c r="L151" s="10">
        <v>0.22592455735483874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3.73292352267742</v>
      </c>
      <c r="S151" s="9">
        <v>0</v>
      </c>
      <c r="T151" s="9">
        <v>0</v>
      </c>
      <c r="U151" s="9">
        <v>0</v>
      </c>
      <c r="V151" s="10">
        <v>0.02347208938709677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4.765281101354838</v>
      </c>
      <c r="AW151" s="9">
        <v>12.971538507548617</v>
      </c>
      <c r="AX151" s="9">
        <v>0</v>
      </c>
      <c r="AY151" s="9">
        <v>0</v>
      </c>
      <c r="AZ151" s="10">
        <v>0.39619873748387097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0.11201524099999999</v>
      </c>
      <c r="BG151" s="9">
        <v>35.82843783016129</v>
      </c>
      <c r="BH151" s="9">
        <v>0</v>
      </c>
      <c r="BI151" s="9">
        <v>0</v>
      </c>
      <c r="BJ151" s="10">
        <v>0.0053342192903225805</v>
      </c>
      <c r="BK151" s="16">
        <f t="shared" si="4"/>
        <v>156.5050126142906</v>
      </c>
      <c r="BL151" s="15"/>
      <c r="BM151" s="49"/>
    </row>
    <row r="152" spans="1:65" s="12" customFormat="1" ht="15">
      <c r="A152" s="5"/>
      <c r="B152" s="8" t="s">
        <v>310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0.1373402129032258</v>
      </c>
      <c r="I152" s="9">
        <v>23.616809752870964</v>
      </c>
      <c r="J152" s="9">
        <v>0</v>
      </c>
      <c r="K152" s="9">
        <v>0</v>
      </c>
      <c r="L152" s="10">
        <v>0.10981978325806453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0.005024641935483872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0.23418420967741935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5.09503999796774</v>
      </c>
      <c r="AW152" s="9">
        <v>0.6356428546928993</v>
      </c>
      <c r="AX152" s="9">
        <v>0</v>
      </c>
      <c r="AY152" s="9">
        <v>0</v>
      </c>
      <c r="AZ152" s="10">
        <v>1.6683475237741936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0.030109398387096777</v>
      </c>
      <c r="BG152" s="9">
        <v>10.21501436522581</v>
      </c>
      <c r="BH152" s="9">
        <v>0</v>
      </c>
      <c r="BI152" s="9">
        <v>0</v>
      </c>
      <c r="BJ152" s="10">
        <v>0.5642724290322582</v>
      </c>
      <c r="BK152" s="16">
        <f t="shared" si="4"/>
        <v>42.311605169725155</v>
      </c>
      <c r="BL152" s="15"/>
      <c r="BM152" s="49"/>
    </row>
    <row r="153" spans="1:65" s="12" customFormat="1" ht="15">
      <c r="A153" s="5"/>
      <c r="B153" s="8" t="s">
        <v>311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0.07899856374193549</v>
      </c>
      <c r="I153" s="9">
        <v>0</v>
      </c>
      <c r="J153" s="9">
        <v>0</v>
      </c>
      <c r="K153" s="9">
        <v>0</v>
      </c>
      <c r="L153" s="10">
        <v>0.1826269026129032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0.016553167258064518</v>
      </c>
      <c r="S153" s="9">
        <v>0</v>
      </c>
      <c r="T153" s="9">
        <v>0</v>
      </c>
      <c r="U153" s="9">
        <v>0</v>
      </c>
      <c r="V153" s="10">
        <v>0.004566390967741937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0.0005697998387096775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35.88437397467742</v>
      </c>
      <c r="AW153" s="9">
        <v>31.782270793156634</v>
      </c>
      <c r="AX153" s="9">
        <v>0</v>
      </c>
      <c r="AY153" s="9">
        <v>0</v>
      </c>
      <c r="AZ153" s="10">
        <v>46.822911045741925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2.3424122932258067</v>
      </c>
      <c r="BG153" s="9">
        <v>11.680896693548387</v>
      </c>
      <c r="BH153" s="9">
        <v>0</v>
      </c>
      <c r="BI153" s="9">
        <v>0</v>
      </c>
      <c r="BJ153" s="10">
        <v>0.3979571396451612</v>
      </c>
      <c r="BK153" s="16">
        <f t="shared" si="4"/>
        <v>129.1941367644147</v>
      </c>
      <c r="BL153" s="15"/>
      <c r="BM153" s="49"/>
    </row>
    <row r="154" spans="1:65" s="12" customFormat="1" ht="15">
      <c r="A154" s="5"/>
      <c r="B154" s="8" t="s">
        <v>312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0.008708282322580644</v>
      </c>
      <c r="I154" s="9">
        <v>0</v>
      </c>
      <c r="J154" s="9">
        <v>0</v>
      </c>
      <c r="K154" s="9">
        <v>0</v>
      </c>
      <c r="L154" s="10">
        <v>0.039540078129032256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0.005582232258064516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0.3102061920645161</v>
      </c>
      <c r="AW154" s="9">
        <v>0.44601896781196615</v>
      </c>
      <c r="AX154" s="9">
        <v>0</v>
      </c>
      <c r="AY154" s="9">
        <v>0</v>
      </c>
      <c r="AZ154" s="10">
        <v>1.587165654129032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0.009477903064516128</v>
      </c>
      <c r="BG154" s="9">
        <v>0</v>
      </c>
      <c r="BH154" s="9">
        <v>0</v>
      </c>
      <c r="BI154" s="9">
        <v>0</v>
      </c>
      <c r="BJ154" s="10">
        <v>1.1334457017741937</v>
      </c>
      <c r="BK154" s="16">
        <f t="shared" si="4"/>
        <v>3.5401450115539017</v>
      </c>
      <c r="BL154" s="15"/>
      <c r="BM154" s="49"/>
    </row>
    <row r="155" spans="1:65" s="12" customFormat="1" ht="15">
      <c r="A155" s="5"/>
      <c r="B155" s="8" t="s">
        <v>140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5.956022636129032</v>
      </c>
      <c r="I155" s="9">
        <v>5.424192909677418</v>
      </c>
      <c r="J155" s="9">
        <v>0</v>
      </c>
      <c r="K155" s="9">
        <v>0</v>
      </c>
      <c r="L155" s="10">
        <v>3.846815486806451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1.9417562964193549</v>
      </c>
      <c r="S155" s="9">
        <v>0.42821051309677416</v>
      </c>
      <c r="T155" s="9">
        <v>0</v>
      </c>
      <c r="U155" s="9">
        <v>0</v>
      </c>
      <c r="V155" s="10">
        <v>1.0241926086451612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0.10135965483870968</v>
      </c>
      <c r="AC155" s="9">
        <v>0</v>
      </c>
      <c r="AD155" s="9">
        <v>0</v>
      </c>
      <c r="AE155" s="9">
        <v>0</v>
      </c>
      <c r="AF155" s="10">
        <v>0.5631091935483871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61.16315105825807</v>
      </c>
      <c r="AW155" s="9">
        <v>20.218484393433172</v>
      </c>
      <c r="AX155" s="9">
        <v>0.5631091935483871</v>
      </c>
      <c r="AY155" s="9">
        <v>0</v>
      </c>
      <c r="AZ155" s="10">
        <v>29.630874194419352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17.419776688967744</v>
      </c>
      <c r="BG155" s="9">
        <v>1.7388484966451614</v>
      </c>
      <c r="BH155" s="9">
        <v>0</v>
      </c>
      <c r="BI155" s="9">
        <v>0</v>
      </c>
      <c r="BJ155" s="10">
        <v>11.647683161225805</v>
      </c>
      <c r="BK155" s="16">
        <f t="shared" si="4"/>
        <v>161.667586485659</v>
      </c>
      <c r="BL155" s="15"/>
      <c r="BM155" s="49"/>
    </row>
    <row r="156" spans="1:65" s="12" customFormat="1" ht="15">
      <c r="A156" s="5"/>
      <c r="B156" s="8" t="s">
        <v>313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0.06178587309677419</v>
      </c>
      <c r="I156" s="9">
        <v>7.124985806451613</v>
      </c>
      <c r="J156" s="9">
        <v>0</v>
      </c>
      <c r="K156" s="9">
        <v>0</v>
      </c>
      <c r="L156" s="10">
        <v>0.3608242223548387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1.8741235162258063</v>
      </c>
      <c r="AW156" s="9">
        <v>6.450110374808962</v>
      </c>
      <c r="AX156" s="9">
        <v>0</v>
      </c>
      <c r="AY156" s="9">
        <v>0</v>
      </c>
      <c r="AZ156" s="10">
        <v>1.3915895002258067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0.14232526451612904</v>
      </c>
      <c r="BG156" s="9">
        <v>0.07783412903225806</v>
      </c>
      <c r="BH156" s="9">
        <v>0</v>
      </c>
      <c r="BI156" s="9">
        <v>0</v>
      </c>
      <c r="BJ156" s="10">
        <v>0.6454561936451614</v>
      </c>
      <c r="BK156" s="16">
        <f t="shared" si="4"/>
        <v>18.129034880357345</v>
      </c>
      <c r="BL156" s="15"/>
      <c r="BM156" s="49"/>
    </row>
    <row r="157" spans="1:65" s="12" customFormat="1" ht="14.25" customHeight="1">
      <c r="A157" s="5"/>
      <c r="B157" s="8" t="s">
        <v>141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0.035568433548387096</v>
      </c>
      <c r="I157" s="9">
        <v>0</v>
      </c>
      <c r="J157" s="9">
        <v>0</v>
      </c>
      <c r="K157" s="9">
        <v>0</v>
      </c>
      <c r="L157" s="10">
        <v>0.10059197612903226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0.015272390322580645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0.3619143683870968</v>
      </c>
      <c r="AW157" s="9">
        <v>5.554825333659342</v>
      </c>
      <c r="AX157" s="9">
        <v>0</v>
      </c>
      <c r="AY157" s="9">
        <v>0</v>
      </c>
      <c r="AZ157" s="10">
        <v>2.5839416092580647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2.931602485516129</v>
      </c>
      <c r="BG157" s="9">
        <v>0</v>
      </c>
      <c r="BH157" s="9">
        <v>0</v>
      </c>
      <c r="BI157" s="9">
        <v>0</v>
      </c>
      <c r="BJ157" s="10">
        <v>0</v>
      </c>
      <c r="BK157" s="16">
        <f t="shared" si="4"/>
        <v>11.583716596820631</v>
      </c>
      <c r="BL157" s="15"/>
      <c r="BM157" s="49"/>
    </row>
    <row r="158" spans="1:65" s="12" customFormat="1" ht="15">
      <c r="A158" s="5"/>
      <c r="B158" s="8" t="s">
        <v>142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0.46058725493548397</v>
      </c>
      <c r="I158" s="9">
        <v>0</v>
      </c>
      <c r="J158" s="9">
        <v>0</v>
      </c>
      <c r="K158" s="9">
        <v>0</v>
      </c>
      <c r="L158" s="10">
        <v>0.4080749336774193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0.09835455293548387</v>
      </c>
      <c r="S158" s="9">
        <v>0</v>
      </c>
      <c r="T158" s="9">
        <v>0</v>
      </c>
      <c r="U158" s="9">
        <v>0</v>
      </c>
      <c r="V158" s="10">
        <v>0.10008311012903226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0.005428908387096773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18.32384912632258</v>
      </c>
      <c r="AW158" s="9">
        <v>6.995189906695051</v>
      </c>
      <c r="AX158" s="9">
        <v>0</v>
      </c>
      <c r="AY158" s="9">
        <v>0</v>
      </c>
      <c r="AZ158" s="10">
        <v>12.815094077032258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6.915889065870972</v>
      </c>
      <c r="BG158" s="9">
        <v>2.3468739482903227</v>
      </c>
      <c r="BH158" s="9">
        <v>0</v>
      </c>
      <c r="BI158" s="9">
        <v>0</v>
      </c>
      <c r="BJ158" s="10">
        <v>0.8912865906774192</v>
      </c>
      <c r="BK158" s="16">
        <f t="shared" si="4"/>
        <v>49.36071147495311</v>
      </c>
      <c r="BL158" s="15"/>
      <c r="BM158" s="49"/>
    </row>
    <row r="159" spans="1:65" s="12" customFormat="1" ht="15">
      <c r="A159" s="5"/>
      <c r="B159" s="8" t="s">
        <v>143</v>
      </c>
      <c r="C159" s="11">
        <v>0</v>
      </c>
      <c r="D159" s="9">
        <v>22.982940825677417</v>
      </c>
      <c r="E159" s="9">
        <v>0</v>
      </c>
      <c r="F159" s="9">
        <v>0</v>
      </c>
      <c r="G159" s="10">
        <v>0</v>
      </c>
      <c r="H159" s="11">
        <v>0.12888931964516134</v>
      </c>
      <c r="I159" s="9">
        <v>662.2147696618067</v>
      </c>
      <c r="J159" s="9">
        <v>0</v>
      </c>
      <c r="K159" s="9">
        <v>0</v>
      </c>
      <c r="L159" s="10">
        <v>1.4249318463225806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0.013168120580645164</v>
      </c>
      <c r="S159" s="9">
        <v>375.36741521416127</v>
      </c>
      <c r="T159" s="9">
        <v>0</v>
      </c>
      <c r="U159" s="9">
        <v>0</v>
      </c>
      <c r="V159" s="10">
        <v>2.3057816612258053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524.3765032258065</v>
      </c>
      <c r="AS159" s="9">
        <v>0</v>
      </c>
      <c r="AT159" s="9">
        <v>0</v>
      </c>
      <c r="AU159" s="10">
        <v>0</v>
      </c>
      <c r="AV159" s="11">
        <v>0.9970491237741934</v>
      </c>
      <c r="AW159" s="9">
        <v>49.74236545248253</v>
      </c>
      <c r="AX159" s="9">
        <v>0</v>
      </c>
      <c r="AY159" s="9">
        <v>0</v>
      </c>
      <c r="AZ159" s="10">
        <v>10.626572656096775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0.29437686619354836</v>
      </c>
      <c r="BG159" s="9">
        <v>0.0686841302903226</v>
      </c>
      <c r="BH159" s="9">
        <v>0</v>
      </c>
      <c r="BI159" s="9">
        <v>0</v>
      </c>
      <c r="BJ159" s="10">
        <v>0.18157741503225805</v>
      </c>
      <c r="BK159" s="16">
        <f t="shared" si="4"/>
        <v>1650.7250255190959</v>
      </c>
      <c r="BL159" s="15"/>
      <c r="BM159" s="49"/>
    </row>
    <row r="160" spans="1:65" s="12" customFormat="1" ht="15">
      <c r="A160" s="5"/>
      <c r="B160" s="8" t="s">
        <v>144</v>
      </c>
      <c r="C160" s="11">
        <v>0</v>
      </c>
      <c r="D160" s="9">
        <v>341.7257827086774</v>
      </c>
      <c r="E160" s="9">
        <v>0</v>
      </c>
      <c r="F160" s="9">
        <v>0</v>
      </c>
      <c r="G160" s="10">
        <v>108.6002517610323</v>
      </c>
      <c r="H160" s="11">
        <v>0.337498700516129</v>
      </c>
      <c r="I160" s="9">
        <v>333.3117981789678</v>
      </c>
      <c r="J160" s="9">
        <v>0</v>
      </c>
      <c r="K160" s="9">
        <v>0</v>
      </c>
      <c r="L160" s="10">
        <v>2.564998456096774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0.002633912806451614</v>
      </c>
      <c r="S160" s="9">
        <v>281.76122656609687</v>
      </c>
      <c r="T160" s="9">
        <v>0</v>
      </c>
      <c r="U160" s="9">
        <v>0</v>
      </c>
      <c r="V160" s="10">
        <v>0.01254244193548387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0.004280418225806451</v>
      </c>
      <c r="AW160" s="9">
        <v>83.30693323930677</v>
      </c>
      <c r="AX160" s="9">
        <v>0</v>
      </c>
      <c r="AY160" s="9">
        <v>0</v>
      </c>
      <c r="AZ160" s="10">
        <v>2.7960453547096775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</v>
      </c>
      <c r="BG160" s="9">
        <v>1.2108610289354842</v>
      </c>
      <c r="BH160" s="9">
        <v>1.2523109677419355</v>
      </c>
      <c r="BI160" s="9">
        <v>0</v>
      </c>
      <c r="BJ160" s="10">
        <v>0.9585248760967744</v>
      </c>
      <c r="BK160" s="16">
        <f aca="true" t="shared" si="5" ref="BK160:BK166">SUM(C160:BJ160)</f>
        <v>1157.8456886111458</v>
      </c>
      <c r="BL160" s="15"/>
      <c r="BM160" s="49"/>
    </row>
    <row r="161" spans="1:65" s="12" customFormat="1" ht="15">
      <c r="A161" s="5"/>
      <c r="B161" s="8" t="s">
        <v>221</v>
      </c>
      <c r="C161" s="11">
        <v>0</v>
      </c>
      <c r="D161" s="9">
        <v>13.70284268348387</v>
      </c>
      <c r="E161" s="9">
        <v>0</v>
      </c>
      <c r="F161" s="9">
        <v>0</v>
      </c>
      <c r="G161" s="10">
        <v>0</v>
      </c>
      <c r="H161" s="11">
        <v>0.2407840115806451</v>
      </c>
      <c r="I161" s="9">
        <v>126.48620323525805</v>
      </c>
      <c r="J161" s="9">
        <v>0</v>
      </c>
      <c r="K161" s="9">
        <v>0</v>
      </c>
      <c r="L161" s="10">
        <v>0.29193199364516115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0.008602795967741933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</v>
      </c>
      <c r="AW161" s="9">
        <v>12.511712338378205</v>
      </c>
      <c r="AX161" s="9">
        <v>0</v>
      </c>
      <c r="AY161" s="9">
        <v>0</v>
      </c>
      <c r="AZ161" s="10">
        <v>5.46797805467742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0.03430881661290323</v>
      </c>
      <c r="BG161" s="9">
        <v>62.31266457387097</v>
      </c>
      <c r="BH161" s="9">
        <v>0</v>
      </c>
      <c r="BI161" s="9">
        <v>0</v>
      </c>
      <c r="BJ161" s="10">
        <v>2.905437469</v>
      </c>
      <c r="BK161" s="16">
        <f t="shared" si="5"/>
        <v>223.96246597247494</v>
      </c>
      <c r="BL161" s="15"/>
      <c r="BM161" s="49"/>
    </row>
    <row r="162" spans="1:65" s="12" customFormat="1" ht="15">
      <c r="A162" s="5"/>
      <c r="B162" s="8" t="s">
        <v>145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0.02563484922580645</v>
      </c>
      <c r="I162" s="9">
        <v>30.684125362258065</v>
      </c>
      <c r="J162" s="9">
        <v>0</v>
      </c>
      <c r="K162" s="9">
        <v>0</v>
      </c>
      <c r="L162" s="10">
        <v>0.279258906483871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1.809278734806451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24.920881885935483</v>
      </c>
      <c r="AW162" s="9">
        <v>8.854813626242123</v>
      </c>
      <c r="AX162" s="9">
        <v>0</v>
      </c>
      <c r="AY162" s="9">
        <v>0</v>
      </c>
      <c r="AZ162" s="10">
        <v>34.907365538129014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0.0022750632903225806</v>
      </c>
      <c r="BG162" s="9">
        <v>32.39147931219355</v>
      </c>
      <c r="BH162" s="9">
        <v>0</v>
      </c>
      <c r="BI162" s="9">
        <v>0</v>
      </c>
      <c r="BJ162" s="10">
        <v>0.9111711090322581</v>
      </c>
      <c r="BK162" s="16">
        <f t="shared" si="5"/>
        <v>134.78628438759696</v>
      </c>
      <c r="BL162" s="15"/>
      <c r="BM162" s="49"/>
    </row>
    <row r="163" spans="1:65" s="12" customFormat="1" ht="15">
      <c r="A163" s="5"/>
      <c r="B163" s="8" t="s">
        <v>146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</v>
      </c>
      <c r="I163" s="9">
        <v>9.565560650129035</v>
      </c>
      <c r="J163" s="9">
        <v>0</v>
      </c>
      <c r="K163" s="9">
        <v>0</v>
      </c>
      <c r="L163" s="10">
        <v>3.9078255169354845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0.007371598225806454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8.81879307751613</v>
      </c>
      <c r="AW163" s="9">
        <v>0.2260863531475515</v>
      </c>
      <c r="AX163" s="9">
        <v>0</v>
      </c>
      <c r="AY163" s="9">
        <v>0</v>
      </c>
      <c r="AZ163" s="10">
        <v>6.994788087709677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0.027879031806451616</v>
      </c>
      <c r="BG163" s="9">
        <v>0</v>
      </c>
      <c r="BH163" s="9">
        <v>1.231141935483871</v>
      </c>
      <c r="BI163" s="9">
        <v>0</v>
      </c>
      <c r="BJ163" s="10">
        <v>0.07740627267741935</v>
      </c>
      <c r="BK163" s="16">
        <f t="shared" si="5"/>
        <v>30.856852523631424</v>
      </c>
      <c r="BL163" s="15"/>
      <c r="BM163" s="49"/>
    </row>
    <row r="164" spans="1:65" s="12" customFormat="1" ht="15">
      <c r="A164" s="5"/>
      <c r="B164" s="8" t="s">
        <v>147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0.1717991379032258</v>
      </c>
      <c r="I164" s="9">
        <v>112.49877945677419</v>
      </c>
      <c r="J164" s="9">
        <v>0</v>
      </c>
      <c r="K164" s="9">
        <v>0</v>
      </c>
      <c r="L164" s="10">
        <v>0.0740442224516129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0.2455242571290323</v>
      </c>
      <c r="S164" s="9">
        <v>30.816902376677426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12.348540707645162</v>
      </c>
      <c r="AW164" s="9">
        <v>72.6991362863453</v>
      </c>
      <c r="AX164" s="9">
        <v>0</v>
      </c>
      <c r="AY164" s="9">
        <v>0</v>
      </c>
      <c r="AZ164" s="10">
        <v>13.320127110741934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1.5387383236129033</v>
      </c>
      <c r="BG164" s="9">
        <v>88.46174936032257</v>
      </c>
      <c r="BH164" s="9">
        <v>0</v>
      </c>
      <c r="BI164" s="9">
        <v>0</v>
      </c>
      <c r="BJ164" s="10">
        <v>1.7460190723548388</v>
      </c>
      <c r="BK164" s="16">
        <f t="shared" si="5"/>
        <v>333.9213603119582</v>
      </c>
      <c r="BL164" s="15"/>
      <c r="BM164" s="49"/>
    </row>
    <row r="165" spans="1:65" s="12" customFormat="1" ht="15">
      <c r="A165" s="5"/>
      <c r="B165" s="8" t="s">
        <v>148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0.20251610332258066</v>
      </c>
      <c r="I165" s="9">
        <v>36.461106130193556</v>
      </c>
      <c r="J165" s="9">
        <v>0</v>
      </c>
      <c r="K165" s="9">
        <v>0</v>
      </c>
      <c r="L165" s="10">
        <v>0.06842017090322583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0.15627567732258066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3.2480738941930527</v>
      </c>
      <c r="AW165" s="9">
        <v>0</v>
      </c>
      <c r="AX165" s="9">
        <v>0</v>
      </c>
      <c r="AY165" s="9">
        <v>0</v>
      </c>
      <c r="AZ165" s="10">
        <v>0.7967075070322581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0.005505293096774193</v>
      </c>
      <c r="BG165" s="9">
        <v>13.34611429035484</v>
      </c>
      <c r="BH165" s="9">
        <v>0</v>
      </c>
      <c r="BI165" s="9">
        <v>0</v>
      </c>
      <c r="BJ165" s="10">
        <v>0</v>
      </c>
      <c r="BK165" s="16">
        <f t="shared" si="5"/>
        <v>54.28471906641887</v>
      </c>
      <c r="BL165" s="15"/>
      <c r="BM165" s="49"/>
    </row>
    <row r="166" spans="1:65" s="12" customFormat="1" ht="15">
      <c r="A166" s="5"/>
      <c r="B166" s="8" t="s">
        <v>149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</v>
      </c>
      <c r="I166" s="9">
        <v>139.16112944635483</v>
      </c>
      <c r="J166" s="9">
        <v>0</v>
      </c>
      <c r="K166" s="9">
        <v>0</v>
      </c>
      <c r="L166" s="10">
        <v>2.4003163325806454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0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0.8048670109032257</v>
      </c>
      <c r="AW166" s="9">
        <v>35.94457741950223</v>
      </c>
      <c r="AX166" s="9">
        <v>0</v>
      </c>
      <c r="AY166" s="9">
        <v>0</v>
      </c>
      <c r="AZ166" s="10">
        <v>2.442077381354838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0.0035944577419354837</v>
      </c>
      <c r="BG166" s="9">
        <v>57.78968767177418</v>
      </c>
      <c r="BH166" s="9">
        <v>0</v>
      </c>
      <c r="BI166" s="9">
        <v>0</v>
      </c>
      <c r="BJ166" s="10">
        <v>0.011647557548387096</v>
      </c>
      <c r="BK166" s="16">
        <f t="shared" si="5"/>
        <v>238.55789727776028</v>
      </c>
      <c r="BL166" s="15"/>
      <c r="BM166" s="49"/>
    </row>
    <row r="167" spans="1:65" s="12" customFormat="1" ht="15">
      <c r="A167" s="5"/>
      <c r="B167" s="8" t="s">
        <v>150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0.12105165203225805</v>
      </c>
      <c r="I167" s="9">
        <v>39.095285087677425</v>
      </c>
      <c r="J167" s="9">
        <v>0</v>
      </c>
      <c r="K167" s="9">
        <v>0</v>
      </c>
      <c r="L167" s="10">
        <v>0.03684339683870968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0.027324705870967744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0.11129411067713342</v>
      </c>
      <c r="AW167" s="9">
        <v>0</v>
      </c>
      <c r="AX167" s="9">
        <v>0</v>
      </c>
      <c r="AY167" s="9">
        <v>0</v>
      </c>
      <c r="AZ167" s="10">
        <v>1.1683056212580647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1.110357419580645</v>
      </c>
      <c r="BG167" s="9">
        <v>13.122921745870968</v>
      </c>
      <c r="BH167" s="9">
        <v>0</v>
      </c>
      <c r="BI167" s="9">
        <v>0</v>
      </c>
      <c r="BJ167" s="10">
        <v>0</v>
      </c>
      <c r="BK167" s="16">
        <f t="shared" si="4"/>
        <v>54.793383739806174</v>
      </c>
      <c r="BL167" s="15"/>
      <c r="BM167" s="49"/>
    </row>
    <row r="168" spans="1:65" s="12" customFormat="1" ht="15">
      <c r="A168" s="5"/>
      <c r="B168" s="8" t="s">
        <v>230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1.386180875548387</v>
      </c>
      <c r="I168" s="9">
        <v>8.088342580645161</v>
      </c>
      <c r="J168" s="9">
        <v>0</v>
      </c>
      <c r="K168" s="9">
        <v>0</v>
      </c>
      <c r="L168" s="10">
        <v>0.9075734711290324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4.635533858064515</v>
      </c>
      <c r="S168" s="9">
        <v>41.305137903225805</v>
      </c>
      <c r="T168" s="9">
        <v>0.16711451612903228</v>
      </c>
      <c r="U168" s="9">
        <v>0</v>
      </c>
      <c r="V168" s="10">
        <v>0.07653761403225805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0.18855484193548389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43.61650019764516</v>
      </c>
      <c r="AW168" s="9">
        <v>40.72074479985809</v>
      </c>
      <c r="AX168" s="9">
        <v>0</v>
      </c>
      <c r="AY168" s="9">
        <v>0</v>
      </c>
      <c r="AZ168" s="10">
        <v>16.86292074954839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9.908496352096774</v>
      </c>
      <c r="BG168" s="9">
        <v>3.0052203451290325</v>
      </c>
      <c r="BH168" s="9">
        <v>0</v>
      </c>
      <c r="BI168" s="9">
        <v>0</v>
      </c>
      <c r="BJ168" s="10">
        <v>9.444751246258065</v>
      </c>
      <c r="BK168" s="16">
        <f t="shared" si="4"/>
        <v>180.3136093512452</v>
      </c>
      <c r="BL168" s="15"/>
      <c r="BM168" s="49"/>
    </row>
    <row r="169" spans="1:65" s="12" customFormat="1" ht="15">
      <c r="A169" s="5"/>
      <c r="B169" s="8" t="s">
        <v>151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0.543431117516129</v>
      </c>
      <c r="I169" s="9">
        <v>38.602527419354836</v>
      </c>
      <c r="J169" s="9">
        <v>0</v>
      </c>
      <c r="K169" s="9">
        <v>0</v>
      </c>
      <c r="L169" s="10">
        <v>7.94451043583871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0.3496286054838709</v>
      </c>
      <c r="S169" s="9">
        <v>0</v>
      </c>
      <c r="T169" s="9">
        <v>0</v>
      </c>
      <c r="U169" s="9">
        <v>0</v>
      </c>
      <c r="V169" s="10">
        <v>0.009154313645161291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0.10079442225806452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1.3099488954193548</v>
      </c>
      <c r="AW169" s="9">
        <v>34.081198287125424</v>
      </c>
      <c r="AX169" s="9">
        <v>0</v>
      </c>
      <c r="AY169" s="9">
        <v>0</v>
      </c>
      <c r="AZ169" s="10">
        <v>0.2676251769354839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0.06749024893548386</v>
      </c>
      <c r="BG169" s="9">
        <v>33.607389193548386</v>
      </c>
      <c r="BH169" s="9">
        <v>0</v>
      </c>
      <c r="BI169" s="9">
        <v>0</v>
      </c>
      <c r="BJ169" s="10">
        <v>30.69367396754839</v>
      </c>
      <c r="BK169" s="16">
        <f aca="true" t="shared" si="6" ref="BK169:BK180">SUM(C169:BJ169)</f>
        <v>147.57737208360928</v>
      </c>
      <c r="BL169" s="15"/>
      <c r="BM169" s="49"/>
    </row>
    <row r="170" spans="1:65" s="12" customFormat="1" ht="15">
      <c r="A170" s="5"/>
      <c r="B170" s="8" t="s">
        <v>152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0.998719350967742</v>
      </c>
      <c r="I170" s="9">
        <v>0</v>
      </c>
      <c r="J170" s="9">
        <v>0</v>
      </c>
      <c r="K170" s="9">
        <v>0</v>
      </c>
      <c r="L170" s="10">
        <v>0.6829817863225807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0.051496045290322576</v>
      </c>
      <c r="S170" s="9">
        <v>0</v>
      </c>
      <c r="T170" s="9">
        <v>0</v>
      </c>
      <c r="U170" s="9">
        <v>0</v>
      </c>
      <c r="V170" s="10">
        <v>0.0982202492903226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0.02193018064516129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9.493967094483871</v>
      </c>
      <c r="AW170" s="9">
        <v>4.760271778044951</v>
      </c>
      <c r="AX170" s="9">
        <v>0</v>
      </c>
      <c r="AY170" s="9">
        <v>0</v>
      </c>
      <c r="AZ170" s="10">
        <v>7.223858883161289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3.080857172967742</v>
      </c>
      <c r="BG170" s="9">
        <v>0.016780730903225804</v>
      </c>
      <c r="BH170" s="9">
        <v>0</v>
      </c>
      <c r="BI170" s="9">
        <v>0</v>
      </c>
      <c r="BJ170" s="10">
        <v>0.5672947628064515</v>
      </c>
      <c r="BK170" s="16">
        <f t="shared" si="6"/>
        <v>26.99637803488366</v>
      </c>
      <c r="BL170" s="15"/>
      <c r="BM170" s="49"/>
    </row>
    <row r="171" spans="1:65" s="12" customFormat="1" ht="15">
      <c r="A171" s="5"/>
      <c r="B171" s="8" t="s">
        <v>153</v>
      </c>
      <c r="C171" s="11">
        <v>0</v>
      </c>
      <c r="D171" s="9">
        <v>5.494659677419355</v>
      </c>
      <c r="E171" s="9">
        <v>0</v>
      </c>
      <c r="F171" s="9">
        <v>0</v>
      </c>
      <c r="G171" s="10">
        <v>0</v>
      </c>
      <c r="H171" s="11">
        <v>0.23187463838709674</v>
      </c>
      <c r="I171" s="9">
        <v>13.187183225806452</v>
      </c>
      <c r="J171" s="9">
        <v>0</v>
      </c>
      <c r="K171" s="9">
        <v>0</v>
      </c>
      <c r="L171" s="10">
        <v>0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0.11044265951612904</v>
      </c>
      <c r="S171" s="9">
        <v>0</v>
      </c>
      <c r="T171" s="9">
        <v>0</v>
      </c>
      <c r="U171" s="9">
        <v>0</v>
      </c>
      <c r="V171" s="10">
        <v>0.01725323138709677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0.008235394354838709</v>
      </c>
      <c r="AW171" s="9">
        <v>17.56884129032258</v>
      </c>
      <c r="AX171" s="9">
        <v>0</v>
      </c>
      <c r="AY171" s="9">
        <v>0</v>
      </c>
      <c r="AZ171" s="10">
        <v>0.07741270693548388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0.028549367096774202</v>
      </c>
      <c r="BG171" s="9">
        <v>16.470788709677418</v>
      </c>
      <c r="BH171" s="9">
        <v>0</v>
      </c>
      <c r="BI171" s="9">
        <v>0</v>
      </c>
      <c r="BJ171" s="10">
        <v>16.487259498387097</v>
      </c>
      <c r="BK171" s="16">
        <f t="shared" si="6"/>
        <v>69.68250039929032</v>
      </c>
      <c r="BL171" s="15"/>
      <c r="BM171" s="49"/>
    </row>
    <row r="172" spans="1:65" s="12" customFormat="1" ht="15">
      <c r="A172" s="5"/>
      <c r="B172" s="8" t="s">
        <v>154</v>
      </c>
      <c r="C172" s="11">
        <v>0</v>
      </c>
      <c r="D172" s="9">
        <v>7.186383209677419</v>
      </c>
      <c r="E172" s="9">
        <v>0</v>
      </c>
      <c r="F172" s="9">
        <v>0</v>
      </c>
      <c r="G172" s="10">
        <v>0</v>
      </c>
      <c r="H172" s="11">
        <v>0.04169199419354838</v>
      </c>
      <c r="I172" s="9">
        <v>14.26305064516129</v>
      </c>
      <c r="J172" s="9">
        <v>0</v>
      </c>
      <c r="K172" s="9">
        <v>0</v>
      </c>
      <c r="L172" s="10">
        <v>0.012617314032258062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0.11355582629032257</v>
      </c>
      <c r="S172" s="9">
        <v>0</v>
      </c>
      <c r="T172" s="9">
        <v>0</v>
      </c>
      <c r="U172" s="9">
        <v>0</v>
      </c>
      <c r="V172" s="10">
        <v>0.0032914732258064513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1.3330795923548386</v>
      </c>
      <c r="AW172" s="9">
        <v>26.308320000211513</v>
      </c>
      <c r="AX172" s="9">
        <v>0</v>
      </c>
      <c r="AY172" s="9">
        <v>0</v>
      </c>
      <c r="AZ172" s="10">
        <v>0.09393166403225806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0.025321757999999996</v>
      </c>
      <c r="BG172" s="9">
        <v>16.4427</v>
      </c>
      <c r="BH172" s="9">
        <v>0</v>
      </c>
      <c r="BI172" s="9">
        <v>0</v>
      </c>
      <c r="BJ172" s="10">
        <v>0.005480900000000001</v>
      </c>
      <c r="BK172" s="16">
        <f t="shared" si="6"/>
        <v>65.82942437717924</v>
      </c>
      <c r="BL172" s="15"/>
      <c r="BM172" s="49"/>
    </row>
    <row r="173" spans="1:65" s="12" customFormat="1" ht="15">
      <c r="A173" s="5"/>
      <c r="B173" s="8" t="s">
        <v>155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0.292610238032258</v>
      </c>
      <c r="I173" s="9">
        <v>79.25433387096774</v>
      </c>
      <c r="J173" s="9">
        <v>0</v>
      </c>
      <c r="K173" s="9">
        <v>0</v>
      </c>
      <c r="L173" s="10">
        <v>0.5850164083225807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0.3480809392580645</v>
      </c>
      <c r="S173" s="9">
        <v>0</v>
      </c>
      <c r="T173" s="9">
        <v>0</v>
      </c>
      <c r="U173" s="9">
        <v>0</v>
      </c>
      <c r="V173" s="10">
        <v>1.1671180073225804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0.4867880525806452</v>
      </c>
      <c r="AW173" s="9">
        <v>6.569193873959023</v>
      </c>
      <c r="AX173" s="9">
        <v>0</v>
      </c>
      <c r="AY173" s="9">
        <v>0</v>
      </c>
      <c r="AZ173" s="10">
        <v>16.109492701741935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0.21697973125806452</v>
      </c>
      <c r="BG173" s="9">
        <v>35.80036935483871</v>
      </c>
      <c r="BH173" s="9">
        <v>0</v>
      </c>
      <c r="BI173" s="9">
        <v>0</v>
      </c>
      <c r="BJ173" s="10">
        <v>13.569099387258065</v>
      </c>
      <c r="BK173" s="16">
        <f t="shared" si="6"/>
        <v>154.3990825655397</v>
      </c>
      <c r="BL173" s="15"/>
      <c r="BM173" s="49"/>
    </row>
    <row r="174" spans="1:65" s="12" customFormat="1" ht="15">
      <c r="A174" s="5"/>
      <c r="B174" s="8" t="s">
        <v>156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1.4010378906774192</v>
      </c>
      <c r="I174" s="9">
        <v>6.8473431533548395</v>
      </c>
      <c r="J174" s="9">
        <v>0</v>
      </c>
      <c r="K174" s="9">
        <v>0</v>
      </c>
      <c r="L174" s="10">
        <v>0.3204540701935484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0.6019252893548387</v>
      </c>
      <c r="S174" s="9">
        <v>9.34299735483871</v>
      </c>
      <c r="T174" s="9">
        <v>0</v>
      </c>
      <c r="U174" s="9">
        <v>0</v>
      </c>
      <c r="V174" s="10">
        <v>0.025022050387096775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0.053464951612903225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7.095650009129034</v>
      </c>
      <c r="AW174" s="9">
        <v>8.705270350863296</v>
      </c>
      <c r="AX174" s="9">
        <v>0</v>
      </c>
      <c r="AY174" s="9">
        <v>0</v>
      </c>
      <c r="AZ174" s="10">
        <v>2.2377213226451613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0.7395788237741935</v>
      </c>
      <c r="BG174" s="9">
        <v>0</v>
      </c>
      <c r="BH174" s="9">
        <v>0</v>
      </c>
      <c r="BI174" s="9">
        <v>0</v>
      </c>
      <c r="BJ174" s="10">
        <v>0.8225146072903227</v>
      </c>
      <c r="BK174" s="16">
        <f t="shared" si="6"/>
        <v>38.19297987412137</v>
      </c>
      <c r="BL174" s="15"/>
      <c r="BM174" s="55"/>
    </row>
    <row r="175" spans="1:65" s="12" customFormat="1" ht="15">
      <c r="A175" s="5"/>
      <c r="B175" s="8" t="s">
        <v>157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0.17622558400000002</v>
      </c>
      <c r="I175" s="9">
        <v>229.90594999999996</v>
      </c>
      <c r="J175" s="9">
        <v>0</v>
      </c>
      <c r="K175" s="9">
        <v>0</v>
      </c>
      <c r="L175" s="10">
        <v>0.137301972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0.0010693300000000005</v>
      </c>
      <c r="S175" s="9">
        <v>0</v>
      </c>
      <c r="T175" s="9">
        <v>0</v>
      </c>
      <c r="U175" s="9">
        <v>0</v>
      </c>
      <c r="V175" s="10">
        <v>0.097095164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0.045423724</v>
      </c>
      <c r="AW175" s="9">
        <v>8.548797419418104</v>
      </c>
      <c r="AX175" s="9">
        <v>0</v>
      </c>
      <c r="AY175" s="9">
        <v>0</v>
      </c>
      <c r="AZ175" s="10">
        <v>2.687866969064517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2.277185912580645</v>
      </c>
      <c r="BG175" s="9">
        <v>76.93917677419356</v>
      </c>
      <c r="BH175" s="9">
        <v>0</v>
      </c>
      <c r="BI175" s="9">
        <v>0</v>
      </c>
      <c r="BJ175" s="10">
        <v>0.004808698548387098</v>
      </c>
      <c r="BK175" s="16">
        <f t="shared" si="6"/>
        <v>320.82090154780514</v>
      </c>
      <c r="BL175" s="15"/>
      <c r="BM175" s="55"/>
    </row>
    <row r="176" spans="1:65" s="12" customFormat="1" ht="15">
      <c r="A176" s="5"/>
      <c r="B176" s="8" t="s">
        <v>158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0.6943374258064514</v>
      </c>
      <c r="I176" s="9">
        <v>0.15937354838709678</v>
      </c>
      <c r="J176" s="9">
        <v>0</v>
      </c>
      <c r="K176" s="9">
        <v>0</v>
      </c>
      <c r="L176" s="10">
        <v>0.45378961712903226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0.03064142848387097</v>
      </c>
      <c r="S176" s="9">
        <v>1.4317057096774193</v>
      </c>
      <c r="T176" s="9">
        <v>0</v>
      </c>
      <c r="U176" s="9">
        <v>0</v>
      </c>
      <c r="V176" s="10">
        <v>0.3387219148387096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13.832957083741936</v>
      </c>
      <c r="AW176" s="9">
        <v>11.009073615033078</v>
      </c>
      <c r="AX176" s="9">
        <v>0</v>
      </c>
      <c r="AY176" s="9">
        <v>0</v>
      </c>
      <c r="AZ176" s="10">
        <v>2.953948800806452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3.2293421022580633</v>
      </c>
      <c r="BG176" s="9">
        <v>0</v>
      </c>
      <c r="BH176" s="9">
        <v>0</v>
      </c>
      <c r="BI176" s="9">
        <v>0</v>
      </c>
      <c r="BJ176" s="10">
        <v>0.6101895730967741</v>
      </c>
      <c r="BK176" s="16">
        <f t="shared" si="6"/>
        <v>34.74408081925888</v>
      </c>
      <c r="BL176" s="15"/>
      <c r="BM176" s="55"/>
    </row>
    <row r="177" spans="1:65" s="12" customFormat="1" ht="15">
      <c r="A177" s="5"/>
      <c r="B177" s="8" t="s">
        <v>159</v>
      </c>
      <c r="C177" s="11">
        <v>0</v>
      </c>
      <c r="D177" s="9">
        <v>0.3171511935483871</v>
      </c>
      <c r="E177" s="9">
        <v>0</v>
      </c>
      <c r="F177" s="9">
        <v>0</v>
      </c>
      <c r="G177" s="10">
        <v>0</v>
      </c>
      <c r="H177" s="11">
        <v>1.1239838299354838</v>
      </c>
      <c r="I177" s="9">
        <v>15.857559677419353</v>
      </c>
      <c r="J177" s="9">
        <v>0</v>
      </c>
      <c r="K177" s="9">
        <v>0</v>
      </c>
      <c r="L177" s="10">
        <v>0.824804537354839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0.003171511935483871</v>
      </c>
      <c r="S177" s="9">
        <v>0</v>
      </c>
      <c r="T177" s="9">
        <v>0</v>
      </c>
      <c r="U177" s="9">
        <v>0</v>
      </c>
      <c r="V177" s="10">
        <v>0.03837529441935484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0.509574437032258</v>
      </c>
      <c r="AW177" s="9">
        <v>0.5275316124174135</v>
      </c>
      <c r="AX177" s="9">
        <v>0</v>
      </c>
      <c r="AY177" s="9">
        <v>0</v>
      </c>
      <c r="AZ177" s="10">
        <v>0.1531325298064516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0.17303036903225807</v>
      </c>
      <c r="BG177" s="9">
        <v>0</v>
      </c>
      <c r="BH177" s="9">
        <v>0</v>
      </c>
      <c r="BI177" s="9">
        <v>0</v>
      </c>
      <c r="BJ177" s="10">
        <v>1.9729537906774195</v>
      </c>
      <c r="BK177" s="16">
        <f t="shared" si="6"/>
        <v>21.5012687835787</v>
      </c>
      <c r="BL177" s="15"/>
      <c r="BM177" s="55"/>
    </row>
    <row r="178" spans="1:65" s="12" customFormat="1" ht="15">
      <c r="A178" s="5"/>
      <c r="B178" s="8" t="s">
        <v>160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1.415191291032258</v>
      </c>
      <c r="I178" s="9">
        <v>197.95822408477423</v>
      </c>
      <c r="J178" s="9">
        <v>0</v>
      </c>
      <c r="K178" s="9">
        <v>0</v>
      </c>
      <c r="L178" s="10">
        <v>0.7681903538709675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0.002101464516129033</v>
      </c>
      <c r="S178" s="9">
        <v>5.253661290322581</v>
      </c>
      <c r="T178" s="9">
        <v>0</v>
      </c>
      <c r="U178" s="9">
        <v>0</v>
      </c>
      <c r="V178" s="10">
        <v>0.010507427580645157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6.3002955037096795</v>
      </c>
      <c r="AW178" s="9">
        <v>0.524397096527351</v>
      </c>
      <c r="AX178" s="9">
        <v>0</v>
      </c>
      <c r="AY178" s="9">
        <v>0</v>
      </c>
      <c r="AZ178" s="10">
        <v>0.1392798689032258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0.014415676290322579</v>
      </c>
      <c r="BG178" s="9">
        <v>0</v>
      </c>
      <c r="BH178" s="9">
        <v>0</v>
      </c>
      <c r="BI178" s="9">
        <v>0</v>
      </c>
      <c r="BJ178" s="10">
        <v>0.006817162258064516</v>
      </c>
      <c r="BK178" s="16">
        <f t="shared" si="6"/>
        <v>212.39308121978547</v>
      </c>
      <c r="BL178" s="15"/>
      <c r="BM178" s="55"/>
    </row>
    <row r="179" spans="1:65" s="12" customFormat="1" ht="15">
      <c r="A179" s="5"/>
      <c r="B179" s="8" t="s">
        <v>192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0.14319473190322585</v>
      </c>
      <c r="I179" s="9">
        <v>107.26568227419355</v>
      </c>
      <c r="J179" s="9">
        <v>0</v>
      </c>
      <c r="K179" s="9">
        <v>0</v>
      </c>
      <c r="L179" s="10">
        <v>0.23778877548387095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0.0020858664516129038</v>
      </c>
      <c r="S179" s="9">
        <v>16.686931612903226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0.5263082306451612</v>
      </c>
      <c r="AW179" s="9">
        <v>3.1265835483870967</v>
      </c>
      <c r="AX179" s="9">
        <v>0</v>
      </c>
      <c r="AY179" s="9">
        <v>0</v>
      </c>
      <c r="AZ179" s="10">
        <v>0.20958531719354836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0.07889412487096775</v>
      </c>
      <c r="BG179" s="9">
        <v>38.561197096774194</v>
      </c>
      <c r="BH179" s="9">
        <v>0</v>
      </c>
      <c r="BI179" s="9">
        <v>0</v>
      </c>
      <c r="BJ179" s="10">
        <v>0.0062531670967741915</v>
      </c>
      <c r="BK179" s="16">
        <f t="shared" si="6"/>
        <v>166.8445047459032</v>
      </c>
      <c r="BL179" s="15"/>
      <c r="BM179" s="55"/>
    </row>
    <row r="180" spans="1:65" s="12" customFormat="1" ht="15">
      <c r="A180" s="5"/>
      <c r="B180" s="8" t="s">
        <v>197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0.8240489137096774</v>
      </c>
      <c r="I180" s="9">
        <v>223.5590112903226</v>
      </c>
      <c r="J180" s="9">
        <v>0</v>
      </c>
      <c r="K180" s="9">
        <v>0</v>
      </c>
      <c r="L180" s="10">
        <v>0.0812091106129032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0.0023395710000000004</v>
      </c>
      <c r="S180" s="9">
        <v>14.557330967741937</v>
      </c>
      <c r="T180" s="9">
        <v>0</v>
      </c>
      <c r="U180" s="9">
        <v>0</v>
      </c>
      <c r="V180" s="10">
        <v>0.009358284193548385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0.005197112903225807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0.31860380945161293</v>
      </c>
      <c r="AW180" s="9">
        <v>0.4170421482336231</v>
      </c>
      <c r="AX180" s="9">
        <v>0</v>
      </c>
      <c r="AY180" s="9">
        <v>0</v>
      </c>
      <c r="AZ180" s="10">
        <v>0.06132593225806452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0.019749029032258066</v>
      </c>
      <c r="BG180" s="9">
        <v>72.7595806451613</v>
      </c>
      <c r="BH180" s="9">
        <v>0</v>
      </c>
      <c r="BI180" s="9">
        <v>0</v>
      </c>
      <c r="BJ180" s="10">
        <v>0.0015591338709677422</v>
      </c>
      <c r="BK180" s="16">
        <f t="shared" si="6"/>
        <v>312.6163559484917</v>
      </c>
      <c r="BL180" s="15"/>
      <c r="BM180" s="55"/>
    </row>
    <row r="181" spans="1:65" s="20" customFormat="1" ht="15">
      <c r="A181" s="5"/>
      <c r="B181" s="14" t="s">
        <v>17</v>
      </c>
      <c r="C181" s="19">
        <f aca="true" t="shared" si="7" ref="C181:AH181">SUM(C20:C180)</f>
        <v>0</v>
      </c>
      <c r="D181" s="17">
        <f t="shared" si="7"/>
        <v>920.3894937763546</v>
      </c>
      <c r="E181" s="17">
        <f t="shared" si="7"/>
        <v>0</v>
      </c>
      <c r="F181" s="17">
        <f t="shared" si="7"/>
        <v>0</v>
      </c>
      <c r="G181" s="18">
        <f t="shared" si="7"/>
        <v>108.6002517610323</v>
      </c>
      <c r="H181" s="19">
        <f t="shared" si="7"/>
        <v>275.5095380298387</v>
      </c>
      <c r="I181" s="17">
        <f t="shared" si="7"/>
        <v>5455.452554653324</v>
      </c>
      <c r="J181" s="17">
        <f t="shared" si="7"/>
        <v>2.222506935483871</v>
      </c>
      <c r="K181" s="17">
        <f t="shared" si="7"/>
        <v>0</v>
      </c>
      <c r="L181" s="18">
        <f t="shared" si="7"/>
        <v>287.10007164548375</v>
      </c>
      <c r="M181" s="19">
        <f t="shared" si="7"/>
        <v>0</v>
      </c>
      <c r="N181" s="17">
        <f t="shared" si="7"/>
        <v>0</v>
      </c>
      <c r="O181" s="17">
        <f t="shared" si="7"/>
        <v>0</v>
      </c>
      <c r="P181" s="17">
        <f t="shared" si="7"/>
        <v>0</v>
      </c>
      <c r="Q181" s="18">
        <f t="shared" si="7"/>
        <v>0</v>
      </c>
      <c r="R181" s="19">
        <f t="shared" si="7"/>
        <v>59.36813439038707</v>
      </c>
      <c r="S181" s="17">
        <f t="shared" si="7"/>
        <v>1864.9952549549675</v>
      </c>
      <c r="T181" s="17">
        <f t="shared" si="7"/>
        <v>19.94507264580645</v>
      </c>
      <c r="U181" s="17">
        <f t="shared" si="7"/>
        <v>0</v>
      </c>
      <c r="V181" s="18">
        <f t="shared" si="7"/>
        <v>101.99589756203227</v>
      </c>
      <c r="W181" s="19">
        <f t="shared" si="7"/>
        <v>0</v>
      </c>
      <c r="X181" s="17">
        <f t="shared" si="7"/>
        <v>0</v>
      </c>
      <c r="Y181" s="17">
        <f t="shared" si="7"/>
        <v>0</v>
      </c>
      <c r="Z181" s="17">
        <f t="shared" si="7"/>
        <v>0</v>
      </c>
      <c r="AA181" s="18">
        <f t="shared" si="7"/>
        <v>0</v>
      </c>
      <c r="AB181" s="19">
        <f t="shared" si="7"/>
        <v>3.441672118193548</v>
      </c>
      <c r="AC181" s="17">
        <f t="shared" si="7"/>
        <v>4.867022574967742</v>
      </c>
      <c r="AD181" s="17">
        <f t="shared" si="7"/>
        <v>0</v>
      </c>
      <c r="AE181" s="17">
        <f t="shared" si="7"/>
        <v>0</v>
      </c>
      <c r="AF181" s="18">
        <f t="shared" si="7"/>
        <v>11.409862719903225</v>
      </c>
      <c r="AG181" s="19">
        <f t="shared" si="7"/>
        <v>0</v>
      </c>
      <c r="AH181" s="17">
        <f t="shared" si="7"/>
        <v>0</v>
      </c>
      <c r="AI181" s="17">
        <f aca="true" t="shared" si="8" ref="AI181:BK181">SUM(AI20:AI180)</f>
        <v>0</v>
      </c>
      <c r="AJ181" s="17">
        <f t="shared" si="8"/>
        <v>0</v>
      </c>
      <c r="AK181" s="18">
        <f t="shared" si="8"/>
        <v>0</v>
      </c>
      <c r="AL181" s="19">
        <f t="shared" si="8"/>
        <v>0.15723387445161288</v>
      </c>
      <c r="AM181" s="17">
        <f t="shared" si="8"/>
        <v>0</v>
      </c>
      <c r="AN181" s="17">
        <f t="shared" si="8"/>
        <v>0</v>
      </c>
      <c r="AO181" s="17">
        <f t="shared" si="8"/>
        <v>0</v>
      </c>
      <c r="AP181" s="18">
        <f t="shared" si="8"/>
        <v>0.18206728232258063</v>
      </c>
      <c r="AQ181" s="19">
        <f t="shared" si="8"/>
        <v>0</v>
      </c>
      <c r="AR181" s="17">
        <f t="shared" si="8"/>
        <v>524.3765032258065</v>
      </c>
      <c r="AS181" s="17">
        <f t="shared" si="8"/>
        <v>0</v>
      </c>
      <c r="AT181" s="17">
        <f t="shared" si="8"/>
        <v>0</v>
      </c>
      <c r="AU181" s="18">
        <f t="shared" si="8"/>
        <v>0</v>
      </c>
      <c r="AV181" s="19">
        <f t="shared" si="8"/>
        <v>2655.3756653737746</v>
      </c>
      <c r="AW181" s="17">
        <f t="shared" si="8"/>
        <v>2173.607923860619</v>
      </c>
      <c r="AX181" s="17">
        <f t="shared" si="8"/>
        <v>4.101313733096775</v>
      </c>
      <c r="AY181" s="17">
        <f t="shared" si="8"/>
        <v>0</v>
      </c>
      <c r="AZ181" s="18">
        <f t="shared" si="8"/>
        <v>2762.634837416453</v>
      </c>
      <c r="BA181" s="19">
        <f t="shared" si="8"/>
        <v>0</v>
      </c>
      <c r="BB181" s="17">
        <f t="shared" si="8"/>
        <v>0</v>
      </c>
      <c r="BC181" s="17">
        <f t="shared" si="8"/>
        <v>0</v>
      </c>
      <c r="BD181" s="17">
        <f t="shared" si="8"/>
        <v>0</v>
      </c>
      <c r="BE181" s="18">
        <f t="shared" si="8"/>
        <v>0</v>
      </c>
      <c r="BF181" s="19">
        <f t="shared" si="8"/>
        <v>516.1029336971937</v>
      </c>
      <c r="BG181" s="17">
        <f t="shared" si="8"/>
        <v>1507.4521940284837</v>
      </c>
      <c r="BH181" s="17">
        <f t="shared" si="8"/>
        <v>10.442295243451614</v>
      </c>
      <c r="BI181" s="17">
        <f t="shared" si="8"/>
        <v>0</v>
      </c>
      <c r="BJ181" s="18">
        <f t="shared" si="8"/>
        <v>577.6214581291291</v>
      </c>
      <c r="BK181" s="31">
        <f t="shared" si="8"/>
        <v>19847.351759632547</v>
      </c>
      <c r="BL181" s="15"/>
      <c r="BM181" s="54"/>
    </row>
    <row r="182" spans="3:64" ht="1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5"/>
    </row>
    <row r="183" spans="1:65" s="12" customFormat="1" ht="15">
      <c r="A183" s="5" t="s">
        <v>36</v>
      </c>
      <c r="B183" s="6" t="s">
        <v>37</v>
      </c>
      <c r="C183" s="50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2"/>
      <c r="BL183" s="15"/>
      <c r="BM183" s="55"/>
    </row>
    <row r="184" spans="1:65" s="12" customFormat="1" ht="15">
      <c r="A184" s="5"/>
      <c r="B184" s="8" t="s">
        <v>38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</v>
      </c>
      <c r="I184" s="9">
        <v>0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</v>
      </c>
      <c r="S184" s="9">
        <v>0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</v>
      </c>
      <c r="AW184" s="9">
        <v>0</v>
      </c>
      <c r="AX184" s="9">
        <v>0</v>
      </c>
      <c r="AY184" s="9">
        <v>0</v>
      </c>
      <c r="AZ184" s="10">
        <v>0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</v>
      </c>
      <c r="BG184" s="9">
        <v>0</v>
      </c>
      <c r="BH184" s="9">
        <v>0</v>
      </c>
      <c r="BI184" s="9">
        <v>0</v>
      </c>
      <c r="BJ184" s="10">
        <v>0</v>
      </c>
      <c r="BK184" s="16">
        <v>0</v>
      </c>
      <c r="BL184" s="15"/>
      <c r="BM184" s="49"/>
    </row>
    <row r="185" spans="1:65" s="20" customFormat="1" ht="15">
      <c r="A185" s="5"/>
      <c r="B185" s="14" t="s">
        <v>39</v>
      </c>
      <c r="C185" s="19">
        <v>0</v>
      </c>
      <c r="D185" s="17">
        <v>0</v>
      </c>
      <c r="E185" s="17">
        <v>0</v>
      </c>
      <c r="F185" s="17">
        <v>0</v>
      </c>
      <c r="G185" s="18">
        <v>0</v>
      </c>
      <c r="H185" s="19">
        <v>0</v>
      </c>
      <c r="I185" s="17">
        <v>0</v>
      </c>
      <c r="J185" s="17">
        <v>0</v>
      </c>
      <c r="K185" s="17">
        <v>0</v>
      </c>
      <c r="L185" s="18">
        <v>0</v>
      </c>
      <c r="M185" s="19">
        <v>0</v>
      </c>
      <c r="N185" s="17">
        <v>0</v>
      </c>
      <c r="O185" s="17">
        <v>0</v>
      </c>
      <c r="P185" s="17">
        <v>0</v>
      </c>
      <c r="Q185" s="18">
        <v>0</v>
      </c>
      <c r="R185" s="19">
        <v>0</v>
      </c>
      <c r="S185" s="17">
        <v>0</v>
      </c>
      <c r="T185" s="17">
        <v>0</v>
      </c>
      <c r="U185" s="17">
        <v>0</v>
      </c>
      <c r="V185" s="18">
        <v>0</v>
      </c>
      <c r="W185" s="19">
        <v>0</v>
      </c>
      <c r="X185" s="17">
        <v>0</v>
      </c>
      <c r="Y185" s="17">
        <v>0</v>
      </c>
      <c r="Z185" s="17">
        <v>0</v>
      </c>
      <c r="AA185" s="18">
        <v>0</v>
      </c>
      <c r="AB185" s="19">
        <v>0</v>
      </c>
      <c r="AC185" s="17">
        <v>0</v>
      </c>
      <c r="AD185" s="17">
        <v>0</v>
      </c>
      <c r="AE185" s="17">
        <v>0</v>
      </c>
      <c r="AF185" s="18">
        <v>0</v>
      </c>
      <c r="AG185" s="19">
        <v>0</v>
      </c>
      <c r="AH185" s="17">
        <v>0</v>
      </c>
      <c r="AI185" s="17">
        <v>0</v>
      </c>
      <c r="AJ185" s="17">
        <v>0</v>
      </c>
      <c r="AK185" s="18">
        <v>0</v>
      </c>
      <c r="AL185" s="19">
        <v>0</v>
      </c>
      <c r="AM185" s="17">
        <v>0</v>
      </c>
      <c r="AN185" s="17">
        <v>0</v>
      </c>
      <c r="AO185" s="17">
        <v>0</v>
      </c>
      <c r="AP185" s="18">
        <v>0</v>
      </c>
      <c r="AQ185" s="19">
        <v>0</v>
      </c>
      <c r="AR185" s="17">
        <v>0</v>
      </c>
      <c r="AS185" s="17">
        <v>0</v>
      </c>
      <c r="AT185" s="17">
        <v>0</v>
      </c>
      <c r="AU185" s="18">
        <v>0</v>
      </c>
      <c r="AV185" s="19">
        <v>0</v>
      </c>
      <c r="AW185" s="17">
        <v>0</v>
      </c>
      <c r="AX185" s="17">
        <v>0</v>
      </c>
      <c r="AY185" s="17">
        <v>0</v>
      </c>
      <c r="AZ185" s="18">
        <v>0</v>
      </c>
      <c r="BA185" s="19">
        <v>0</v>
      </c>
      <c r="BB185" s="17">
        <v>0</v>
      </c>
      <c r="BC185" s="17">
        <v>0</v>
      </c>
      <c r="BD185" s="17">
        <v>0</v>
      </c>
      <c r="BE185" s="18">
        <v>0</v>
      </c>
      <c r="BF185" s="19">
        <v>0</v>
      </c>
      <c r="BG185" s="17">
        <v>0</v>
      </c>
      <c r="BH185" s="17">
        <v>0</v>
      </c>
      <c r="BI185" s="17">
        <v>0</v>
      </c>
      <c r="BJ185" s="18">
        <v>0</v>
      </c>
      <c r="BK185" s="31">
        <v>0</v>
      </c>
      <c r="BL185" s="15"/>
      <c r="BM185" s="54"/>
    </row>
    <row r="186" spans="1:65" s="12" customFormat="1" ht="15">
      <c r="A186" s="5" t="s">
        <v>40</v>
      </c>
      <c r="B186" s="6" t="s">
        <v>41</v>
      </c>
      <c r="C186" s="50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2"/>
      <c r="BL186" s="15"/>
      <c r="BM186" s="55"/>
    </row>
    <row r="187" spans="1:65" s="12" customFormat="1" ht="15">
      <c r="A187" s="5"/>
      <c r="B187" s="8" t="s">
        <v>38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</v>
      </c>
      <c r="I187" s="9">
        <v>0</v>
      </c>
      <c r="J187" s="9">
        <v>0</v>
      </c>
      <c r="K187" s="9">
        <v>0</v>
      </c>
      <c r="L187" s="10">
        <v>0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</v>
      </c>
      <c r="S187" s="9">
        <v>0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</v>
      </c>
      <c r="AW187" s="9">
        <v>0</v>
      </c>
      <c r="AX187" s="9">
        <v>0</v>
      </c>
      <c r="AY187" s="9">
        <v>0</v>
      </c>
      <c r="AZ187" s="10">
        <v>0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</v>
      </c>
      <c r="BG187" s="9">
        <v>0</v>
      </c>
      <c r="BH187" s="9">
        <v>0</v>
      </c>
      <c r="BI187" s="9">
        <v>0</v>
      </c>
      <c r="BJ187" s="10">
        <v>0</v>
      </c>
      <c r="BK187" s="16">
        <v>0</v>
      </c>
      <c r="BL187" s="15"/>
      <c r="BM187" s="49"/>
    </row>
    <row r="188" spans="1:65" s="20" customFormat="1" ht="15">
      <c r="A188" s="5"/>
      <c r="B188" s="14" t="s">
        <v>42</v>
      </c>
      <c r="C188" s="19">
        <v>0</v>
      </c>
      <c r="D188" s="17">
        <v>0</v>
      </c>
      <c r="E188" s="17">
        <v>0</v>
      </c>
      <c r="F188" s="17">
        <v>0</v>
      </c>
      <c r="G188" s="18">
        <v>0</v>
      </c>
      <c r="H188" s="19">
        <v>0</v>
      </c>
      <c r="I188" s="17">
        <v>0</v>
      </c>
      <c r="J188" s="17">
        <v>0</v>
      </c>
      <c r="K188" s="17">
        <v>0</v>
      </c>
      <c r="L188" s="18">
        <v>0</v>
      </c>
      <c r="M188" s="19">
        <v>0</v>
      </c>
      <c r="N188" s="17">
        <v>0</v>
      </c>
      <c r="O188" s="17">
        <v>0</v>
      </c>
      <c r="P188" s="17">
        <v>0</v>
      </c>
      <c r="Q188" s="18">
        <v>0</v>
      </c>
      <c r="R188" s="19">
        <v>0</v>
      </c>
      <c r="S188" s="17">
        <v>0</v>
      </c>
      <c r="T188" s="17">
        <v>0</v>
      </c>
      <c r="U188" s="17">
        <v>0</v>
      </c>
      <c r="V188" s="18">
        <v>0</v>
      </c>
      <c r="W188" s="19">
        <v>0</v>
      </c>
      <c r="X188" s="17">
        <v>0</v>
      </c>
      <c r="Y188" s="17">
        <v>0</v>
      </c>
      <c r="Z188" s="17">
        <v>0</v>
      </c>
      <c r="AA188" s="18">
        <v>0</v>
      </c>
      <c r="AB188" s="19">
        <v>0</v>
      </c>
      <c r="AC188" s="17">
        <v>0</v>
      </c>
      <c r="AD188" s="17">
        <v>0</v>
      </c>
      <c r="AE188" s="17">
        <v>0</v>
      </c>
      <c r="AF188" s="18">
        <v>0</v>
      </c>
      <c r="AG188" s="19">
        <v>0</v>
      </c>
      <c r="AH188" s="17">
        <v>0</v>
      </c>
      <c r="AI188" s="17">
        <v>0</v>
      </c>
      <c r="AJ188" s="17">
        <v>0</v>
      </c>
      <c r="AK188" s="18">
        <v>0</v>
      </c>
      <c r="AL188" s="19">
        <v>0</v>
      </c>
      <c r="AM188" s="17">
        <v>0</v>
      </c>
      <c r="AN188" s="17">
        <v>0</v>
      </c>
      <c r="AO188" s="17">
        <v>0</v>
      </c>
      <c r="AP188" s="18">
        <v>0</v>
      </c>
      <c r="AQ188" s="19">
        <v>0</v>
      </c>
      <c r="AR188" s="17">
        <v>0</v>
      </c>
      <c r="AS188" s="17">
        <v>0</v>
      </c>
      <c r="AT188" s="17">
        <v>0</v>
      </c>
      <c r="AU188" s="18">
        <v>0</v>
      </c>
      <c r="AV188" s="19">
        <v>0</v>
      </c>
      <c r="AW188" s="17">
        <v>0</v>
      </c>
      <c r="AX188" s="17">
        <v>0</v>
      </c>
      <c r="AY188" s="17">
        <v>0</v>
      </c>
      <c r="AZ188" s="18">
        <v>0</v>
      </c>
      <c r="BA188" s="19">
        <v>0</v>
      </c>
      <c r="BB188" s="17">
        <v>0</v>
      </c>
      <c r="BC188" s="17">
        <v>0</v>
      </c>
      <c r="BD188" s="17">
        <v>0</v>
      </c>
      <c r="BE188" s="18">
        <v>0</v>
      </c>
      <c r="BF188" s="19">
        <v>0</v>
      </c>
      <c r="BG188" s="17">
        <v>0</v>
      </c>
      <c r="BH188" s="17">
        <v>0</v>
      </c>
      <c r="BI188" s="17">
        <v>0</v>
      </c>
      <c r="BJ188" s="18">
        <v>0</v>
      </c>
      <c r="BK188" s="31">
        <v>0</v>
      </c>
      <c r="BL188" s="15"/>
      <c r="BM188" s="54"/>
    </row>
    <row r="189" spans="1:65" s="20" customFormat="1" ht="15">
      <c r="A189" s="5" t="s">
        <v>18</v>
      </c>
      <c r="B189" s="26" t="s">
        <v>19</v>
      </c>
      <c r="C189" s="19"/>
      <c r="D189" s="17"/>
      <c r="E189" s="17"/>
      <c r="F189" s="17"/>
      <c r="G189" s="18"/>
      <c r="H189" s="19"/>
      <c r="I189" s="17"/>
      <c r="J189" s="17"/>
      <c r="K189" s="17"/>
      <c r="L189" s="18"/>
      <c r="M189" s="19"/>
      <c r="N189" s="17"/>
      <c r="O189" s="17"/>
      <c r="P189" s="17"/>
      <c r="Q189" s="18"/>
      <c r="R189" s="19"/>
      <c r="S189" s="17"/>
      <c r="T189" s="17"/>
      <c r="U189" s="17"/>
      <c r="V189" s="18"/>
      <c r="W189" s="19"/>
      <c r="X189" s="17"/>
      <c r="Y189" s="17"/>
      <c r="Z189" s="17"/>
      <c r="AA189" s="18"/>
      <c r="AB189" s="19"/>
      <c r="AC189" s="17"/>
      <c r="AD189" s="17"/>
      <c r="AE189" s="17"/>
      <c r="AF189" s="18"/>
      <c r="AG189" s="19"/>
      <c r="AH189" s="17"/>
      <c r="AI189" s="17"/>
      <c r="AJ189" s="17"/>
      <c r="AK189" s="18"/>
      <c r="AL189" s="19"/>
      <c r="AM189" s="17"/>
      <c r="AN189" s="17"/>
      <c r="AO189" s="17"/>
      <c r="AP189" s="18"/>
      <c r="AQ189" s="19"/>
      <c r="AR189" s="17"/>
      <c r="AS189" s="17"/>
      <c r="AT189" s="17"/>
      <c r="AU189" s="18"/>
      <c r="AV189" s="19"/>
      <c r="AW189" s="17"/>
      <c r="AX189" s="17"/>
      <c r="AY189" s="17"/>
      <c r="AZ189" s="18"/>
      <c r="BA189" s="19"/>
      <c r="BB189" s="17"/>
      <c r="BC189" s="17"/>
      <c r="BD189" s="17"/>
      <c r="BE189" s="18"/>
      <c r="BF189" s="19"/>
      <c r="BG189" s="17"/>
      <c r="BH189" s="17"/>
      <c r="BI189" s="17"/>
      <c r="BJ189" s="18"/>
      <c r="BK189" s="31"/>
      <c r="BL189" s="15"/>
      <c r="BM189" s="54"/>
    </row>
    <row r="190" spans="1:65" s="12" customFormat="1" ht="15">
      <c r="A190" s="5"/>
      <c r="B190" s="8" t="s">
        <v>216</v>
      </c>
      <c r="C190" s="11">
        <v>0</v>
      </c>
      <c r="D190" s="9">
        <v>142.98684102887094</v>
      </c>
      <c r="E190" s="9">
        <v>0</v>
      </c>
      <c r="F190" s="9">
        <v>0</v>
      </c>
      <c r="G190" s="10">
        <v>5.401327341193548</v>
      </c>
      <c r="H190" s="11">
        <v>1.0561273711612904</v>
      </c>
      <c r="I190" s="9">
        <v>502.0670019193226</v>
      </c>
      <c r="J190" s="9">
        <v>58.44135502251613</v>
      </c>
      <c r="K190" s="9">
        <v>0</v>
      </c>
      <c r="L190" s="10">
        <v>2.162516709451613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2.2975527375483873</v>
      </c>
      <c r="S190" s="9">
        <v>33.67966193854839</v>
      </c>
      <c r="T190" s="9">
        <v>19.65794191787097</v>
      </c>
      <c r="U190" s="9">
        <v>0</v>
      </c>
      <c r="V190" s="10">
        <v>1.199212967032258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0.03126855693548387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1.269928120483871</v>
      </c>
      <c r="AW190" s="9">
        <v>103.08060797273258</v>
      </c>
      <c r="AX190" s="9">
        <v>0.41968221048387083</v>
      </c>
      <c r="AY190" s="9">
        <v>0</v>
      </c>
      <c r="AZ190" s="10">
        <v>1.5567662935483872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7.255804700322581</v>
      </c>
      <c r="BG190" s="9">
        <v>25.319819229645162</v>
      </c>
      <c r="BH190" s="9">
        <v>0</v>
      </c>
      <c r="BI190" s="9">
        <v>0</v>
      </c>
      <c r="BJ190" s="10">
        <v>4.32908863332258</v>
      </c>
      <c r="BK190" s="16">
        <f aca="true" t="shared" si="9" ref="BK190:BK200">SUM(C190:BJ190)</f>
        <v>912.2125046709908</v>
      </c>
      <c r="BL190" s="15"/>
      <c r="BM190" s="49"/>
    </row>
    <row r="191" spans="1:65" s="12" customFormat="1" ht="15">
      <c r="A191" s="5"/>
      <c r="B191" s="8" t="s">
        <v>161</v>
      </c>
      <c r="C191" s="11">
        <v>0</v>
      </c>
      <c r="D191" s="9">
        <v>0.5683748387096774</v>
      </c>
      <c r="E191" s="9">
        <v>0</v>
      </c>
      <c r="F191" s="9">
        <v>0</v>
      </c>
      <c r="G191" s="10">
        <v>0</v>
      </c>
      <c r="H191" s="11">
        <v>4.893472600999998</v>
      </c>
      <c r="I191" s="9">
        <v>104.60152107203226</v>
      </c>
      <c r="J191" s="9">
        <v>0</v>
      </c>
      <c r="K191" s="9">
        <v>0</v>
      </c>
      <c r="L191" s="10">
        <v>2.6824725957741933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3.300954029354839</v>
      </c>
      <c r="S191" s="9">
        <v>3.162667321580645</v>
      </c>
      <c r="T191" s="9">
        <v>0.056837483870967744</v>
      </c>
      <c r="U191" s="9">
        <v>0</v>
      </c>
      <c r="V191" s="10">
        <v>11.333148251225804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5.70486249351613</v>
      </c>
      <c r="AC191" s="9">
        <v>0</v>
      </c>
      <c r="AD191" s="9">
        <v>0</v>
      </c>
      <c r="AE191" s="9">
        <v>0</v>
      </c>
      <c r="AF191" s="10">
        <v>0.015135100612903225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202.24502460064514</v>
      </c>
      <c r="AW191" s="9">
        <v>523.5022229530061</v>
      </c>
      <c r="AX191" s="9">
        <v>5.853039660161289</v>
      </c>
      <c r="AY191" s="9">
        <v>0</v>
      </c>
      <c r="AZ191" s="10">
        <v>199.60896035703223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67.47638496974194</v>
      </c>
      <c r="BG191" s="9">
        <v>42.263653435064526</v>
      </c>
      <c r="BH191" s="9">
        <v>8.97758884829032</v>
      </c>
      <c r="BI191" s="9">
        <v>0</v>
      </c>
      <c r="BJ191" s="10">
        <v>35.67861970503226</v>
      </c>
      <c r="BK191" s="16">
        <f t="shared" si="9"/>
        <v>1221.9249403166511</v>
      </c>
      <c r="BL191" s="15"/>
      <c r="BM191" s="49"/>
    </row>
    <row r="192" spans="1:65" s="12" customFormat="1" ht="15">
      <c r="A192" s="5"/>
      <c r="B192" s="8" t="s">
        <v>162</v>
      </c>
      <c r="C192" s="11">
        <v>0</v>
      </c>
      <c r="D192" s="9">
        <v>1.7474424943548388</v>
      </c>
      <c r="E192" s="9">
        <v>0</v>
      </c>
      <c r="F192" s="9">
        <v>0</v>
      </c>
      <c r="G192" s="10">
        <v>0</v>
      </c>
      <c r="H192" s="11">
        <v>26.031763789548386</v>
      </c>
      <c r="I192" s="9">
        <v>2998.6225196553864</v>
      </c>
      <c r="J192" s="9">
        <v>25.209078083258067</v>
      </c>
      <c r="K192" s="9">
        <v>0</v>
      </c>
      <c r="L192" s="10">
        <v>67.6726044182258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1.5685552500645163</v>
      </c>
      <c r="S192" s="9">
        <v>632.6041033128064</v>
      </c>
      <c r="T192" s="9">
        <v>0</v>
      </c>
      <c r="U192" s="9">
        <v>0</v>
      </c>
      <c r="V192" s="10">
        <v>1.187300190677419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0.5025922482903225</v>
      </c>
      <c r="AC192" s="9">
        <v>0</v>
      </c>
      <c r="AD192" s="9">
        <v>0</v>
      </c>
      <c r="AE192" s="9">
        <v>0</v>
      </c>
      <c r="AF192" s="10">
        <v>0.0061254361290322586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1.6264709677419355E-05</v>
      </c>
      <c r="AM192" s="9">
        <v>0</v>
      </c>
      <c r="AN192" s="9">
        <v>0</v>
      </c>
      <c r="AO192" s="9">
        <v>0</v>
      </c>
      <c r="AP192" s="10">
        <v>0.016524463354838714</v>
      </c>
      <c r="AQ192" s="11">
        <v>0</v>
      </c>
      <c r="AR192" s="9">
        <v>3.0721739601612907</v>
      </c>
      <c r="AS192" s="9">
        <v>0</v>
      </c>
      <c r="AT192" s="9">
        <v>0</v>
      </c>
      <c r="AU192" s="10">
        <v>0</v>
      </c>
      <c r="AV192" s="11">
        <v>68.20959866199998</v>
      </c>
      <c r="AW192" s="9">
        <v>165.60827441499708</v>
      </c>
      <c r="AX192" s="9">
        <v>0.03739059632258064</v>
      </c>
      <c r="AY192" s="9">
        <v>0</v>
      </c>
      <c r="AZ192" s="10">
        <v>90.68178797025803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8.521068358354837</v>
      </c>
      <c r="BG192" s="9">
        <v>32.84203486190322</v>
      </c>
      <c r="BH192" s="9">
        <v>0</v>
      </c>
      <c r="BI192" s="9">
        <v>0</v>
      </c>
      <c r="BJ192" s="10">
        <v>11.796686573193547</v>
      </c>
      <c r="BK192" s="16">
        <f t="shared" si="9"/>
        <v>4135.937641003997</v>
      </c>
      <c r="BL192" s="15"/>
      <c r="BM192" s="49"/>
    </row>
    <row r="193" spans="1:65" s="12" customFormat="1" ht="15">
      <c r="A193" s="5"/>
      <c r="B193" s="8" t="s">
        <v>163</v>
      </c>
      <c r="C193" s="11">
        <v>0</v>
      </c>
      <c r="D193" s="9">
        <v>26.278467396645162</v>
      </c>
      <c r="E193" s="9">
        <v>0</v>
      </c>
      <c r="F193" s="9">
        <v>0</v>
      </c>
      <c r="G193" s="10">
        <v>0</v>
      </c>
      <c r="H193" s="11">
        <v>54.95197324825807</v>
      </c>
      <c r="I193" s="9">
        <v>950.0830924521288</v>
      </c>
      <c r="J193" s="9">
        <v>29.61683123090322</v>
      </c>
      <c r="K193" s="9">
        <v>0</v>
      </c>
      <c r="L193" s="10">
        <v>13.093261737838715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1.1337720940645164</v>
      </c>
      <c r="S193" s="9">
        <v>7.46154821848387</v>
      </c>
      <c r="T193" s="9">
        <v>7.5788828744516135</v>
      </c>
      <c r="U193" s="9">
        <v>0</v>
      </c>
      <c r="V193" s="10">
        <v>2.993090744290323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0.02939111664516129</v>
      </c>
      <c r="AC193" s="9">
        <v>0.059371802193548394</v>
      </c>
      <c r="AD193" s="9">
        <v>0</v>
      </c>
      <c r="AE193" s="9">
        <v>0</v>
      </c>
      <c r="AF193" s="10">
        <v>0.4864709811612904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0.005048913290322581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5.0000000000000026E-09</v>
      </c>
      <c r="AS193" s="9">
        <v>0</v>
      </c>
      <c r="AT193" s="9">
        <v>0</v>
      </c>
      <c r="AU193" s="10">
        <v>0</v>
      </c>
      <c r="AV193" s="11">
        <v>42.81084500077421</v>
      </c>
      <c r="AW193" s="9">
        <v>924.3104078738518</v>
      </c>
      <c r="AX193" s="9">
        <v>0</v>
      </c>
      <c r="AY193" s="9">
        <v>0</v>
      </c>
      <c r="AZ193" s="10">
        <v>281.77472995409687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8.568795574290322</v>
      </c>
      <c r="BG193" s="9">
        <v>118.23636853670969</v>
      </c>
      <c r="BH193" s="9">
        <v>0</v>
      </c>
      <c r="BI193" s="9">
        <v>0</v>
      </c>
      <c r="BJ193" s="10">
        <v>58.537339693193545</v>
      </c>
      <c r="BK193" s="16">
        <f t="shared" si="9"/>
        <v>2528.009689448271</v>
      </c>
      <c r="BL193" s="15"/>
      <c r="BM193" s="55"/>
    </row>
    <row r="194" spans="1:65" s="12" customFormat="1" ht="15">
      <c r="A194" s="5"/>
      <c r="B194" s="8" t="s">
        <v>164</v>
      </c>
      <c r="C194" s="11">
        <v>0</v>
      </c>
      <c r="D194" s="9">
        <v>1074.1557853465483</v>
      </c>
      <c r="E194" s="9">
        <v>0</v>
      </c>
      <c r="F194" s="9">
        <v>0</v>
      </c>
      <c r="G194" s="10">
        <v>0</v>
      </c>
      <c r="H194" s="11">
        <v>171.14790240358062</v>
      </c>
      <c r="I194" s="9">
        <v>2255.4501676228388</v>
      </c>
      <c r="J194" s="9">
        <v>87.89590155100001</v>
      </c>
      <c r="K194" s="9">
        <v>0</v>
      </c>
      <c r="L194" s="10">
        <v>38.15455056348386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5.3957110350000015</v>
      </c>
      <c r="S194" s="9">
        <v>326.52937920777424</v>
      </c>
      <c r="T194" s="9">
        <v>3.143378205161291</v>
      </c>
      <c r="U194" s="9">
        <v>0</v>
      </c>
      <c r="V194" s="10">
        <v>10.165598826193547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0.022124800096774193</v>
      </c>
      <c r="AC194" s="9">
        <v>0</v>
      </c>
      <c r="AD194" s="9">
        <v>0</v>
      </c>
      <c r="AE194" s="9">
        <v>0</v>
      </c>
      <c r="AF194" s="10">
        <v>0.004895334096774193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0.012027244806451615</v>
      </c>
      <c r="AM194" s="9">
        <v>0</v>
      </c>
      <c r="AN194" s="9">
        <v>0</v>
      </c>
      <c r="AO194" s="9">
        <v>0</v>
      </c>
      <c r="AP194" s="10">
        <v>0.008214628161290326</v>
      </c>
      <c r="AQ194" s="11">
        <v>0</v>
      </c>
      <c r="AR194" s="9">
        <v>93.25281561545161</v>
      </c>
      <c r="AS194" s="9">
        <v>0</v>
      </c>
      <c r="AT194" s="9">
        <v>0</v>
      </c>
      <c r="AU194" s="10">
        <v>0</v>
      </c>
      <c r="AV194" s="11">
        <v>31.98296451016131</v>
      </c>
      <c r="AW194" s="9">
        <v>656.7335251418724</v>
      </c>
      <c r="AX194" s="9">
        <v>0</v>
      </c>
      <c r="AY194" s="9">
        <v>0</v>
      </c>
      <c r="AZ194" s="10">
        <v>84.1764673350323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10.670266883225803</v>
      </c>
      <c r="BG194" s="9">
        <v>24.845555797741934</v>
      </c>
      <c r="BH194" s="9">
        <v>5.850531197580646</v>
      </c>
      <c r="BI194" s="9">
        <v>0</v>
      </c>
      <c r="BJ194" s="10">
        <v>12.209472282999997</v>
      </c>
      <c r="BK194" s="16">
        <f t="shared" si="9"/>
        <v>4891.8072355328095</v>
      </c>
      <c r="BL194" s="15"/>
      <c r="BM194" s="49"/>
    </row>
    <row r="195" spans="1:65" s="12" customFormat="1" ht="15">
      <c r="A195" s="5"/>
      <c r="B195" s="8" t="s">
        <v>165</v>
      </c>
      <c r="C195" s="11">
        <v>0</v>
      </c>
      <c r="D195" s="9">
        <v>14.376293791096778</v>
      </c>
      <c r="E195" s="9">
        <v>0</v>
      </c>
      <c r="F195" s="9">
        <v>0</v>
      </c>
      <c r="G195" s="10">
        <v>0</v>
      </c>
      <c r="H195" s="11">
        <v>108.6564440467742</v>
      </c>
      <c r="I195" s="9">
        <v>5228.1382179719985</v>
      </c>
      <c r="J195" s="9">
        <v>105.76218201132258</v>
      </c>
      <c r="K195" s="9">
        <v>26.564952906903226</v>
      </c>
      <c r="L195" s="10">
        <v>227.19931956354839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81.87915478232257</v>
      </c>
      <c r="S195" s="9">
        <v>379.69088823903235</v>
      </c>
      <c r="T195" s="9">
        <v>84.85941114780645</v>
      </c>
      <c r="U195" s="9">
        <v>0</v>
      </c>
      <c r="V195" s="10">
        <v>128.81952154041937</v>
      </c>
      <c r="W195" s="11">
        <v>0</v>
      </c>
      <c r="X195" s="9">
        <v>0.001996677</v>
      </c>
      <c r="Y195" s="9">
        <v>0</v>
      </c>
      <c r="Z195" s="9">
        <v>0</v>
      </c>
      <c r="AA195" s="10">
        <v>0</v>
      </c>
      <c r="AB195" s="11">
        <v>1.0904189247741933</v>
      </c>
      <c r="AC195" s="9">
        <v>0.004384139161290322</v>
      </c>
      <c r="AD195" s="9">
        <v>0</v>
      </c>
      <c r="AE195" s="9">
        <v>0</v>
      </c>
      <c r="AF195" s="10">
        <v>0.5105791791612905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0.13858761154838709</v>
      </c>
      <c r="AM195" s="9">
        <v>0.23360730312903227</v>
      </c>
      <c r="AN195" s="9">
        <v>0</v>
      </c>
      <c r="AO195" s="9">
        <v>0</v>
      </c>
      <c r="AP195" s="10">
        <v>0.17165473583870972</v>
      </c>
      <c r="AQ195" s="11">
        <v>0</v>
      </c>
      <c r="AR195" s="9">
        <v>0.01867580829032258</v>
      </c>
      <c r="AS195" s="9">
        <v>0</v>
      </c>
      <c r="AT195" s="9">
        <v>0</v>
      </c>
      <c r="AU195" s="10">
        <v>0</v>
      </c>
      <c r="AV195" s="11">
        <v>769.123467345</v>
      </c>
      <c r="AW195" s="9">
        <v>2506.272290651458</v>
      </c>
      <c r="AX195" s="9">
        <v>2.2382763373225805</v>
      </c>
      <c r="AY195" s="9">
        <v>767.4065385393548</v>
      </c>
      <c r="AZ195" s="10">
        <v>916.6205417141936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414.31717313732264</v>
      </c>
      <c r="BG195" s="9">
        <v>386.67663035867747</v>
      </c>
      <c r="BH195" s="9">
        <v>7.749497988096776</v>
      </c>
      <c r="BI195" s="9">
        <v>0</v>
      </c>
      <c r="BJ195" s="10">
        <v>305.3636596895161</v>
      </c>
      <c r="BK195" s="16">
        <f t="shared" si="9"/>
        <v>12463.88436614107</v>
      </c>
      <c r="BL195" s="15"/>
      <c r="BM195" s="49"/>
    </row>
    <row r="196" spans="1:65" s="12" customFormat="1" ht="15">
      <c r="A196" s="5"/>
      <c r="B196" s="8" t="s">
        <v>166</v>
      </c>
      <c r="C196" s="11">
        <v>0</v>
      </c>
      <c r="D196" s="9">
        <v>1.6864656070322588</v>
      </c>
      <c r="E196" s="9">
        <v>0</v>
      </c>
      <c r="F196" s="9">
        <v>0</v>
      </c>
      <c r="G196" s="10">
        <v>0</v>
      </c>
      <c r="H196" s="11">
        <v>9.050272630903224</v>
      </c>
      <c r="I196" s="9">
        <v>7.217747184290323</v>
      </c>
      <c r="J196" s="9">
        <v>0</v>
      </c>
      <c r="K196" s="9">
        <v>0</v>
      </c>
      <c r="L196" s="10">
        <v>58.161252527419336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4.437155793806452</v>
      </c>
      <c r="S196" s="9">
        <v>0.04912268016129032</v>
      </c>
      <c r="T196" s="9">
        <v>0</v>
      </c>
      <c r="U196" s="9">
        <v>0</v>
      </c>
      <c r="V196" s="10">
        <v>11.720305560580643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0.43631207312903225</v>
      </c>
      <c r="AC196" s="9">
        <v>0</v>
      </c>
      <c r="AD196" s="9">
        <v>0</v>
      </c>
      <c r="AE196" s="9">
        <v>0</v>
      </c>
      <c r="AF196" s="10">
        <v>1.1995178436774192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0.03846275225806452</v>
      </c>
      <c r="AM196" s="9">
        <v>0.022623456612903225</v>
      </c>
      <c r="AN196" s="9">
        <v>0</v>
      </c>
      <c r="AO196" s="9">
        <v>0</v>
      </c>
      <c r="AP196" s="10">
        <v>0.0755970100967742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403.23375041345196</v>
      </c>
      <c r="AW196" s="9">
        <v>341.9229476024166</v>
      </c>
      <c r="AX196" s="9">
        <v>0.00961128061290323</v>
      </c>
      <c r="AY196" s="9">
        <v>0</v>
      </c>
      <c r="AZ196" s="10">
        <v>1240.624855193549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207.41526399306457</v>
      </c>
      <c r="BG196" s="9">
        <v>42.895275549483856</v>
      </c>
      <c r="BH196" s="9">
        <v>1.3136729660967745</v>
      </c>
      <c r="BI196" s="9">
        <v>0</v>
      </c>
      <c r="BJ196" s="10">
        <v>317.129784522871</v>
      </c>
      <c r="BK196" s="16">
        <f t="shared" si="9"/>
        <v>2648.6399966415142</v>
      </c>
      <c r="BL196" s="15"/>
      <c r="BM196" s="49"/>
    </row>
    <row r="197" spans="1:65" s="12" customFormat="1" ht="15">
      <c r="A197" s="5"/>
      <c r="B197" s="8" t="s">
        <v>167</v>
      </c>
      <c r="C197" s="11">
        <v>0</v>
      </c>
      <c r="D197" s="9">
        <v>144.972608982258</v>
      </c>
      <c r="E197" s="9">
        <v>0</v>
      </c>
      <c r="F197" s="9">
        <v>0</v>
      </c>
      <c r="G197" s="10">
        <v>0</v>
      </c>
      <c r="H197" s="11">
        <v>54.97779925832257</v>
      </c>
      <c r="I197" s="9">
        <v>1585.9889315010003</v>
      </c>
      <c r="J197" s="9">
        <v>0</v>
      </c>
      <c r="K197" s="9">
        <v>0</v>
      </c>
      <c r="L197" s="10">
        <v>40.54557181064515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4.246286445</v>
      </c>
      <c r="S197" s="9">
        <v>3.93809182867742</v>
      </c>
      <c r="T197" s="9">
        <v>1.0448883778709677</v>
      </c>
      <c r="U197" s="9">
        <v>0</v>
      </c>
      <c r="V197" s="10">
        <v>30.461891587612914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0.19225347812903223</v>
      </c>
      <c r="AC197" s="9">
        <v>5.9604220691290335</v>
      </c>
      <c r="AD197" s="9">
        <v>0</v>
      </c>
      <c r="AE197" s="9">
        <v>0</v>
      </c>
      <c r="AF197" s="10">
        <v>0.4151438339677419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0.1693079118064516</v>
      </c>
      <c r="AM197" s="9">
        <v>0</v>
      </c>
      <c r="AN197" s="9">
        <v>0</v>
      </c>
      <c r="AO197" s="9">
        <v>0</v>
      </c>
      <c r="AP197" s="10">
        <v>0.033669965161290324</v>
      </c>
      <c r="AQ197" s="11">
        <v>0</v>
      </c>
      <c r="AR197" s="9">
        <v>0.7399512516129033</v>
      </c>
      <c r="AS197" s="9">
        <v>0</v>
      </c>
      <c r="AT197" s="9">
        <v>0</v>
      </c>
      <c r="AU197" s="10">
        <v>0</v>
      </c>
      <c r="AV197" s="11">
        <v>430.9673785667098</v>
      </c>
      <c r="AW197" s="9">
        <v>1075.0682430799206</v>
      </c>
      <c r="AX197" s="9">
        <v>2.0127346390645156</v>
      </c>
      <c r="AY197" s="9">
        <v>3.439777868580645</v>
      </c>
      <c r="AZ197" s="10">
        <v>826.435686397161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56.291089103064515</v>
      </c>
      <c r="BG197" s="9">
        <v>1005.5329329907738</v>
      </c>
      <c r="BH197" s="9">
        <v>10.27616007983871</v>
      </c>
      <c r="BI197" s="9">
        <v>0</v>
      </c>
      <c r="BJ197" s="10">
        <v>102.98162164780645</v>
      </c>
      <c r="BK197" s="16">
        <f t="shared" si="9"/>
        <v>5386.692442674113</v>
      </c>
      <c r="BL197" s="15"/>
      <c r="BM197" s="55"/>
    </row>
    <row r="198" spans="1:65" s="12" customFormat="1" ht="15">
      <c r="A198" s="5"/>
      <c r="B198" s="8" t="s">
        <v>193</v>
      </c>
      <c r="C198" s="11">
        <v>0</v>
      </c>
      <c r="D198" s="9">
        <v>4.609351451612904</v>
      </c>
      <c r="E198" s="9">
        <v>0</v>
      </c>
      <c r="F198" s="9">
        <v>0</v>
      </c>
      <c r="G198" s="10">
        <v>0</v>
      </c>
      <c r="H198" s="11">
        <v>0.6760695859677418</v>
      </c>
      <c r="I198" s="9">
        <v>0</v>
      </c>
      <c r="J198" s="9">
        <v>0</v>
      </c>
      <c r="K198" s="9">
        <v>0</v>
      </c>
      <c r="L198" s="10">
        <v>0.12680210629032262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2.3756310958709683</v>
      </c>
      <c r="S198" s="9">
        <v>0</v>
      </c>
      <c r="T198" s="9">
        <v>0</v>
      </c>
      <c r="U198" s="9">
        <v>0</v>
      </c>
      <c r="V198" s="10">
        <v>0.04245282712903226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0.03216675090322581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0.00842352848387097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30.27426827628903</v>
      </c>
      <c r="AW198" s="9">
        <v>0.00015316429032258063</v>
      </c>
      <c r="AX198" s="9">
        <v>0</v>
      </c>
      <c r="AY198" s="9">
        <v>0</v>
      </c>
      <c r="AZ198" s="10">
        <v>9.739642959032258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12.912062886516129</v>
      </c>
      <c r="BG198" s="9">
        <v>2.9015709677419352E-05</v>
      </c>
      <c r="BH198" s="9">
        <v>0</v>
      </c>
      <c r="BI198" s="9">
        <v>0</v>
      </c>
      <c r="BJ198" s="10">
        <v>0.8906903244193547</v>
      </c>
      <c r="BK198" s="16">
        <f t="shared" si="9"/>
        <v>61.687743972514845</v>
      </c>
      <c r="BL198" s="15"/>
      <c r="BM198" s="49"/>
    </row>
    <row r="199" spans="1:65" s="12" customFormat="1" ht="15">
      <c r="A199" s="5"/>
      <c r="B199" s="8" t="s">
        <v>168</v>
      </c>
      <c r="C199" s="11">
        <v>0</v>
      </c>
      <c r="D199" s="9">
        <v>3.671488828129032</v>
      </c>
      <c r="E199" s="9">
        <v>0</v>
      </c>
      <c r="F199" s="9">
        <v>0</v>
      </c>
      <c r="G199" s="10">
        <v>0</v>
      </c>
      <c r="H199" s="11">
        <v>39.00026756835484</v>
      </c>
      <c r="I199" s="9">
        <v>607.1757949720644</v>
      </c>
      <c r="J199" s="9">
        <v>0</v>
      </c>
      <c r="K199" s="9">
        <v>0</v>
      </c>
      <c r="L199" s="10">
        <v>27.60603334193548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7.5836230130967754</v>
      </c>
      <c r="S199" s="9">
        <v>3.1790475381290317</v>
      </c>
      <c r="T199" s="9">
        <v>7.055430160677419</v>
      </c>
      <c r="U199" s="9">
        <v>0</v>
      </c>
      <c r="V199" s="10">
        <v>21.49063548829033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6.806761446741937</v>
      </c>
      <c r="AC199" s="9">
        <v>6.214742869741936</v>
      </c>
      <c r="AD199" s="9">
        <v>0</v>
      </c>
      <c r="AE199" s="9">
        <v>0</v>
      </c>
      <c r="AF199" s="10">
        <v>3.045447949032258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0.24204512000000003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842.4138163691614</v>
      </c>
      <c r="AW199" s="9">
        <v>2346.813448147179</v>
      </c>
      <c r="AX199" s="9">
        <v>3.2998509630000004</v>
      </c>
      <c r="AY199" s="9">
        <v>0</v>
      </c>
      <c r="AZ199" s="10">
        <v>1385.9745489844836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202.9914112359032</v>
      </c>
      <c r="BG199" s="9">
        <v>200.01419846451614</v>
      </c>
      <c r="BH199" s="9">
        <v>35.00225751341936</v>
      </c>
      <c r="BI199" s="9">
        <v>0</v>
      </c>
      <c r="BJ199" s="10">
        <v>267.71587451025806</v>
      </c>
      <c r="BK199" s="16">
        <f t="shared" si="9"/>
        <v>6017.296724484113</v>
      </c>
      <c r="BL199" s="15"/>
      <c r="BM199" s="49"/>
    </row>
    <row r="200" spans="1:65" s="12" customFormat="1" ht="15">
      <c r="A200" s="5"/>
      <c r="B200" s="8" t="s">
        <v>217</v>
      </c>
      <c r="C200" s="11">
        <v>0</v>
      </c>
      <c r="D200" s="9">
        <v>537.1156283506451</v>
      </c>
      <c r="E200" s="9">
        <v>0</v>
      </c>
      <c r="F200" s="9">
        <v>0</v>
      </c>
      <c r="G200" s="10">
        <v>56.459385298290314</v>
      </c>
      <c r="H200" s="11">
        <v>65.37568129919356</v>
      </c>
      <c r="I200" s="9">
        <v>4184.115609809031</v>
      </c>
      <c r="J200" s="9">
        <v>489.49965142487093</v>
      </c>
      <c r="K200" s="9">
        <v>0</v>
      </c>
      <c r="L200" s="10">
        <v>70.51773247499999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4.447807650935484</v>
      </c>
      <c r="S200" s="9">
        <v>657.8333319276774</v>
      </c>
      <c r="T200" s="9">
        <v>18.854773931580638</v>
      </c>
      <c r="U200" s="9">
        <v>0</v>
      </c>
      <c r="V200" s="10">
        <v>10.449372328096771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0.20717758083870969</v>
      </c>
      <c r="AC200" s="9">
        <v>0</v>
      </c>
      <c r="AD200" s="9">
        <v>0</v>
      </c>
      <c r="AE200" s="9">
        <v>0</v>
      </c>
      <c r="AF200" s="10">
        <v>0.1136652085483871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0.0019260500322580648</v>
      </c>
      <c r="AM200" s="9">
        <v>0</v>
      </c>
      <c r="AN200" s="9">
        <v>0</v>
      </c>
      <c r="AO200" s="9">
        <v>0</v>
      </c>
      <c r="AP200" s="10">
        <v>0.017233968677419352</v>
      </c>
      <c r="AQ200" s="11">
        <v>0</v>
      </c>
      <c r="AR200" s="9">
        <v>180.90496260177423</v>
      </c>
      <c r="AS200" s="9">
        <v>0</v>
      </c>
      <c r="AT200" s="9">
        <v>0</v>
      </c>
      <c r="AU200" s="10">
        <v>0</v>
      </c>
      <c r="AV200" s="11">
        <v>220.3270563534516</v>
      </c>
      <c r="AW200" s="9">
        <v>921.0108901182016</v>
      </c>
      <c r="AX200" s="9">
        <v>4.707338038064516</v>
      </c>
      <c r="AY200" s="9">
        <v>0</v>
      </c>
      <c r="AZ200" s="10">
        <v>240.19296317061287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50.40710477764516</v>
      </c>
      <c r="BG200" s="9">
        <v>595.2966491539353</v>
      </c>
      <c r="BH200" s="9">
        <v>3.7902201443548384</v>
      </c>
      <c r="BI200" s="9">
        <v>0</v>
      </c>
      <c r="BJ200" s="10">
        <v>63.63299780819353</v>
      </c>
      <c r="BK200" s="16">
        <f t="shared" si="9"/>
        <v>8375.279159469652</v>
      </c>
      <c r="BL200" s="15"/>
      <c r="BM200" s="49"/>
    </row>
    <row r="201" spans="1:65" s="20" customFormat="1" ht="15">
      <c r="A201" s="5"/>
      <c r="B201" s="14" t="s">
        <v>20</v>
      </c>
      <c r="C201" s="19">
        <f>SUM(C190:C200)</f>
        <v>0</v>
      </c>
      <c r="D201" s="17">
        <f>SUM(D190:D200)</f>
        <v>1952.1687481159029</v>
      </c>
      <c r="E201" s="17">
        <f>SUM(E190:E200)</f>
        <v>0</v>
      </c>
      <c r="F201" s="17">
        <f>SUM(F190:F200)</f>
        <v>0</v>
      </c>
      <c r="G201" s="18">
        <f>SUM(G190:G200)</f>
        <v>61.860712639483864</v>
      </c>
      <c r="H201" s="19">
        <f aca="true" t="shared" si="10" ref="H201:BJ201">SUM(H190:H200)</f>
        <v>535.8177738030645</v>
      </c>
      <c r="I201" s="17">
        <f t="shared" si="10"/>
        <v>18423.460604160093</v>
      </c>
      <c r="J201" s="17">
        <f t="shared" si="10"/>
        <v>796.4249993238709</v>
      </c>
      <c r="K201" s="17">
        <f t="shared" si="10"/>
        <v>26.564952906903226</v>
      </c>
      <c r="L201" s="18">
        <f t="shared" si="10"/>
        <v>547.9221178496128</v>
      </c>
      <c r="M201" s="19">
        <f t="shared" si="10"/>
        <v>0</v>
      </c>
      <c r="N201" s="17">
        <f t="shared" si="10"/>
        <v>0</v>
      </c>
      <c r="O201" s="17">
        <f t="shared" si="10"/>
        <v>0</v>
      </c>
      <c r="P201" s="17">
        <f t="shared" si="10"/>
        <v>0</v>
      </c>
      <c r="Q201" s="18">
        <f t="shared" si="10"/>
        <v>0</v>
      </c>
      <c r="R201" s="19">
        <f t="shared" si="10"/>
        <v>118.66620392706452</v>
      </c>
      <c r="S201" s="17">
        <f t="shared" si="10"/>
        <v>2048.1278422128707</v>
      </c>
      <c r="T201" s="17">
        <f t="shared" si="10"/>
        <v>142.2515440992903</v>
      </c>
      <c r="U201" s="17">
        <f t="shared" si="10"/>
        <v>0</v>
      </c>
      <c r="V201" s="18">
        <f t="shared" si="10"/>
        <v>229.86253031154843</v>
      </c>
      <c r="W201" s="19">
        <f t="shared" si="10"/>
        <v>0</v>
      </c>
      <c r="X201" s="17">
        <f t="shared" si="10"/>
        <v>0.001996677</v>
      </c>
      <c r="Y201" s="17">
        <f t="shared" si="10"/>
        <v>0</v>
      </c>
      <c r="Z201" s="17">
        <f t="shared" si="10"/>
        <v>0</v>
      </c>
      <c r="AA201" s="18">
        <f t="shared" si="10"/>
        <v>0</v>
      </c>
      <c r="AB201" s="19">
        <f t="shared" si="10"/>
        <v>15.055329470000004</v>
      </c>
      <c r="AC201" s="17">
        <f t="shared" si="10"/>
        <v>12.238920880225809</v>
      </c>
      <c r="AD201" s="17">
        <f t="shared" si="10"/>
        <v>0</v>
      </c>
      <c r="AE201" s="17">
        <f t="shared" si="10"/>
        <v>0</v>
      </c>
      <c r="AF201" s="18">
        <f t="shared" si="10"/>
        <v>5.796980866387097</v>
      </c>
      <c r="AG201" s="19">
        <f t="shared" si="10"/>
        <v>0</v>
      </c>
      <c r="AH201" s="17">
        <f t="shared" si="10"/>
        <v>0</v>
      </c>
      <c r="AI201" s="17">
        <f t="shared" si="10"/>
        <v>0</v>
      </c>
      <c r="AJ201" s="17">
        <f t="shared" si="10"/>
        <v>0</v>
      </c>
      <c r="AK201" s="18">
        <f t="shared" si="10"/>
        <v>0</v>
      </c>
      <c r="AL201" s="19">
        <f t="shared" si="10"/>
        <v>0.6158453969354839</v>
      </c>
      <c r="AM201" s="17">
        <f t="shared" si="10"/>
        <v>0.2562307597419355</v>
      </c>
      <c r="AN201" s="17">
        <f t="shared" si="10"/>
        <v>0</v>
      </c>
      <c r="AO201" s="17">
        <f t="shared" si="10"/>
        <v>0</v>
      </c>
      <c r="AP201" s="18">
        <f t="shared" si="10"/>
        <v>0.3228947712903226</v>
      </c>
      <c r="AQ201" s="19">
        <f t="shared" si="10"/>
        <v>0</v>
      </c>
      <c r="AR201" s="17">
        <f t="shared" si="10"/>
        <v>277.98857924229037</v>
      </c>
      <c r="AS201" s="17">
        <f t="shared" si="10"/>
        <v>0</v>
      </c>
      <c r="AT201" s="17">
        <f t="shared" si="10"/>
        <v>0</v>
      </c>
      <c r="AU201" s="18">
        <f t="shared" si="10"/>
        <v>0</v>
      </c>
      <c r="AV201" s="19">
        <f t="shared" si="10"/>
        <v>3042.8580982181284</v>
      </c>
      <c r="AW201" s="17">
        <f t="shared" si="10"/>
        <v>9564.323011119925</v>
      </c>
      <c r="AX201" s="17">
        <f t="shared" si="10"/>
        <v>18.577923725032257</v>
      </c>
      <c r="AY201" s="17">
        <f t="shared" si="10"/>
        <v>770.8463164079354</v>
      </c>
      <c r="AZ201" s="18">
        <f t="shared" si="10"/>
        <v>5277.386950329</v>
      </c>
      <c r="BA201" s="19">
        <f t="shared" si="10"/>
        <v>0</v>
      </c>
      <c r="BB201" s="17">
        <f t="shared" si="10"/>
        <v>0</v>
      </c>
      <c r="BC201" s="17">
        <f t="shared" si="10"/>
        <v>0</v>
      </c>
      <c r="BD201" s="17">
        <f t="shared" si="10"/>
        <v>0</v>
      </c>
      <c r="BE201" s="18">
        <f t="shared" si="10"/>
        <v>0</v>
      </c>
      <c r="BF201" s="19">
        <f t="shared" si="10"/>
        <v>1046.8264256194518</v>
      </c>
      <c r="BG201" s="17">
        <f t="shared" si="10"/>
        <v>2473.923147394161</v>
      </c>
      <c r="BH201" s="17">
        <f t="shared" si="10"/>
        <v>72.95992873767742</v>
      </c>
      <c r="BI201" s="17">
        <f t="shared" si="10"/>
        <v>0</v>
      </c>
      <c r="BJ201" s="18">
        <f t="shared" si="10"/>
        <v>1180.2658353908064</v>
      </c>
      <c r="BK201" s="31">
        <f>SUM(BK190:BK200)</f>
        <v>48643.3724443557</v>
      </c>
      <c r="BL201" s="15"/>
      <c r="BM201" s="49"/>
    </row>
    <row r="202" spans="1:65" s="20" customFormat="1" ht="15">
      <c r="A202" s="5"/>
      <c r="B202" s="14" t="s">
        <v>21</v>
      </c>
      <c r="C202" s="19">
        <f aca="true" t="shared" si="11" ref="C202:AH202">C201+C188+C185+C181+C17+C13</f>
        <v>0</v>
      </c>
      <c r="D202" s="17">
        <f t="shared" si="11"/>
        <v>4202.106406336128</v>
      </c>
      <c r="E202" s="17">
        <f t="shared" si="11"/>
        <v>0</v>
      </c>
      <c r="F202" s="17">
        <f t="shared" si="11"/>
        <v>0</v>
      </c>
      <c r="G202" s="18">
        <f t="shared" si="11"/>
        <v>199.6831698360968</v>
      </c>
      <c r="H202" s="19">
        <f t="shared" si="11"/>
        <v>1043.3985231340644</v>
      </c>
      <c r="I202" s="17">
        <f t="shared" si="11"/>
        <v>35059.262891007034</v>
      </c>
      <c r="J202" s="17">
        <f t="shared" si="11"/>
        <v>5360.816838936775</v>
      </c>
      <c r="K202" s="17">
        <f t="shared" si="11"/>
        <v>130.53099809148387</v>
      </c>
      <c r="L202" s="18">
        <f t="shared" si="11"/>
        <v>1275.0959440043546</v>
      </c>
      <c r="M202" s="19">
        <f t="shared" si="11"/>
        <v>0</v>
      </c>
      <c r="N202" s="17">
        <f t="shared" si="11"/>
        <v>0</v>
      </c>
      <c r="O202" s="17">
        <f t="shared" si="11"/>
        <v>0</v>
      </c>
      <c r="P202" s="17">
        <f t="shared" si="11"/>
        <v>0</v>
      </c>
      <c r="Q202" s="18">
        <f t="shared" si="11"/>
        <v>0</v>
      </c>
      <c r="R202" s="19">
        <f t="shared" si="11"/>
        <v>335.53593390345156</v>
      </c>
      <c r="S202" s="17">
        <f t="shared" si="11"/>
        <v>4675.997233947581</v>
      </c>
      <c r="T202" s="17">
        <f t="shared" si="11"/>
        <v>654.9244820451612</v>
      </c>
      <c r="U202" s="17">
        <f t="shared" si="11"/>
        <v>0</v>
      </c>
      <c r="V202" s="18">
        <f t="shared" si="11"/>
        <v>453.7600331490969</v>
      </c>
      <c r="W202" s="19">
        <f t="shared" si="11"/>
        <v>0</v>
      </c>
      <c r="X202" s="17">
        <f t="shared" si="11"/>
        <v>14.240496796064514</v>
      </c>
      <c r="Y202" s="17">
        <f t="shared" si="11"/>
        <v>0</v>
      </c>
      <c r="Z202" s="17">
        <f t="shared" si="11"/>
        <v>0</v>
      </c>
      <c r="AA202" s="18">
        <f t="shared" si="11"/>
        <v>0</v>
      </c>
      <c r="AB202" s="19">
        <f t="shared" si="11"/>
        <v>19.28032015254839</v>
      </c>
      <c r="AC202" s="17">
        <f t="shared" si="11"/>
        <v>42.10267644925807</v>
      </c>
      <c r="AD202" s="17">
        <f t="shared" si="11"/>
        <v>0</v>
      </c>
      <c r="AE202" s="17">
        <f t="shared" si="11"/>
        <v>0</v>
      </c>
      <c r="AF202" s="18">
        <f t="shared" si="11"/>
        <v>17.512631141741934</v>
      </c>
      <c r="AG202" s="19">
        <f t="shared" si="11"/>
        <v>0</v>
      </c>
      <c r="AH202" s="17">
        <f t="shared" si="11"/>
        <v>0</v>
      </c>
      <c r="AI202" s="17">
        <f aca="true" t="shared" si="12" ref="AI202:BK202">AI201+AI188+AI185+AI181+AI17+AI13</f>
        <v>0</v>
      </c>
      <c r="AJ202" s="17">
        <f t="shared" si="12"/>
        <v>0</v>
      </c>
      <c r="AK202" s="18">
        <f t="shared" si="12"/>
        <v>0</v>
      </c>
      <c r="AL202" s="19">
        <f t="shared" si="12"/>
        <v>0.999852390032258</v>
      </c>
      <c r="AM202" s="17">
        <f t="shared" si="12"/>
        <v>0.2562307597419355</v>
      </c>
      <c r="AN202" s="17">
        <f t="shared" si="12"/>
        <v>0</v>
      </c>
      <c r="AO202" s="17">
        <f t="shared" si="12"/>
        <v>0</v>
      </c>
      <c r="AP202" s="18">
        <f t="shared" si="12"/>
        <v>0.6708811326451612</v>
      </c>
      <c r="AQ202" s="19">
        <f t="shared" si="12"/>
        <v>0</v>
      </c>
      <c r="AR202" s="17">
        <f t="shared" si="12"/>
        <v>855.0111624246774</v>
      </c>
      <c r="AS202" s="17">
        <f t="shared" si="12"/>
        <v>0</v>
      </c>
      <c r="AT202" s="17">
        <f t="shared" si="12"/>
        <v>0</v>
      </c>
      <c r="AU202" s="18">
        <f t="shared" si="12"/>
        <v>0</v>
      </c>
      <c r="AV202" s="19">
        <f t="shared" si="12"/>
        <v>6551.008750778968</v>
      </c>
      <c r="AW202" s="17">
        <f t="shared" si="12"/>
        <v>19285.77157662674</v>
      </c>
      <c r="AX202" s="17">
        <f t="shared" si="12"/>
        <v>2493.9256023133867</v>
      </c>
      <c r="AY202" s="17">
        <f t="shared" si="12"/>
        <v>770.8463164079354</v>
      </c>
      <c r="AZ202" s="18">
        <f t="shared" si="12"/>
        <v>8774.53219981355</v>
      </c>
      <c r="BA202" s="19">
        <f t="shared" si="12"/>
        <v>0</v>
      </c>
      <c r="BB202" s="17">
        <f t="shared" si="12"/>
        <v>0</v>
      </c>
      <c r="BC202" s="17">
        <f t="shared" si="12"/>
        <v>0</v>
      </c>
      <c r="BD202" s="17">
        <f t="shared" si="12"/>
        <v>0</v>
      </c>
      <c r="BE202" s="18">
        <f t="shared" si="12"/>
        <v>0</v>
      </c>
      <c r="BF202" s="19">
        <f t="shared" si="12"/>
        <v>1918.8073102087424</v>
      </c>
      <c r="BG202" s="17">
        <f t="shared" si="12"/>
        <v>4614.958005689774</v>
      </c>
      <c r="BH202" s="17">
        <f t="shared" si="12"/>
        <v>235.03383999048387</v>
      </c>
      <c r="BI202" s="17">
        <f t="shared" si="12"/>
        <v>0</v>
      </c>
      <c r="BJ202" s="18">
        <f t="shared" si="12"/>
        <v>2009.8595280540324</v>
      </c>
      <c r="BK202" s="18">
        <f t="shared" si="12"/>
        <v>100995.92983552153</v>
      </c>
      <c r="BL202" s="15"/>
      <c r="BM202" s="49"/>
    </row>
    <row r="203" spans="3:64" ht="1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5"/>
    </row>
    <row r="204" spans="1:65" s="12" customFormat="1" ht="15" customHeight="1">
      <c r="A204" s="5" t="s">
        <v>22</v>
      </c>
      <c r="B204" s="25" t="s">
        <v>23</v>
      </c>
      <c r="C204" s="50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2"/>
      <c r="BK204" s="15"/>
      <c r="BL204" s="15"/>
      <c r="BM204" s="55"/>
    </row>
    <row r="205" spans="1:65" s="12" customFormat="1" ht="15">
      <c r="A205" s="5" t="s">
        <v>9</v>
      </c>
      <c r="B205" s="59" t="s">
        <v>103</v>
      </c>
      <c r="C205" s="11"/>
      <c r="D205" s="9"/>
      <c r="E205" s="9"/>
      <c r="F205" s="9"/>
      <c r="G205" s="10"/>
      <c r="H205" s="11"/>
      <c r="I205" s="9"/>
      <c r="J205" s="9"/>
      <c r="K205" s="9"/>
      <c r="L205" s="10"/>
      <c r="M205" s="11"/>
      <c r="N205" s="9"/>
      <c r="O205" s="9"/>
      <c r="P205" s="9"/>
      <c r="Q205" s="10"/>
      <c r="R205" s="11"/>
      <c r="S205" s="9"/>
      <c r="T205" s="9"/>
      <c r="U205" s="9"/>
      <c r="V205" s="10"/>
      <c r="W205" s="11"/>
      <c r="X205" s="9"/>
      <c r="Y205" s="9"/>
      <c r="Z205" s="9"/>
      <c r="AA205" s="10"/>
      <c r="AB205" s="11"/>
      <c r="AC205" s="9"/>
      <c r="AD205" s="9"/>
      <c r="AE205" s="9"/>
      <c r="AF205" s="10"/>
      <c r="AG205" s="11"/>
      <c r="AH205" s="9"/>
      <c r="AI205" s="9"/>
      <c r="AJ205" s="9"/>
      <c r="AK205" s="10"/>
      <c r="AL205" s="11"/>
      <c r="AM205" s="9"/>
      <c r="AN205" s="9"/>
      <c r="AO205" s="9"/>
      <c r="AP205" s="10"/>
      <c r="AQ205" s="11"/>
      <c r="AR205" s="9"/>
      <c r="AS205" s="9"/>
      <c r="AT205" s="9"/>
      <c r="AU205" s="10"/>
      <c r="AV205" s="11"/>
      <c r="AW205" s="9"/>
      <c r="AX205" s="9"/>
      <c r="AY205" s="9"/>
      <c r="AZ205" s="10"/>
      <c r="BA205" s="11"/>
      <c r="BB205" s="9"/>
      <c r="BC205" s="9"/>
      <c r="BD205" s="9"/>
      <c r="BE205" s="10"/>
      <c r="BF205" s="11"/>
      <c r="BG205" s="9"/>
      <c r="BH205" s="9"/>
      <c r="BI205" s="9"/>
      <c r="BJ205" s="10"/>
      <c r="BK205" s="16"/>
      <c r="BL205" s="15"/>
      <c r="BM205" s="55"/>
    </row>
    <row r="206" spans="1:65" s="12" customFormat="1" ht="15">
      <c r="A206" s="5"/>
      <c r="B206" s="8" t="s">
        <v>218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0.9241914466129032</v>
      </c>
      <c r="I206" s="9">
        <v>0</v>
      </c>
      <c r="J206" s="9">
        <v>0</v>
      </c>
      <c r="K206" s="9">
        <v>0</v>
      </c>
      <c r="L206" s="10">
        <v>0.5828292345483872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0.6105776069032257</v>
      </c>
      <c r="S206" s="9">
        <v>0</v>
      </c>
      <c r="T206" s="9">
        <v>0</v>
      </c>
      <c r="U206" s="9">
        <v>0</v>
      </c>
      <c r="V206" s="10">
        <v>0.09063161841935484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0.3349713939032257</v>
      </c>
      <c r="AC206" s="9">
        <v>0</v>
      </c>
      <c r="AD206" s="9">
        <v>0</v>
      </c>
      <c r="AE206" s="9">
        <v>0</v>
      </c>
      <c r="AF206" s="10">
        <v>0.22312040735483873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0.8391953238709678</v>
      </c>
      <c r="AM206" s="9">
        <v>0</v>
      </c>
      <c r="AN206" s="9">
        <v>0</v>
      </c>
      <c r="AO206" s="9">
        <v>0</v>
      </c>
      <c r="AP206" s="10">
        <v>0.15804331212903228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45.39423063202647</v>
      </c>
      <c r="AW206" s="9">
        <v>0</v>
      </c>
      <c r="AX206" s="9">
        <v>0</v>
      </c>
      <c r="AY206" s="9">
        <v>0</v>
      </c>
      <c r="AZ206" s="10">
        <v>19.915518901451613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47.06594212648388</v>
      </c>
      <c r="BG206" s="9">
        <v>0.037838495483870964</v>
      </c>
      <c r="BH206" s="9">
        <v>0</v>
      </c>
      <c r="BI206" s="9">
        <v>0</v>
      </c>
      <c r="BJ206" s="10">
        <v>11.388189004838713</v>
      </c>
      <c r="BK206" s="16">
        <f>SUM(C206:BJ206)</f>
        <v>127.56527950402649</v>
      </c>
      <c r="BL206" s="15"/>
      <c r="BM206" s="49"/>
    </row>
    <row r="207" spans="1:65" s="12" customFormat="1" ht="15">
      <c r="A207" s="5"/>
      <c r="B207" s="8" t="s">
        <v>33</v>
      </c>
      <c r="C207" s="11">
        <v>0</v>
      </c>
      <c r="D207" s="9">
        <v>0.5638263786774192</v>
      </c>
      <c r="E207" s="9">
        <v>0</v>
      </c>
      <c r="F207" s="9">
        <v>0</v>
      </c>
      <c r="G207" s="10">
        <v>0</v>
      </c>
      <c r="H207" s="11">
        <v>93.08758332851613</v>
      </c>
      <c r="I207" s="9">
        <v>0.3569460521290323</v>
      </c>
      <c r="J207" s="9">
        <v>0.0014445980322580646</v>
      </c>
      <c r="K207" s="9">
        <v>0</v>
      </c>
      <c r="L207" s="10">
        <v>63.736760176806456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66.0133435646129</v>
      </c>
      <c r="S207" s="9">
        <v>0.18068530722580653</v>
      </c>
      <c r="T207" s="9">
        <v>0</v>
      </c>
      <c r="U207" s="9">
        <v>0</v>
      </c>
      <c r="V207" s="10">
        <v>31.525365051258067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6.272615796870968</v>
      </c>
      <c r="AC207" s="9">
        <v>0.008011919129032258</v>
      </c>
      <c r="AD207" s="9">
        <v>0</v>
      </c>
      <c r="AE207" s="9">
        <v>0</v>
      </c>
      <c r="AF207" s="10">
        <v>2.507112277225806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5.261217713935484</v>
      </c>
      <c r="AM207" s="9">
        <v>38.89303751545162</v>
      </c>
      <c r="AN207" s="9">
        <v>0</v>
      </c>
      <c r="AO207" s="9">
        <v>0</v>
      </c>
      <c r="AP207" s="10">
        <v>1.694263044258065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1477.6022927802896</v>
      </c>
      <c r="AW207" s="9">
        <v>19.0741963138471</v>
      </c>
      <c r="AX207" s="9">
        <v>0.18084556845161293</v>
      </c>
      <c r="AY207" s="9">
        <v>0.022173977322580654</v>
      </c>
      <c r="AZ207" s="10">
        <v>1074.9893895968066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1136.5158422756128</v>
      </c>
      <c r="BG207" s="9">
        <v>27.88062641916129</v>
      </c>
      <c r="BH207" s="9">
        <v>0</v>
      </c>
      <c r="BI207" s="9">
        <v>0</v>
      </c>
      <c r="BJ207" s="10">
        <v>480.1106911503223</v>
      </c>
      <c r="BK207" s="16">
        <f>SUM(C207:BJ207)</f>
        <v>4526.478270805943</v>
      </c>
      <c r="BL207" s="15"/>
      <c r="BM207" s="49"/>
    </row>
    <row r="208" spans="1:65" s="20" customFormat="1" ht="15">
      <c r="A208" s="5"/>
      <c r="B208" s="14" t="s">
        <v>11</v>
      </c>
      <c r="C208" s="19">
        <f>SUM(C206:C207)</f>
        <v>0</v>
      </c>
      <c r="D208" s="17">
        <f aca="true" t="shared" si="13" ref="D208:BK208">SUM(D206:D207)</f>
        <v>0.5638263786774192</v>
      </c>
      <c r="E208" s="17">
        <f t="shared" si="13"/>
        <v>0</v>
      </c>
      <c r="F208" s="17">
        <f t="shared" si="13"/>
        <v>0</v>
      </c>
      <c r="G208" s="18">
        <f t="shared" si="13"/>
        <v>0</v>
      </c>
      <c r="H208" s="19">
        <f t="shared" si="13"/>
        <v>94.01177477512904</v>
      </c>
      <c r="I208" s="17">
        <f t="shared" si="13"/>
        <v>0.3569460521290323</v>
      </c>
      <c r="J208" s="17">
        <f t="shared" si="13"/>
        <v>0.0014445980322580646</v>
      </c>
      <c r="K208" s="17">
        <f t="shared" si="13"/>
        <v>0</v>
      </c>
      <c r="L208" s="18">
        <f t="shared" si="13"/>
        <v>64.31958941135484</v>
      </c>
      <c r="M208" s="19">
        <f t="shared" si="13"/>
        <v>0</v>
      </c>
      <c r="N208" s="17">
        <f t="shared" si="13"/>
        <v>0</v>
      </c>
      <c r="O208" s="17">
        <f t="shared" si="13"/>
        <v>0</v>
      </c>
      <c r="P208" s="17">
        <f t="shared" si="13"/>
        <v>0</v>
      </c>
      <c r="Q208" s="18">
        <f t="shared" si="13"/>
        <v>0</v>
      </c>
      <c r="R208" s="19">
        <f t="shared" si="13"/>
        <v>66.62392117151612</v>
      </c>
      <c r="S208" s="17">
        <f t="shared" si="13"/>
        <v>0.18068530722580653</v>
      </c>
      <c r="T208" s="17">
        <f t="shared" si="13"/>
        <v>0</v>
      </c>
      <c r="U208" s="17">
        <f t="shared" si="13"/>
        <v>0</v>
      </c>
      <c r="V208" s="18">
        <f t="shared" si="13"/>
        <v>31.615996669677422</v>
      </c>
      <c r="W208" s="19">
        <f t="shared" si="13"/>
        <v>0</v>
      </c>
      <c r="X208" s="17">
        <f t="shared" si="13"/>
        <v>0</v>
      </c>
      <c r="Y208" s="17">
        <f t="shared" si="13"/>
        <v>0</v>
      </c>
      <c r="Z208" s="17">
        <f t="shared" si="13"/>
        <v>0</v>
      </c>
      <c r="AA208" s="18">
        <f t="shared" si="13"/>
        <v>0</v>
      </c>
      <c r="AB208" s="19">
        <f t="shared" si="13"/>
        <v>6.607587190774194</v>
      </c>
      <c r="AC208" s="17">
        <f t="shared" si="13"/>
        <v>0.008011919129032258</v>
      </c>
      <c r="AD208" s="17">
        <f t="shared" si="13"/>
        <v>0</v>
      </c>
      <c r="AE208" s="17">
        <f t="shared" si="13"/>
        <v>0</v>
      </c>
      <c r="AF208" s="18">
        <f t="shared" si="13"/>
        <v>2.7302326845806446</v>
      </c>
      <c r="AG208" s="19">
        <f t="shared" si="13"/>
        <v>0</v>
      </c>
      <c r="AH208" s="17">
        <f t="shared" si="13"/>
        <v>0</v>
      </c>
      <c r="AI208" s="17">
        <f t="shared" si="13"/>
        <v>0</v>
      </c>
      <c r="AJ208" s="17">
        <f t="shared" si="13"/>
        <v>0</v>
      </c>
      <c r="AK208" s="18">
        <f t="shared" si="13"/>
        <v>0</v>
      </c>
      <c r="AL208" s="19">
        <f t="shared" si="13"/>
        <v>6.100413037806452</v>
      </c>
      <c r="AM208" s="17">
        <f t="shared" si="13"/>
        <v>38.89303751545162</v>
      </c>
      <c r="AN208" s="17">
        <f t="shared" si="13"/>
        <v>0</v>
      </c>
      <c r="AO208" s="17">
        <f t="shared" si="13"/>
        <v>0</v>
      </c>
      <c r="AP208" s="18">
        <f t="shared" si="13"/>
        <v>1.8523063563870974</v>
      </c>
      <c r="AQ208" s="19">
        <f t="shared" si="13"/>
        <v>0</v>
      </c>
      <c r="AR208" s="17">
        <f t="shared" si="13"/>
        <v>0</v>
      </c>
      <c r="AS208" s="17">
        <f t="shared" si="13"/>
        <v>0</v>
      </c>
      <c r="AT208" s="17">
        <f t="shared" si="13"/>
        <v>0</v>
      </c>
      <c r="AU208" s="18">
        <f t="shared" si="13"/>
        <v>0</v>
      </c>
      <c r="AV208" s="19">
        <f t="shared" si="13"/>
        <v>1522.996523412316</v>
      </c>
      <c r="AW208" s="17">
        <f t="shared" si="13"/>
        <v>19.0741963138471</v>
      </c>
      <c r="AX208" s="17">
        <f t="shared" si="13"/>
        <v>0.18084556845161293</v>
      </c>
      <c r="AY208" s="17">
        <f t="shared" si="13"/>
        <v>0.022173977322580654</v>
      </c>
      <c r="AZ208" s="18">
        <f t="shared" si="13"/>
        <v>1094.9049084982582</v>
      </c>
      <c r="BA208" s="19">
        <f t="shared" si="13"/>
        <v>0</v>
      </c>
      <c r="BB208" s="17">
        <f t="shared" si="13"/>
        <v>0</v>
      </c>
      <c r="BC208" s="17">
        <f t="shared" si="13"/>
        <v>0</v>
      </c>
      <c r="BD208" s="17">
        <f t="shared" si="13"/>
        <v>0</v>
      </c>
      <c r="BE208" s="18">
        <f t="shared" si="13"/>
        <v>0</v>
      </c>
      <c r="BF208" s="19">
        <f t="shared" si="13"/>
        <v>1183.5817844020967</v>
      </c>
      <c r="BG208" s="17">
        <f t="shared" si="13"/>
        <v>27.91846491464516</v>
      </c>
      <c r="BH208" s="17">
        <f t="shared" si="13"/>
        <v>0</v>
      </c>
      <c r="BI208" s="17">
        <f t="shared" si="13"/>
        <v>0</v>
      </c>
      <c r="BJ208" s="18">
        <f t="shared" si="13"/>
        <v>491.498880155161</v>
      </c>
      <c r="BK208" s="31">
        <f t="shared" si="13"/>
        <v>4654.04355030997</v>
      </c>
      <c r="BL208" s="15"/>
      <c r="BM208" s="49"/>
    </row>
    <row r="209" spans="3:65" ht="1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5"/>
      <c r="BM209" s="49"/>
    </row>
    <row r="210" spans="1:65" s="12" customFormat="1" ht="15">
      <c r="A210" s="5" t="s">
        <v>12</v>
      </c>
      <c r="B210" s="26" t="s">
        <v>24</v>
      </c>
      <c r="C210" s="11"/>
      <c r="D210" s="9"/>
      <c r="E210" s="9"/>
      <c r="F210" s="9"/>
      <c r="G210" s="10"/>
      <c r="H210" s="11"/>
      <c r="I210" s="9"/>
      <c r="J210" s="9"/>
      <c r="K210" s="9"/>
      <c r="L210" s="10"/>
      <c r="M210" s="11"/>
      <c r="N210" s="9"/>
      <c r="O210" s="9"/>
      <c r="P210" s="9"/>
      <c r="Q210" s="10"/>
      <c r="R210" s="11"/>
      <c r="S210" s="9"/>
      <c r="T210" s="9"/>
      <c r="U210" s="9"/>
      <c r="V210" s="10"/>
      <c r="W210" s="11"/>
      <c r="X210" s="9"/>
      <c r="Y210" s="9"/>
      <c r="Z210" s="9"/>
      <c r="AA210" s="10"/>
      <c r="AB210" s="11"/>
      <c r="AC210" s="9"/>
      <c r="AD210" s="9"/>
      <c r="AE210" s="9"/>
      <c r="AF210" s="10"/>
      <c r="AG210" s="11"/>
      <c r="AH210" s="9"/>
      <c r="AI210" s="9"/>
      <c r="AJ210" s="9"/>
      <c r="AK210" s="10"/>
      <c r="AL210" s="11"/>
      <c r="AM210" s="9"/>
      <c r="AN210" s="9"/>
      <c r="AO210" s="9"/>
      <c r="AP210" s="10"/>
      <c r="AQ210" s="11"/>
      <c r="AR210" s="9"/>
      <c r="AS210" s="9"/>
      <c r="AT210" s="9"/>
      <c r="AU210" s="10"/>
      <c r="AV210" s="11"/>
      <c r="AW210" s="9"/>
      <c r="AX210" s="9"/>
      <c r="AY210" s="9"/>
      <c r="AZ210" s="10"/>
      <c r="BA210" s="11"/>
      <c r="BB210" s="9"/>
      <c r="BC210" s="9"/>
      <c r="BD210" s="9"/>
      <c r="BE210" s="10"/>
      <c r="BF210" s="11"/>
      <c r="BG210" s="9"/>
      <c r="BH210" s="9"/>
      <c r="BI210" s="9"/>
      <c r="BJ210" s="10"/>
      <c r="BK210" s="16"/>
      <c r="BL210" s="15"/>
      <c r="BM210" s="49"/>
    </row>
    <row r="211" spans="1:65" s="12" customFormat="1" ht="15">
      <c r="A211" s="5"/>
      <c r="B211" s="8" t="s">
        <v>169</v>
      </c>
      <c r="C211" s="11">
        <v>0</v>
      </c>
      <c r="D211" s="9">
        <v>0.5531125766774192</v>
      </c>
      <c r="E211" s="9">
        <v>0</v>
      </c>
      <c r="F211" s="9">
        <v>0</v>
      </c>
      <c r="G211" s="10">
        <v>0</v>
      </c>
      <c r="H211" s="11">
        <v>36.707090084741935</v>
      </c>
      <c r="I211" s="9">
        <v>1230.627493784774</v>
      </c>
      <c r="J211" s="9">
        <v>0</v>
      </c>
      <c r="K211" s="9">
        <v>0</v>
      </c>
      <c r="L211" s="10">
        <v>81.35334692619355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27.802255593709685</v>
      </c>
      <c r="S211" s="9">
        <v>78.55892148170967</v>
      </c>
      <c r="T211" s="9">
        <v>0</v>
      </c>
      <c r="U211" s="9">
        <v>0</v>
      </c>
      <c r="V211" s="10">
        <v>4.31472398867742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0.03523913106451612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515.6513675862902</v>
      </c>
      <c r="AW211" s="9">
        <v>796.3262901855471</v>
      </c>
      <c r="AX211" s="9">
        <v>0</v>
      </c>
      <c r="AY211" s="9">
        <v>0</v>
      </c>
      <c r="AZ211" s="10">
        <v>224.37337879451616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123.7923676033226</v>
      </c>
      <c r="BG211" s="9">
        <v>56.653234903451626</v>
      </c>
      <c r="BH211" s="9">
        <v>0</v>
      </c>
      <c r="BI211" s="9">
        <v>0</v>
      </c>
      <c r="BJ211" s="10">
        <v>23.840987050580644</v>
      </c>
      <c r="BK211" s="16">
        <f>SUM(C211:BJ211)</f>
        <v>3200.589809691256</v>
      </c>
      <c r="BL211" s="15"/>
      <c r="BM211" s="49"/>
    </row>
    <row r="212" spans="1:65" s="12" customFormat="1" ht="15">
      <c r="A212" s="5"/>
      <c r="B212" s="8" t="s">
        <v>170</v>
      </c>
      <c r="C212" s="11">
        <v>0</v>
      </c>
      <c r="D212" s="9">
        <v>2.0495079317419354</v>
      </c>
      <c r="E212" s="9">
        <v>0</v>
      </c>
      <c r="F212" s="9">
        <v>0</v>
      </c>
      <c r="G212" s="10">
        <v>0</v>
      </c>
      <c r="H212" s="11">
        <v>20.77620765629032</v>
      </c>
      <c r="I212" s="9">
        <v>6.30401167616129</v>
      </c>
      <c r="J212" s="9">
        <v>1.4408782908064515</v>
      </c>
      <c r="K212" s="9">
        <v>0</v>
      </c>
      <c r="L212" s="10">
        <v>87.19986603580644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16.484508029161287</v>
      </c>
      <c r="S212" s="9">
        <v>3.553406593580644</v>
      </c>
      <c r="T212" s="9">
        <v>0</v>
      </c>
      <c r="U212" s="9">
        <v>0</v>
      </c>
      <c r="V212" s="10">
        <v>27.439246701258067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1.2185181332903223</v>
      </c>
      <c r="AC212" s="9">
        <v>0.09267040029032256</v>
      </c>
      <c r="AD212" s="9">
        <v>0</v>
      </c>
      <c r="AE212" s="9">
        <v>0</v>
      </c>
      <c r="AF212" s="10">
        <v>4.742399470451612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0.7522161219354838</v>
      </c>
      <c r="AM212" s="9">
        <v>0</v>
      </c>
      <c r="AN212" s="9">
        <v>0</v>
      </c>
      <c r="AO212" s="9">
        <v>0</v>
      </c>
      <c r="AP212" s="10">
        <v>0.4211694173225806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368.73423039280624</v>
      </c>
      <c r="AW212" s="9">
        <v>159.71141906736528</v>
      </c>
      <c r="AX212" s="9">
        <v>0.05825532032258065</v>
      </c>
      <c r="AY212" s="9">
        <v>0</v>
      </c>
      <c r="AZ212" s="10">
        <v>1045.7221158930645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180.4098437181936</v>
      </c>
      <c r="BG212" s="9">
        <v>36.27804981590323</v>
      </c>
      <c r="BH212" s="9">
        <v>0</v>
      </c>
      <c r="BI212" s="9">
        <v>0</v>
      </c>
      <c r="BJ212" s="10">
        <v>250.97262725932262</v>
      </c>
      <c r="BK212" s="16">
        <f aca="true" t="shared" si="14" ref="BK212:BK241">SUM(C212:BJ212)</f>
        <v>2214.361147925075</v>
      </c>
      <c r="BL212" s="15"/>
      <c r="BM212" s="49"/>
    </row>
    <row r="213" spans="1:65" s="12" customFormat="1" ht="15">
      <c r="A213" s="5"/>
      <c r="B213" s="8" t="s">
        <v>231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0.3263076720322581</v>
      </c>
      <c r="I213" s="9">
        <v>0</v>
      </c>
      <c r="J213" s="9">
        <v>0</v>
      </c>
      <c r="K213" s="9">
        <v>0</v>
      </c>
      <c r="L213" s="10">
        <v>0.10387293464516133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0.05738604551612902</v>
      </c>
      <c r="S213" s="9">
        <v>0</v>
      </c>
      <c r="T213" s="9">
        <v>0</v>
      </c>
      <c r="U213" s="9">
        <v>0</v>
      </c>
      <c r="V213" s="10">
        <v>0.021827851612903227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0.0012373719354838708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125.4540145235484</v>
      </c>
      <c r="AW213" s="9">
        <v>79.32058566076101</v>
      </c>
      <c r="AX213" s="9">
        <v>0</v>
      </c>
      <c r="AY213" s="9">
        <v>0</v>
      </c>
      <c r="AZ213" s="10">
        <v>23.043303517580647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4.521146698967741</v>
      </c>
      <c r="BG213" s="9">
        <v>1.376806023483871</v>
      </c>
      <c r="BH213" s="9">
        <v>0</v>
      </c>
      <c r="BI213" s="9">
        <v>0</v>
      </c>
      <c r="BJ213" s="10">
        <v>0.5029916917741935</v>
      </c>
      <c r="BK213" s="16">
        <f t="shared" si="14"/>
        <v>234.7294799918578</v>
      </c>
      <c r="BL213" s="15"/>
      <c r="BM213" s="49"/>
    </row>
    <row r="214" spans="1:65" s="12" customFormat="1" ht="15">
      <c r="A214" s="5"/>
      <c r="B214" s="8" t="s">
        <v>171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1.2187288903870968</v>
      </c>
      <c r="I214" s="9">
        <v>1.7155331741935484</v>
      </c>
      <c r="J214" s="9">
        <v>0</v>
      </c>
      <c r="K214" s="9">
        <v>0</v>
      </c>
      <c r="L214" s="10">
        <v>2.4505909409032256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1.1176442227419354</v>
      </c>
      <c r="S214" s="9">
        <v>2.634545515483871</v>
      </c>
      <c r="T214" s="9">
        <v>0</v>
      </c>
      <c r="U214" s="9">
        <v>0</v>
      </c>
      <c r="V214" s="10">
        <v>0.8129250032258065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1.1099645262258067</v>
      </c>
      <c r="AC214" s="9">
        <v>0</v>
      </c>
      <c r="AD214" s="9">
        <v>0</v>
      </c>
      <c r="AE214" s="9">
        <v>0</v>
      </c>
      <c r="AF214" s="10">
        <v>0.322618606483871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0.031849268709677414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140.58118397896766</v>
      </c>
      <c r="AW214" s="9">
        <v>18.422959755580422</v>
      </c>
      <c r="AX214" s="9">
        <v>0</v>
      </c>
      <c r="AY214" s="9">
        <v>0</v>
      </c>
      <c r="AZ214" s="10">
        <v>100.7792184363226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38.173300382645174</v>
      </c>
      <c r="BG214" s="9">
        <v>4.451226982645161</v>
      </c>
      <c r="BH214" s="9">
        <v>0</v>
      </c>
      <c r="BI214" s="9">
        <v>0</v>
      </c>
      <c r="BJ214" s="10">
        <v>20.368914490032257</v>
      </c>
      <c r="BK214" s="16">
        <f t="shared" si="14"/>
        <v>334.19120417454803</v>
      </c>
      <c r="BL214" s="15"/>
      <c r="BM214" s="55"/>
    </row>
    <row r="215" spans="1:65" s="12" customFormat="1" ht="15">
      <c r="A215" s="5"/>
      <c r="B215" s="8" t="s">
        <v>172</v>
      </c>
      <c r="C215" s="11">
        <v>0</v>
      </c>
      <c r="D215" s="9">
        <v>0</v>
      </c>
      <c r="E215" s="9">
        <v>0</v>
      </c>
      <c r="F215" s="9">
        <v>0</v>
      </c>
      <c r="G215" s="10">
        <v>0</v>
      </c>
      <c r="H215" s="11">
        <v>1.5973472506451611</v>
      </c>
      <c r="I215" s="9">
        <v>0.0011681329032258065</v>
      </c>
      <c r="J215" s="9">
        <v>0</v>
      </c>
      <c r="K215" s="9">
        <v>0</v>
      </c>
      <c r="L215" s="10">
        <v>1.3262168796129035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3.7202741797741936</v>
      </c>
      <c r="S215" s="9">
        <v>0</v>
      </c>
      <c r="T215" s="9">
        <v>0</v>
      </c>
      <c r="U215" s="9">
        <v>0</v>
      </c>
      <c r="V215" s="10">
        <v>1.1973678100645162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1.0365713931612903</v>
      </c>
      <c r="AC215" s="9">
        <v>0</v>
      </c>
      <c r="AD215" s="9">
        <v>0.012675268064516129</v>
      </c>
      <c r="AE215" s="9">
        <v>0</v>
      </c>
      <c r="AF215" s="10">
        <v>0.31882345009677415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0.18688232716129033</v>
      </c>
      <c r="AM215" s="9">
        <v>0</v>
      </c>
      <c r="AN215" s="9">
        <v>0</v>
      </c>
      <c r="AO215" s="9">
        <v>0</v>
      </c>
      <c r="AP215" s="10">
        <v>0.0017284456451612904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170.44841604267748</v>
      </c>
      <c r="AW215" s="9">
        <v>22.570852190006082</v>
      </c>
      <c r="AX215" s="9">
        <v>0</v>
      </c>
      <c r="AY215" s="9">
        <v>0</v>
      </c>
      <c r="AZ215" s="10">
        <v>91.22010587958064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116.19620524112902</v>
      </c>
      <c r="BG215" s="9">
        <v>9.068989220870968</v>
      </c>
      <c r="BH215" s="9">
        <v>1.1522970967741935</v>
      </c>
      <c r="BI215" s="9">
        <v>0</v>
      </c>
      <c r="BJ215" s="10">
        <v>56.88589496706451</v>
      </c>
      <c r="BK215" s="16">
        <f>SUM(C215:BJ215)</f>
        <v>476.94181577523193</v>
      </c>
      <c r="BL215" s="15"/>
      <c r="BM215" s="55"/>
    </row>
    <row r="216" spans="1:65" s="12" customFormat="1" ht="15">
      <c r="A216" s="5"/>
      <c r="B216" s="8" t="s">
        <v>173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0.8809666566451614</v>
      </c>
      <c r="I216" s="9">
        <v>0.319267935483871</v>
      </c>
      <c r="J216" s="9">
        <v>0</v>
      </c>
      <c r="K216" s="9">
        <v>0</v>
      </c>
      <c r="L216" s="10">
        <v>0.8714529797741932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0.07399649196774193</v>
      </c>
      <c r="S216" s="9">
        <v>0</v>
      </c>
      <c r="T216" s="9">
        <v>0</v>
      </c>
      <c r="U216" s="9">
        <v>0</v>
      </c>
      <c r="V216" s="10">
        <v>0.037023357967741935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0.04905044251612905</v>
      </c>
      <c r="AC216" s="9">
        <v>0</v>
      </c>
      <c r="AD216" s="9">
        <v>0</v>
      </c>
      <c r="AE216" s="9">
        <v>0</v>
      </c>
      <c r="AF216" s="10">
        <v>0.006357782225806452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0.005302070967741936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213.366576908129</v>
      </c>
      <c r="AW216" s="9">
        <v>117.92601918323277</v>
      </c>
      <c r="AX216" s="9">
        <v>0</v>
      </c>
      <c r="AY216" s="9">
        <v>0</v>
      </c>
      <c r="AZ216" s="10">
        <v>99.4355553499355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4.840240440838711</v>
      </c>
      <c r="BG216" s="9">
        <v>45.74397261903225</v>
      </c>
      <c r="BH216" s="9">
        <v>0</v>
      </c>
      <c r="BI216" s="9">
        <v>0</v>
      </c>
      <c r="BJ216" s="10">
        <v>0.30123296058064525</v>
      </c>
      <c r="BK216" s="16">
        <f t="shared" si="14"/>
        <v>483.8570151792973</v>
      </c>
      <c r="BL216" s="15"/>
      <c r="BM216" s="55"/>
    </row>
    <row r="217" spans="1:65" s="12" customFormat="1" ht="15">
      <c r="A217" s="5"/>
      <c r="B217" s="8" t="s">
        <v>174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7.680687715967741</v>
      </c>
      <c r="I217" s="9">
        <v>7.454467395967742</v>
      </c>
      <c r="J217" s="9">
        <v>0</v>
      </c>
      <c r="K217" s="9">
        <v>0</v>
      </c>
      <c r="L217" s="10">
        <v>5.190058278709677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5.042076331645161</v>
      </c>
      <c r="S217" s="9">
        <v>2.7723434903225805</v>
      </c>
      <c r="T217" s="9">
        <v>0</v>
      </c>
      <c r="U217" s="9">
        <v>0</v>
      </c>
      <c r="V217" s="10">
        <v>1.6741845078064514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6.80162551383871</v>
      </c>
      <c r="AC217" s="9">
        <v>0</v>
      </c>
      <c r="AD217" s="9">
        <v>0</v>
      </c>
      <c r="AE217" s="9">
        <v>0</v>
      </c>
      <c r="AF217" s="10">
        <v>1.2918011729677419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0.2114493780967742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383.6116980509358</v>
      </c>
      <c r="AW217" s="9">
        <v>100.28629659020382</v>
      </c>
      <c r="AX217" s="9">
        <v>0</v>
      </c>
      <c r="AY217" s="9">
        <v>0</v>
      </c>
      <c r="AZ217" s="10">
        <v>270.37947253961295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192.41144756064523</v>
      </c>
      <c r="BG217" s="9">
        <v>26.835800389129034</v>
      </c>
      <c r="BH217" s="9">
        <v>0</v>
      </c>
      <c r="BI217" s="9">
        <v>0</v>
      </c>
      <c r="BJ217" s="10">
        <v>64.42846642758064</v>
      </c>
      <c r="BK217" s="16">
        <f t="shared" si="14"/>
        <v>1076.07187534343</v>
      </c>
      <c r="BL217" s="15"/>
      <c r="BM217" s="55"/>
    </row>
    <row r="218" spans="1:65" s="12" customFormat="1" ht="15">
      <c r="A218" s="5"/>
      <c r="B218" s="8" t="s">
        <v>198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3.858034276</v>
      </c>
      <c r="I218" s="9">
        <v>0.5178901612903226</v>
      </c>
      <c r="J218" s="9">
        <v>0</v>
      </c>
      <c r="K218" s="9">
        <v>0</v>
      </c>
      <c r="L218" s="10">
        <v>0.9136741163225806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3.413327194645161</v>
      </c>
      <c r="S218" s="9">
        <v>0.10357803225806451</v>
      </c>
      <c r="T218" s="9">
        <v>0</v>
      </c>
      <c r="U218" s="9">
        <v>0</v>
      </c>
      <c r="V218" s="10">
        <v>0.6619808310645162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0.1449068552903226</v>
      </c>
      <c r="AC218" s="9">
        <v>0</v>
      </c>
      <c r="AD218" s="9">
        <v>0</v>
      </c>
      <c r="AE218" s="9">
        <v>0</v>
      </c>
      <c r="AF218" s="10">
        <v>3.3463687903225807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0.004118607741935483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134.9999714679999</v>
      </c>
      <c r="AW218" s="9">
        <v>18.757793820926025</v>
      </c>
      <c r="AX218" s="9">
        <v>0</v>
      </c>
      <c r="AY218" s="9">
        <v>0</v>
      </c>
      <c r="AZ218" s="10">
        <v>127.63332683283869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85.55879402161287</v>
      </c>
      <c r="BG218" s="9">
        <v>11.731608234967746</v>
      </c>
      <c r="BH218" s="9">
        <v>1.0296519354838711</v>
      </c>
      <c r="BI218" s="9">
        <v>0</v>
      </c>
      <c r="BJ218" s="10">
        <v>26.87943848109677</v>
      </c>
      <c r="BK218" s="16">
        <f t="shared" si="14"/>
        <v>419.5544636598613</v>
      </c>
      <c r="BL218" s="15"/>
      <c r="BM218" s="55"/>
    </row>
    <row r="219" spans="1:65" s="12" customFormat="1" ht="15">
      <c r="A219" s="5"/>
      <c r="B219" s="8" t="s">
        <v>314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0.5975149213548389</v>
      </c>
      <c r="I219" s="9">
        <v>0.5663458225806451</v>
      </c>
      <c r="J219" s="9">
        <v>0</v>
      </c>
      <c r="K219" s="9">
        <v>0</v>
      </c>
      <c r="L219" s="10">
        <v>2.8239529756451613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0.5011169898709678</v>
      </c>
      <c r="S219" s="9">
        <v>0</v>
      </c>
      <c r="T219" s="9">
        <v>0</v>
      </c>
      <c r="U219" s="9">
        <v>0</v>
      </c>
      <c r="V219" s="10">
        <v>0.17833622090322582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</v>
      </c>
      <c r="AC219" s="9">
        <v>0</v>
      </c>
      <c r="AD219" s="9">
        <v>0</v>
      </c>
      <c r="AE219" s="9">
        <v>0</v>
      </c>
      <c r="AF219" s="10">
        <v>0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0.005138259677419354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48.627479164451614</v>
      </c>
      <c r="AW219" s="9">
        <v>1.0901630425358064</v>
      </c>
      <c r="AX219" s="9">
        <v>0</v>
      </c>
      <c r="AY219" s="9">
        <v>0</v>
      </c>
      <c r="AZ219" s="10">
        <v>10.805383965709678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20.721142063483875</v>
      </c>
      <c r="BG219" s="9">
        <v>0.4029261487741935</v>
      </c>
      <c r="BH219" s="9">
        <v>2.5691298387096775</v>
      </c>
      <c r="BI219" s="9">
        <v>0</v>
      </c>
      <c r="BJ219" s="10">
        <v>5.77061076983871</v>
      </c>
      <c r="BK219" s="16">
        <f t="shared" si="14"/>
        <v>94.65924018353581</v>
      </c>
      <c r="BL219" s="15"/>
      <c r="BM219" s="49"/>
    </row>
    <row r="220" spans="1:65" s="12" customFormat="1" ht="15">
      <c r="A220" s="5"/>
      <c r="B220" s="8" t="s">
        <v>175</v>
      </c>
      <c r="C220" s="11">
        <v>0</v>
      </c>
      <c r="D220" s="9">
        <v>15.839287096774193</v>
      </c>
      <c r="E220" s="9">
        <v>0</v>
      </c>
      <c r="F220" s="9">
        <v>0</v>
      </c>
      <c r="G220" s="10">
        <v>0</v>
      </c>
      <c r="H220" s="11">
        <v>52.628432770967734</v>
      </c>
      <c r="I220" s="9">
        <v>4.910179</v>
      </c>
      <c r="J220" s="9">
        <v>0</v>
      </c>
      <c r="K220" s="9">
        <v>0</v>
      </c>
      <c r="L220" s="10">
        <v>2.7485933819354833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2.366473062645161</v>
      </c>
      <c r="S220" s="9">
        <v>0.07919643548387097</v>
      </c>
      <c r="T220" s="9">
        <v>0.7919643548387097</v>
      </c>
      <c r="U220" s="9">
        <v>0</v>
      </c>
      <c r="V220" s="10">
        <v>0.7319842803870967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5.307877498870967</v>
      </c>
      <c r="AC220" s="9">
        <v>0.54203131</v>
      </c>
      <c r="AD220" s="9">
        <v>0</v>
      </c>
      <c r="AE220" s="9">
        <v>0</v>
      </c>
      <c r="AF220" s="10">
        <v>1.8566789774838708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1.1480310002580645</v>
      </c>
      <c r="AM220" s="9">
        <v>3.682106987096774</v>
      </c>
      <c r="AN220" s="9">
        <v>0</v>
      </c>
      <c r="AO220" s="9">
        <v>0</v>
      </c>
      <c r="AP220" s="10">
        <v>0.19754054348387096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75.04654765100003</v>
      </c>
      <c r="AW220" s="9">
        <v>13.761577999938565</v>
      </c>
      <c r="AX220" s="9">
        <v>0.05411243870967742</v>
      </c>
      <c r="AY220" s="9">
        <v>0</v>
      </c>
      <c r="AZ220" s="10">
        <v>96.97226027261293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35.802678479193574</v>
      </c>
      <c r="BG220" s="9">
        <v>17.503472382709678</v>
      </c>
      <c r="BH220" s="9">
        <v>0</v>
      </c>
      <c r="BI220" s="9">
        <v>0</v>
      </c>
      <c r="BJ220" s="10">
        <v>46.059177807870974</v>
      </c>
      <c r="BK220" s="16">
        <f t="shared" si="14"/>
        <v>378.03020373226116</v>
      </c>
      <c r="BL220" s="15"/>
      <c r="BM220" s="49"/>
    </row>
    <row r="221" spans="1:65" s="12" customFormat="1" ht="15">
      <c r="A221" s="5"/>
      <c r="B221" s="8" t="s">
        <v>176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0.3944330179032257</v>
      </c>
      <c r="I221" s="9">
        <v>0.45152634854838714</v>
      </c>
      <c r="J221" s="9">
        <v>0</v>
      </c>
      <c r="K221" s="9">
        <v>0</v>
      </c>
      <c r="L221" s="10">
        <v>0.5398590963225807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0.6397929484193549</v>
      </c>
      <c r="S221" s="9">
        <v>0</v>
      </c>
      <c r="T221" s="9">
        <v>0</v>
      </c>
      <c r="U221" s="9">
        <v>0</v>
      </c>
      <c r="V221" s="10">
        <v>0.5408888150967742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0.741767197064516</v>
      </c>
      <c r="AC221" s="9">
        <v>0.3005916774193549</v>
      </c>
      <c r="AD221" s="9">
        <v>0</v>
      </c>
      <c r="AE221" s="9">
        <v>0</v>
      </c>
      <c r="AF221" s="10">
        <v>0.6183250966129031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0.0715152683548387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42.65522802422581</v>
      </c>
      <c r="AW221" s="9">
        <v>5.815714418542467</v>
      </c>
      <c r="AX221" s="9">
        <v>0</v>
      </c>
      <c r="AY221" s="9">
        <v>0</v>
      </c>
      <c r="AZ221" s="10">
        <v>37.73188033074194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17.997092973774198</v>
      </c>
      <c r="BG221" s="9">
        <v>3.8806493580322576</v>
      </c>
      <c r="BH221" s="9">
        <v>0</v>
      </c>
      <c r="BI221" s="9">
        <v>0</v>
      </c>
      <c r="BJ221" s="10">
        <v>12.241839758580646</v>
      </c>
      <c r="BK221" s="16">
        <f t="shared" si="14"/>
        <v>124.62110432963925</v>
      </c>
      <c r="BL221" s="15"/>
      <c r="BM221" s="49"/>
    </row>
    <row r="222" spans="1:65" s="12" customFormat="1" ht="15">
      <c r="A222" s="5"/>
      <c r="B222" s="8" t="s">
        <v>177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0.6396734927096774</v>
      </c>
      <c r="I222" s="9">
        <v>0.13795545161290323</v>
      </c>
      <c r="J222" s="9">
        <v>0</v>
      </c>
      <c r="K222" s="9">
        <v>0</v>
      </c>
      <c r="L222" s="10">
        <v>0.9292227899032257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0.5473886113548387</v>
      </c>
      <c r="S222" s="9">
        <v>1.5337510216129033</v>
      </c>
      <c r="T222" s="9">
        <v>0</v>
      </c>
      <c r="U222" s="9">
        <v>0</v>
      </c>
      <c r="V222" s="10">
        <v>1.0173188128387098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0.9504541573548386</v>
      </c>
      <c r="AC222" s="9">
        <v>0</v>
      </c>
      <c r="AD222" s="9">
        <v>0</v>
      </c>
      <c r="AE222" s="9">
        <v>0</v>
      </c>
      <c r="AF222" s="10">
        <v>0.8897746485483871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0.05909278258064517</v>
      </c>
      <c r="AM222" s="9">
        <v>0</v>
      </c>
      <c r="AN222" s="9">
        <v>0</v>
      </c>
      <c r="AO222" s="9">
        <v>0</v>
      </c>
      <c r="AP222" s="10">
        <v>0.02295825467741935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99.3952311922903</v>
      </c>
      <c r="AW222" s="9">
        <v>9.516738515471179</v>
      </c>
      <c r="AX222" s="9">
        <v>0</v>
      </c>
      <c r="AY222" s="9">
        <v>0</v>
      </c>
      <c r="AZ222" s="10">
        <v>63.179991613096774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23.79414561525807</v>
      </c>
      <c r="BG222" s="9">
        <v>2.172470202548387</v>
      </c>
      <c r="BH222" s="9">
        <v>0</v>
      </c>
      <c r="BI222" s="9">
        <v>0</v>
      </c>
      <c r="BJ222" s="10">
        <v>16.915717832</v>
      </c>
      <c r="BK222" s="16">
        <f t="shared" si="14"/>
        <v>221.70188499385824</v>
      </c>
      <c r="BL222" s="15"/>
      <c r="BM222" s="49"/>
    </row>
    <row r="223" spans="1:65" s="12" customFormat="1" ht="15">
      <c r="A223" s="5"/>
      <c r="B223" s="8" t="s">
        <v>232</v>
      </c>
      <c r="C223" s="11">
        <v>0</v>
      </c>
      <c r="D223" s="9">
        <v>9.543456436935486</v>
      </c>
      <c r="E223" s="9">
        <v>0</v>
      </c>
      <c r="F223" s="9">
        <v>0</v>
      </c>
      <c r="G223" s="10">
        <v>0</v>
      </c>
      <c r="H223" s="11">
        <v>29.063744395870973</v>
      </c>
      <c r="I223" s="9">
        <v>11.09517197932258</v>
      </c>
      <c r="J223" s="9">
        <v>2.3536464421935483</v>
      </c>
      <c r="K223" s="9">
        <v>0</v>
      </c>
      <c r="L223" s="10">
        <v>16.239040457096774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7.298222793032258</v>
      </c>
      <c r="S223" s="9">
        <v>3.0067826561935487</v>
      </c>
      <c r="T223" s="9">
        <v>0</v>
      </c>
      <c r="U223" s="9">
        <v>0</v>
      </c>
      <c r="V223" s="10">
        <v>5.566143417290322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3.657638889709677</v>
      </c>
      <c r="AC223" s="9">
        <v>0.02170799970967742</v>
      </c>
      <c r="AD223" s="9">
        <v>0</v>
      </c>
      <c r="AE223" s="9">
        <v>0</v>
      </c>
      <c r="AF223" s="10">
        <v>2.8333584187741936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7.96819470167742</v>
      </c>
      <c r="AM223" s="9">
        <v>13.670133015322584</v>
      </c>
      <c r="AN223" s="9">
        <v>0</v>
      </c>
      <c r="AO223" s="9">
        <v>0</v>
      </c>
      <c r="AP223" s="10">
        <v>2.0944033920000003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444.78488955580576</v>
      </c>
      <c r="AW223" s="9">
        <v>125.51724467640278</v>
      </c>
      <c r="AX223" s="9">
        <v>0.015633256806451612</v>
      </c>
      <c r="AY223" s="9">
        <v>0</v>
      </c>
      <c r="AZ223" s="10">
        <v>461.2021810930969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249.46214937670945</v>
      </c>
      <c r="BG223" s="9">
        <v>50.34663875806453</v>
      </c>
      <c r="BH223" s="9">
        <v>0.5441014443548389</v>
      </c>
      <c r="BI223" s="9">
        <v>0</v>
      </c>
      <c r="BJ223" s="10">
        <v>146.5889168613226</v>
      </c>
      <c r="BK223" s="16">
        <f t="shared" si="14"/>
        <v>1592.8734000176923</v>
      </c>
      <c r="BL223" s="15"/>
      <c r="BM223" s="49"/>
    </row>
    <row r="224" spans="1:65" s="12" customFormat="1" ht="15">
      <c r="A224" s="5"/>
      <c r="B224" s="8" t="s">
        <v>178</v>
      </c>
      <c r="C224" s="11">
        <v>0</v>
      </c>
      <c r="D224" s="9">
        <v>8.546396778096774</v>
      </c>
      <c r="E224" s="9">
        <v>0</v>
      </c>
      <c r="F224" s="9">
        <v>0</v>
      </c>
      <c r="G224" s="10">
        <v>0</v>
      </c>
      <c r="H224" s="11">
        <v>6.632793492741934</v>
      </c>
      <c r="I224" s="9">
        <v>1.0204637176451614</v>
      </c>
      <c r="J224" s="9">
        <v>0</v>
      </c>
      <c r="K224" s="9">
        <v>0</v>
      </c>
      <c r="L224" s="10">
        <v>9.765275117000003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3.2738208111935485</v>
      </c>
      <c r="S224" s="9">
        <v>0.012375712903225805</v>
      </c>
      <c r="T224" s="9">
        <v>0</v>
      </c>
      <c r="U224" s="9">
        <v>0</v>
      </c>
      <c r="V224" s="10">
        <v>1.8755044690967742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0.6350786698387098</v>
      </c>
      <c r="AC224" s="9">
        <v>0</v>
      </c>
      <c r="AD224" s="9">
        <v>0</v>
      </c>
      <c r="AE224" s="9">
        <v>0</v>
      </c>
      <c r="AF224" s="10">
        <v>0.3024390372580645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0.7359356727096775</v>
      </c>
      <c r="AM224" s="9">
        <v>0</v>
      </c>
      <c r="AN224" s="9">
        <v>0</v>
      </c>
      <c r="AO224" s="9">
        <v>0</v>
      </c>
      <c r="AP224" s="10">
        <v>0.17567041974193548</v>
      </c>
      <c r="AQ224" s="11">
        <v>0</v>
      </c>
      <c r="AR224" s="9">
        <v>0.07397488345161292</v>
      </c>
      <c r="AS224" s="9">
        <v>0</v>
      </c>
      <c r="AT224" s="9">
        <v>0</v>
      </c>
      <c r="AU224" s="10">
        <v>0</v>
      </c>
      <c r="AV224" s="11">
        <v>373.7833157104523</v>
      </c>
      <c r="AW224" s="9">
        <v>20.92467663658344</v>
      </c>
      <c r="AX224" s="9">
        <v>0</v>
      </c>
      <c r="AY224" s="9">
        <v>0</v>
      </c>
      <c r="AZ224" s="10">
        <v>356.1707372211605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268.4489265640649</v>
      </c>
      <c r="BG224" s="9">
        <v>4.469318307580645</v>
      </c>
      <c r="BH224" s="9">
        <v>0</v>
      </c>
      <c r="BI224" s="9">
        <v>0</v>
      </c>
      <c r="BJ224" s="10">
        <v>71.74974555048387</v>
      </c>
      <c r="BK224" s="16">
        <f t="shared" si="14"/>
        <v>1128.5964487720028</v>
      </c>
      <c r="BL224" s="15"/>
      <c r="BM224" s="49"/>
    </row>
    <row r="225" spans="1:65" s="12" customFormat="1" ht="15">
      <c r="A225" s="5"/>
      <c r="B225" s="8" t="s">
        <v>179</v>
      </c>
      <c r="C225" s="11">
        <v>0</v>
      </c>
      <c r="D225" s="9">
        <v>33.59025737332257</v>
      </c>
      <c r="E225" s="9">
        <v>0</v>
      </c>
      <c r="F225" s="9">
        <v>0</v>
      </c>
      <c r="G225" s="10">
        <v>0</v>
      </c>
      <c r="H225" s="11">
        <v>502.55025319809687</v>
      </c>
      <c r="I225" s="9">
        <v>158.06224640654838</v>
      </c>
      <c r="J225" s="9">
        <v>6.615784445935484</v>
      </c>
      <c r="K225" s="9">
        <v>250.08616406729033</v>
      </c>
      <c r="L225" s="10">
        <v>229.79441955812902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57.695072732258055</v>
      </c>
      <c r="S225" s="9">
        <v>99.62491163196772</v>
      </c>
      <c r="T225" s="9">
        <v>0</v>
      </c>
      <c r="U225" s="9">
        <v>0</v>
      </c>
      <c r="V225" s="10">
        <v>103.88672010096778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6.787272527580645</v>
      </c>
      <c r="AC225" s="9">
        <v>2.78567110432258</v>
      </c>
      <c r="AD225" s="9">
        <v>0</v>
      </c>
      <c r="AE225" s="9">
        <v>0</v>
      </c>
      <c r="AF225" s="10">
        <v>11.356402606645162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4.744840596064517</v>
      </c>
      <c r="AM225" s="9">
        <v>189.20080292441926</v>
      </c>
      <c r="AN225" s="9">
        <v>0</v>
      </c>
      <c r="AO225" s="9">
        <v>0</v>
      </c>
      <c r="AP225" s="10">
        <v>2.2014853677741932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2814.132292001288</v>
      </c>
      <c r="AW225" s="9">
        <v>729.3517253987045</v>
      </c>
      <c r="AX225" s="9">
        <v>1.4398534030967742</v>
      </c>
      <c r="AY225" s="9">
        <v>0.4304716831935483</v>
      </c>
      <c r="AZ225" s="10">
        <v>4296.277037114454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1196.3723057769355</v>
      </c>
      <c r="BG225" s="9">
        <v>158.98760899680644</v>
      </c>
      <c r="BH225" s="9">
        <v>1.7300919974193545</v>
      </c>
      <c r="BI225" s="9">
        <v>0</v>
      </c>
      <c r="BJ225" s="10">
        <v>971.5800132563871</v>
      </c>
      <c r="BK225" s="16">
        <f t="shared" si="14"/>
        <v>11829.283704269606</v>
      </c>
      <c r="BL225" s="15"/>
      <c r="BM225" s="49"/>
    </row>
    <row r="226" spans="1:65" s="12" customFormat="1" ht="15">
      <c r="A226" s="5"/>
      <c r="B226" s="8" t="s">
        <v>219</v>
      </c>
      <c r="C226" s="11">
        <v>0</v>
      </c>
      <c r="D226" s="9">
        <v>0.5152122580645162</v>
      </c>
      <c r="E226" s="9">
        <v>0</v>
      </c>
      <c r="F226" s="9">
        <v>0</v>
      </c>
      <c r="G226" s="10">
        <v>0</v>
      </c>
      <c r="H226" s="11">
        <v>2.386498855451613</v>
      </c>
      <c r="I226" s="9">
        <v>5.072055562419354</v>
      </c>
      <c r="J226" s="9">
        <v>0</v>
      </c>
      <c r="K226" s="9">
        <v>0</v>
      </c>
      <c r="L226" s="10">
        <v>1.8040131679032259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4.8048915780967745</v>
      </c>
      <c r="S226" s="9">
        <v>17.646898356677422</v>
      </c>
      <c r="T226" s="9">
        <v>0</v>
      </c>
      <c r="U226" s="9">
        <v>0</v>
      </c>
      <c r="V226" s="10">
        <v>1.9523276992903227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0.004106802935483871</v>
      </c>
      <c r="AC226" s="9">
        <v>0</v>
      </c>
      <c r="AD226" s="9">
        <v>0</v>
      </c>
      <c r="AE226" s="9">
        <v>0</v>
      </c>
      <c r="AF226" s="10">
        <v>0.00041235948387096776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0.013069824516129033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318.9107025542259</v>
      </c>
      <c r="AW226" s="9">
        <v>79.11895930895626</v>
      </c>
      <c r="AX226" s="9">
        <v>0.8346350603225808</v>
      </c>
      <c r="AY226" s="9">
        <v>0</v>
      </c>
      <c r="AZ226" s="10">
        <v>71.80175181093549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102.24086508983868</v>
      </c>
      <c r="BG226" s="9">
        <v>33.48358020880645</v>
      </c>
      <c r="BH226" s="9">
        <v>1.0448572487419354</v>
      </c>
      <c r="BI226" s="9">
        <v>0</v>
      </c>
      <c r="BJ226" s="10">
        <v>29.273684238096767</v>
      </c>
      <c r="BK226" s="16">
        <f t="shared" si="14"/>
        <v>670.9085219847626</v>
      </c>
      <c r="BL226" s="15"/>
      <c r="BM226" s="49"/>
    </row>
    <row r="227" spans="1:65" s="12" customFormat="1" ht="15">
      <c r="A227" s="5"/>
      <c r="B227" s="8" t="s">
        <v>180</v>
      </c>
      <c r="C227" s="11">
        <v>0</v>
      </c>
      <c r="D227" s="9">
        <v>37.15817624145161</v>
      </c>
      <c r="E227" s="9">
        <v>0</v>
      </c>
      <c r="F227" s="9">
        <v>0</v>
      </c>
      <c r="G227" s="10">
        <v>0</v>
      </c>
      <c r="H227" s="11">
        <v>54.09058919209677</v>
      </c>
      <c r="I227" s="9">
        <v>13.516561696290323</v>
      </c>
      <c r="J227" s="9">
        <v>0</v>
      </c>
      <c r="K227" s="9">
        <v>0</v>
      </c>
      <c r="L227" s="10">
        <v>216.10312413574198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40.543929889258074</v>
      </c>
      <c r="S227" s="9">
        <v>7.333267995999998</v>
      </c>
      <c r="T227" s="9">
        <v>0</v>
      </c>
      <c r="U227" s="9">
        <v>0</v>
      </c>
      <c r="V227" s="10">
        <v>71.2374696624516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4.4205936288064525</v>
      </c>
      <c r="AC227" s="9">
        <v>0.06391353454838712</v>
      </c>
      <c r="AD227" s="9">
        <v>0</v>
      </c>
      <c r="AE227" s="9">
        <v>0</v>
      </c>
      <c r="AF227" s="10">
        <v>5.708853876935484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4.587068777870968</v>
      </c>
      <c r="AM227" s="9">
        <v>0.22404116138709673</v>
      </c>
      <c r="AN227" s="9">
        <v>0</v>
      </c>
      <c r="AO227" s="9">
        <v>0</v>
      </c>
      <c r="AP227" s="10">
        <v>2.731565559129032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902.3374927981597</v>
      </c>
      <c r="AW227" s="9">
        <v>211.397232644878</v>
      </c>
      <c r="AX227" s="9">
        <v>0</v>
      </c>
      <c r="AY227" s="9">
        <v>0</v>
      </c>
      <c r="AZ227" s="10">
        <v>2449.126154494484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752.8468243208059</v>
      </c>
      <c r="BG227" s="9">
        <v>60.1899777633871</v>
      </c>
      <c r="BH227" s="9">
        <v>1.599989351516129</v>
      </c>
      <c r="BI227" s="9">
        <v>0</v>
      </c>
      <c r="BJ227" s="10">
        <v>916.7320350449364</v>
      </c>
      <c r="BK227" s="16">
        <f t="shared" si="14"/>
        <v>5751.948861770135</v>
      </c>
      <c r="BL227" s="15"/>
      <c r="BM227" s="49"/>
    </row>
    <row r="228" spans="1:65" s="12" customFormat="1" ht="15">
      <c r="A228" s="5"/>
      <c r="B228" s="8" t="s">
        <v>181</v>
      </c>
      <c r="C228" s="11">
        <v>0</v>
      </c>
      <c r="D228" s="9">
        <v>13.377625199580645</v>
      </c>
      <c r="E228" s="9">
        <v>0</v>
      </c>
      <c r="F228" s="9">
        <v>0</v>
      </c>
      <c r="G228" s="10">
        <v>0</v>
      </c>
      <c r="H228" s="11">
        <v>34.80599924054839</v>
      </c>
      <c r="I228" s="9">
        <v>14.837601822838712</v>
      </c>
      <c r="J228" s="9">
        <v>1.025681270516129</v>
      </c>
      <c r="K228" s="9">
        <v>0</v>
      </c>
      <c r="L228" s="10">
        <v>89.94204362277418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20.748150918612907</v>
      </c>
      <c r="S228" s="9">
        <v>2.64661211867742</v>
      </c>
      <c r="T228" s="9">
        <v>0</v>
      </c>
      <c r="U228" s="9">
        <v>0</v>
      </c>
      <c r="V228" s="10">
        <v>27.874035302258058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8.537938170870968</v>
      </c>
      <c r="AC228" s="9">
        <v>0.18580407519354838</v>
      </c>
      <c r="AD228" s="9">
        <v>0</v>
      </c>
      <c r="AE228" s="9">
        <v>0</v>
      </c>
      <c r="AF228" s="10">
        <v>3.540347551935484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18.27571773716129</v>
      </c>
      <c r="AM228" s="9">
        <v>0.24348452670967743</v>
      </c>
      <c r="AN228" s="9">
        <v>0</v>
      </c>
      <c r="AO228" s="9">
        <v>0</v>
      </c>
      <c r="AP228" s="10">
        <v>3.7586910824516138</v>
      </c>
      <c r="AQ228" s="11">
        <v>0</v>
      </c>
      <c r="AR228" s="9">
        <v>11.475400335193552</v>
      </c>
      <c r="AS228" s="9">
        <v>0</v>
      </c>
      <c r="AT228" s="9">
        <v>0</v>
      </c>
      <c r="AU228" s="10">
        <v>0</v>
      </c>
      <c r="AV228" s="11">
        <v>882.4155974321959</v>
      </c>
      <c r="AW228" s="9">
        <v>261.52517485817265</v>
      </c>
      <c r="AX228" s="9">
        <v>3.616856084064516</v>
      </c>
      <c r="AY228" s="9">
        <v>0</v>
      </c>
      <c r="AZ228" s="10">
        <v>1104.955599412355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680.4662924636458</v>
      </c>
      <c r="BG228" s="9">
        <v>64.40466320993548</v>
      </c>
      <c r="BH228" s="9">
        <v>3.463082007580645</v>
      </c>
      <c r="BI228" s="9">
        <v>0</v>
      </c>
      <c r="BJ228" s="10">
        <v>321.05896483858066</v>
      </c>
      <c r="BK228" s="16">
        <f t="shared" si="14"/>
        <v>3573.1813632818535</v>
      </c>
      <c r="BL228" s="15"/>
      <c r="BM228" s="49"/>
    </row>
    <row r="229" spans="1:65" s="12" customFormat="1" ht="15">
      <c r="A229" s="5"/>
      <c r="B229" s="8" t="s">
        <v>182</v>
      </c>
      <c r="C229" s="11">
        <v>0</v>
      </c>
      <c r="D229" s="9">
        <v>11.158190322580644</v>
      </c>
      <c r="E229" s="9">
        <v>0</v>
      </c>
      <c r="F229" s="9">
        <v>0</v>
      </c>
      <c r="G229" s="10">
        <v>0</v>
      </c>
      <c r="H229" s="11">
        <v>0.6925632097096773</v>
      </c>
      <c r="I229" s="9">
        <v>5.57916882048387</v>
      </c>
      <c r="J229" s="9">
        <v>0</v>
      </c>
      <c r="K229" s="9">
        <v>0</v>
      </c>
      <c r="L229" s="10">
        <v>0.412161241516129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0.39058531812903236</v>
      </c>
      <c r="S229" s="9">
        <v>0.11460965361290323</v>
      </c>
      <c r="T229" s="9">
        <v>0</v>
      </c>
      <c r="U229" s="9">
        <v>0</v>
      </c>
      <c r="V229" s="10">
        <v>0.13306392848387097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0.007765061612903227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0.003032880870967742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5.546472580645161</v>
      </c>
      <c r="AS229" s="9">
        <v>0</v>
      </c>
      <c r="AT229" s="9">
        <v>0</v>
      </c>
      <c r="AU229" s="10">
        <v>0</v>
      </c>
      <c r="AV229" s="11">
        <v>1.840183666483871</v>
      </c>
      <c r="AW229" s="9">
        <v>0.5169349228060223</v>
      </c>
      <c r="AX229" s="9">
        <v>0</v>
      </c>
      <c r="AY229" s="9">
        <v>0</v>
      </c>
      <c r="AZ229" s="10">
        <v>0.8444775043225807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0.5484557109354838</v>
      </c>
      <c r="BG229" s="9">
        <v>0.0649916317096774</v>
      </c>
      <c r="BH229" s="9">
        <v>0</v>
      </c>
      <c r="BI229" s="9">
        <v>0</v>
      </c>
      <c r="BJ229" s="10">
        <v>0.39607488016129033</v>
      </c>
      <c r="BK229" s="16">
        <f t="shared" si="14"/>
        <v>28.248731334064086</v>
      </c>
      <c r="BL229" s="15"/>
      <c r="BM229" s="49"/>
    </row>
    <row r="230" spans="1:65" s="12" customFormat="1" ht="15">
      <c r="A230" s="5"/>
      <c r="B230" s="8" t="s">
        <v>199</v>
      </c>
      <c r="C230" s="11">
        <v>0</v>
      </c>
      <c r="D230" s="9">
        <v>2.375928130870968</v>
      </c>
      <c r="E230" s="9">
        <v>0</v>
      </c>
      <c r="F230" s="9">
        <v>0</v>
      </c>
      <c r="G230" s="10">
        <v>0</v>
      </c>
      <c r="H230" s="11">
        <v>13.684163996903228</v>
      </c>
      <c r="I230" s="9">
        <v>15.555434818967742</v>
      </c>
      <c r="J230" s="9">
        <v>5.492325539064517</v>
      </c>
      <c r="K230" s="9">
        <v>0</v>
      </c>
      <c r="L230" s="10">
        <v>25.249828614935485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9.223079256903226</v>
      </c>
      <c r="S230" s="9">
        <v>2.812965038774194</v>
      </c>
      <c r="T230" s="9">
        <v>2.4903750090322574</v>
      </c>
      <c r="U230" s="9">
        <v>0</v>
      </c>
      <c r="V230" s="10">
        <v>10.697805893903226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6.305843287129034</v>
      </c>
      <c r="AC230" s="9">
        <v>0.19179185174193547</v>
      </c>
      <c r="AD230" s="9">
        <v>0</v>
      </c>
      <c r="AE230" s="9">
        <v>0</v>
      </c>
      <c r="AF230" s="10">
        <v>7.244826808225806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12.488333710354835</v>
      </c>
      <c r="AM230" s="9">
        <v>0.4649621903225806</v>
      </c>
      <c r="AN230" s="9">
        <v>0</v>
      </c>
      <c r="AO230" s="9">
        <v>0</v>
      </c>
      <c r="AP230" s="10">
        <v>2.668905278129032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575.4599567661584</v>
      </c>
      <c r="AW230" s="9">
        <v>243.94505390834695</v>
      </c>
      <c r="AX230" s="9">
        <v>0.7021091893870969</v>
      </c>
      <c r="AY230" s="9">
        <v>0</v>
      </c>
      <c r="AZ230" s="10">
        <v>706.5831207117086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432.87945164212766</v>
      </c>
      <c r="BG230" s="9">
        <v>50.87087603445161</v>
      </c>
      <c r="BH230" s="9">
        <v>0</v>
      </c>
      <c r="BI230" s="9">
        <v>0</v>
      </c>
      <c r="BJ230" s="10">
        <v>217.40059398019338</v>
      </c>
      <c r="BK230" s="16">
        <f t="shared" si="14"/>
        <v>2344.7877316576314</v>
      </c>
      <c r="BL230" s="15"/>
      <c r="BM230" s="49"/>
    </row>
    <row r="231" spans="1:65" s="12" customFormat="1" ht="15">
      <c r="A231" s="5"/>
      <c r="B231" s="8" t="s">
        <v>183</v>
      </c>
      <c r="C231" s="11">
        <v>0</v>
      </c>
      <c r="D231" s="9">
        <v>1.8681739946129037</v>
      </c>
      <c r="E231" s="9">
        <v>0</v>
      </c>
      <c r="F231" s="9">
        <v>0</v>
      </c>
      <c r="G231" s="10">
        <v>0</v>
      </c>
      <c r="H231" s="11">
        <v>1.0937794363225808</v>
      </c>
      <c r="I231" s="9">
        <v>1.332066450483871</v>
      </c>
      <c r="J231" s="9">
        <v>0</v>
      </c>
      <c r="K231" s="9">
        <v>0</v>
      </c>
      <c r="L231" s="10">
        <v>2.527551382483871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0.43300265664516124</v>
      </c>
      <c r="S231" s="9">
        <v>0.029262546967741936</v>
      </c>
      <c r="T231" s="9">
        <v>0</v>
      </c>
      <c r="U231" s="9">
        <v>0</v>
      </c>
      <c r="V231" s="10">
        <v>0.5773673095483871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0.09365276925806454</v>
      </c>
      <c r="AC231" s="9">
        <v>0</v>
      </c>
      <c r="AD231" s="9">
        <v>0</v>
      </c>
      <c r="AE231" s="9">
        <v>0</v>
      </c>
      <c r="AF231" s="10">
        <v>0.08379323296774195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0.1003986168387097</v>
      </c>
      <c r="AM231" s="9">
        <v>0.0006517535806451613</v>
      </c>
      <c r="AN231" s="9">
        <v>0</v>
      </c>
      <c r="AO231" s="9">
        <v>0</v>
      </c>
      <c r="AP231" s="10">
        <v>0.05858761335483871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20.004048082322562</v>
      </c>
      <c r="AW231" s="9">
        <v>5.502632883792918</v>
      </c>
      <c r="AX231" s="9">
        <v>0</v>
      </c>
      <c r="AY231" s="9">
        <v>0</v>
      </c>
      <c r="AZ231" s="10">
        <v>39.43962055225805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7.146078998709676</v>
      </c>
      <c r="BG231" s="9">
        <v>0.2808695584516129</v>
      </c>
      <c r="BH231" s="9">
        <v>0</v>
      </c>
      <c r="BI231" s="9">
        <v>0</v>
      </c>
      <c r="BJ231" s="10">
        <v>7.842961196677419</v>
      </c>
      <c r="BK231" s="16">
        <f t="shared" si="14"/>
        <v>88.41449903527675</v>
      </c>
      <c r="BL231" s="15"/>
      <c r="BM231" s="49"/>
    </row>
    <row r="232" spans="1:65" s="12" customFormat="1" ht="15">
      <c r="A232" s="5"/>
      <c r="B232" s="8" t="s">
        <v>184</v>
      </c>
      <c r="C232" s="11">
        <v>0</v>
      </c>
      <c r="D232" s="9">
        <v>0.5907339532258064</v>
      </c>
      <c r="E232" s="9">
        <v>0</v>
      </c>
      <c r="F232" s="9">
        <v>0</v>
      </c>
      <c r="G232" s="10">
        <v>0</v>
      </c>
      <c r="H232" s="11">
        <v>0.15579379599999998</v>
      </c>
      <c r="I232" s="9">
        <v>0</v>
      </c>
      <c r="J232" s="9">
        <v>0</v>
      </c>
      <c r="K232" s="9">
        <v>0</v>
      </c>
      <c r="L232" s="10">
        <v>4.998581745935484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0.00842421129032258</v>
      </c>
      <c r="S232" s="9">
        <v>0</v>
      </c>
      <c r="T232" s="9">
        <v>0</v>
      </c>
      <c r="U232" s="9">
        <v>0</v>
      </c>
      <c r="V232" s="10">
        <v>0.16426044712903226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0.012887580709677418</v>
      </c>
      <c r="AC232" s="9">
        <v>0</v>
      </c>
      <c r="AD232" s="9">
        <v>0</v>
      </c>
      <c r="AE232" s="9">
        <v>0</v>
      </c>
      <c r="AF232" s="10">
        <v>0.042848771064516136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</v>
      </c>
      <c r="AM232" s="9">
        <v>0</v>
      </c>
      <c r="AN232" s="9">
        <v>0</v>
      </c>
      <c r="AO232" s="9">
        <v>0</v>
      </c>
      <c r="AP232" s="10">
        <v>0.027147541903225804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3.6034768365068777</v>
      </c>
      <c r="AW232" s="9">
        <v>0</v>
      </c>
      <c r="AX232" s="9">
        <v>0</v>
      </c>
      <c r="AY232" s="9">
        <v>0</v>
      </c>
      <c r="AZ232" s="10">
        <v>81.90295099103228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0.12237529809677418</v>
      </c>
      <c r="BG232" s="9">
        <v>0</v>
      </c>
      <c r="BH232" s="9">
        <v>0</v>
      </c>
      <c r="BI232" s="9">
        <v>0</v>
      </c>
      <c r="BJ232" s="10">
        <v>1.5041861861935484</v>
      </c>
      <c r="BK232" s="16">
        <f t="shared" si="14"/>
        <v>93.13366735908754</v>
      </c>
      <c r="BL232" s="15"/>
      <c r="BM232" s="49"/>
    </row>
    <row r="233" spans="1:65" s="12" customFormat="1" ht="15">
      <c r="A233" s="5"/>
      <c r="B233" s="8" t="s">
        <v>185</v>
      </c>
      <c r="C233" s="11">
        <v>0</v>
      </c>
      <c r="D233" s="9">
        <v>1.6029345239032264</v>
      </c>
      <c r="E233" s="9">
        <v>0</v>
      </c>
      <c r="F233" s="9">
        <v>0</v>
      </c>
      <c r="G233" s="10">
        <v>0</v>
      </c>
      <c r="H233" s="11">
        <v>0.7380678045483872</v>
      </c>
      <c r="I233" s="9">
        <v>23.650329792806456</v>
      </c>
      <c r="J233" s="9">
        <v>0</v>
      </c>
      <c r="K233" s="9">
        <v>0</v>
      </c>
      <c r="L233" s="10">
        <v>2.517658471645161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0.5775993608064517</v>
      </c>
      <c r="S233" s="9">
        <v>5.007050343741935</v>
      </c>
      <c r="T233" s="9">
        <v>0</v>
      </c>
      <c r="U233" s="9">
        <v>0</v>
      </c>
      <c r="V233" s="10">
        <v>0.47300645219354837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0.007499707580645161</v>
      </c>
      <c r="AC233" s="9">
        <v>0</v>
      </c>
      <c r="AD233" s="9">
        <v>0</v>
      </c>
      <c r="AE233" s="9">
        <v>0</v>
      </c>
      <c r="AF233" s="10">
        <v>0.030195841935483872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0.04385278651612904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6.3655709914193555</v>
      </c>
      <c r="AW233" s="9">
        <v>0.10992295346018359</v>
      </c>
      <c r="AX233" s="9">
        <v>0</v>
      </c>
      <c r="AY233" s="9">
        <v>0</v>
      </c>
      <c r="AZ233" s="10">
        <v>11.478675940483868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6.00122753167742</v>
      </c>
      <c r="BG233" s="9">
        <v>0.763103933870968</v>
      </c>
      <c r="BH233" s="9">
        <v>0</v>
      </c>
      <c r="BI233" s="9">
        <v>0</v>
      </c>
      <c r="BJ233" s="10">
        <v>4.784897795419354</v>
      </c>
      <c r="BK233" s="16">
        <f t="shared" si="14"/>
        <v>64.15159423200856</v>
      </c>
      <c r="BL233" s="15"/>
      <c r="BM233" s="49"/>
    </row>
    <row r="234" spans="1:65" s="12" customFormat="1" ht="15">
      <c r="A234" s="5"/>
      <c r="B234" s="8" t="s">
        <v>186</v>
      </c>
      <c r="C234" s="11">
        <v>0</v>
      </c>
      <c r="D234" s="9">
        <v>2.2658266110322582</v>
      </c>
      <c r="E234" s="9">
        <v>0</v>
      </c>
      <c r="F234" s="9">
        <v>0</v>
      </c>
      <c r="G234" s="10">
        <v>0</v>
      </c>
      <c r="H234" s="11">
        <v>23.451985931</v>
      </c>
      <c r="I234" s="9">
        <v>3.784028672290322</v>
      </c>
      <c r="J234" s="9">
        <v>0</v>
      </c>
      <c r="K234" s="9">
        <v>0</v>
      </c>
      <c r="L234" s="10">
        <v>72.17943014761292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13.458290941903226</v>
      </c>
      <c r="S234" s="9">
        <v>0.10968084254838709</v>
      </c>
      <c r="T234" s="9">
        <v>0</v>
      </c>
      <c r="U234" s="9">
        <v>0</v>
      </c>
      <c r="V234" s="10">
        <v>17.413348889903226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0.5065551237741935</v>
      </c>
      <c r="AC234" s="9">
        <v>0.2606146565483871</v>
      </c>
      <c r="AD234" s="9">
        <v>0</v>
      </c>
      <c r="AE234" s="9">
        <v>0</v>
      </c>
      <c r="AF234" s="10">
        <v>5.275902433129033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0.5315550230967743</v>
      </c>
      <c r="AM234" s="9">
        <v>0</v>
      </c>
      <c r="AN234" s="9">
        <v>0</v>
      </c>
      <c r="AO234" s="9">
        <v>0</v>
      </c>
      <c r="AP234" s="10">
        <v>0.2689857897419355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244.75555627748378</v>
      </c>
      <c r="AW234" s="9">
        <v>74.66630727685221</v>
      </c>
      <c r="AX234" s="9">
        <v>0.002094072483870968</v>
      </c>
      <c r="AY234" s="9">
        <v>0</v>
      </c>
      <c r="AZ234" s="10">
        <v>633.3519987209355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133.25376663687095</v>
      </c>
      <c r="BG234" s="9">
        <v>29.689307832612908</v>
      </c>
      <c r="BH234" s="9">
        <v>0</v>
      </c>
      <c r="BI234" s="9">
        <v>0</v>
      </c>
      <c r="BJ234" s="10">
        <v>148.0986437854516</v>
      </c>
      <c r="BK234" s="16">
        <f t="shared" si="14"/>
        <v>1403.3238796652718</v>
      </c>
      <c r="BL234" s="15"/>
      <c r="BM234" s="49"/>
    </row>
    <row r="235" spans="1:65" s="12" customFormat="1" ht="15">
      <c r="A235" s="5"/>
      <c r="B235" s="8" t="s">
        <v>187</v>
      </c>
      <c r="C235" s="11">
        <v>0</v>
      </c>
      <c r="D235" s="9">
        <v>1.9543284279032256</v>
      </c>
      <c r="E235" s="9">
        <v>0</v>
      </c>
      <c r="F235" s="9">
        <v>0</v>
      </c>
      <c r="G235" s="10">
        <v>0</v>
      </c>
      <c r="H235" s="11">
        <v>17.758955878677423</v>
      </c>
      <c r="I235" s="9">
        <v>23.45869437164517</v>
      </c>
      <c r="J235" s="9">
        <v>0</v>
      </c>
      <c r="K235" s="9">
        <v>0</v>
      </c>
      <c r="L235" s="10">
        <v>39.49163268480645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13.569831390096768</v>
      </c>
      <c r="S235" s="9">
        <v>0.8914455359677421</v>
      </c>
      <c r="T235" s="9">
        <v>0</v>
      </c>
      <c r="U235" s="9">
        <v>0</v>
      </c>
      <c r="V235" s="10">
        <v>14.287501444903226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3.6670625599677416</v>
      </c>
      <c r="AC235" s="9">
        <v>0.006146647258064515</v>
      </c>
      <c r="AD235" s="9">
        <v>0</v>
      </c>
      <c r="AE235" s="9">
        <v>0</v>
      </c>
      <c r="AF235" s="10">
        <v>2.006617434193548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5.708709826419355</v>
      </c>
      <c r="AM235" s="9">
        <v>0.03319403974193549</v>
      </c>
      <c r="AN235" s="9">
        <v>0</v>
      </c>
      <c r="AO235" s="9">
        <v>0</v>
      </c>
      <c r="AP235" s="10">
        <v>2.3474774427741942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427.16654711302886</v>
      </c>
      <c r="AW235" s="9">
        <v>62.788202413143964</v>
      </c>
      <c r="AX235" s="9">
        <v>8.701091474548388</v>
      </c>
      <c r="AY235" s="9">
        <v>0</v>
      </c>
      <c r="AZ235" s="10">
        <v>646.498348767388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352.2305096304835</v>
      </c>
      <c r="BG235" s="9">
        <v>15.7064467353871</v>
      </c>
      <c r="BH235" s="9">
        <v>0</v>
      </c>
      <c r="BI235" s="9">
        <v>0</v>
      </c>
      <c r="BJ235" s="10">
        <v>245.92265436641932</v>
      </c>
      <c r="BK235" s="16">
        <f t="shared" si="14"/>
        <v>1884.195398184754</v>
      </c>
      <c r="BL235" s="15"/>
      <c r="BM235" s="49"/>
    </row>
    <row r="236" spans="1:65" s="12" customFormat="1" ht="15">
      <c r="A236" s="5"/>
      <c r="B236" s="8" t="s">
        <v>188</v>
      </c>
      <c r="C236" s="11">
        <v>0</v>
      </c>
      <c r="D236" s="9">
        <v>0.5411897633225805</v>
      </c>
      <c r="E236" s="9">
        <v>0</v>
      </c>
      <c r="F236" s="9">
        <v>0</v>
      </c>
      <c r="G236" s="10">
        <v>0</v>
      </c>
      <c r="H236" s="11">
        <v>0.5521296860645162</v>
      </c>
      <c r="I236" s="9">
        <v>286.59043679287106</v>
      </c>
      <c r="J236" s="9">
        <v>0</v>
      </c>
      <c r="K236" s="9">
        <v>0</v>
      </c>
      <c r="L236" s="10">
        <v>5.991074021064515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1.0784738727096774</v>
      </c>
      <c r="S236" s="9">
        <v>0.5200640368064516</v>
      </c>
      <c r="T236" s="9">
        <v>0</v>
      </c>
      <c r="U236" s="9">
        <v>0</v>
      </c>
      <c r="V236" s="10">
        <v>1.1499149103548387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0.019880948032258063</v>
      </c>
      <c r="AC236" s="9">
        <v>0</v>
      </c>
      <c r="AD236" s="9">
        <v>0</v>
      </c>
      <c r="AE236" s="9">
        <v>0</v>
      </c>
      <c r="AF236" s="10">
        <v>0.017233795354838707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0.03761935129032258</v>
      </c>
      <c r="AM236" s="9">
        <v>0</v>
      </c>
      <c r="AN236" s="9">
        <v>0</v>
      </c>
      <c r="AO236" s="9">
        <v>0</v>
      </c>
      <c r="AP236" s="10">
        <v>0.028648603709677416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370.28829090277407</v>
      </c>
      <c r="AW236" s="9">
        <v>291.8326202574244</v>
      </c>
      <c r="AX236" s="9">
        <v>0</v>
      </c>
      <c r="AY236" s="9">
        <v>0</v>
      </c>
      <c r="AZ236" s="10">
        <v>29.550491803580655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8.881171917</v>
      </c>
      <c r="BG236" s="9">
        <v>8.928524365129032</v>
      </c>
      <c r="BH236" s="9">
        <v>0</v>
      </c>
      <c r="BI236" s="9">
        <v>0</v>
      </c>
      <c r="BJ236" s="10">
        <v>292.98108566858065</v>
      </c>
      <c r="BK236" s="16">
        <f t="shared" si="14"/>
        <v>1298.9888506960694</v>
      </c>
      <c r="BL236" s="15"/>
      <c r="BM236" s="49"/>
    </row>
    <row r="237" spans="1:65" s="12" customFormat="1" ht="15">
      <c r="A237" s="5"/>
      <c r="B237" s="8" t="s">
        <v>194</v>
      </c>
      <c r="C237" s="11">
        <v>0</v>
      </c>
      <c r="D237" s="9">
        <v>0.5214848387096774</v>
      </c>
      <c r="E237" s="9">
        <v>0</v>
      </c>
      <c r="F237" s="9">
        <v>0</v>
      </c>
      <c r="G237" s="10">
        <v>0</v>
      </c>
      <c r="H237" s="11">
        <v>3.57691664851613</v>
      </c>
      <c r="I237" s="9">
        <v>0</v>
      </c>
      <c r="J237" s="9">
        <v>0</v>
      </c>
      <c r="K237" s="9">
        <v>0</v>
      </c>
      <c r="L237" s="10">
        <v>0.7716025611935485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2.0181884175806455</v>
      </c>
      <c r="S237" s="9">
        <v>0</v>
      </c>
      <c r="T237" s="9">
        <v>0</v>
      </c>
      <c r="U237" s="9">
        <v>0</v>
      </c>
      <c r="V237" s="10">
        <v>0.5122340989354839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0.15272323200000004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0.10257649096774193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111.15435656575865</v>
      </c>
      <c r="AW237" s="9">
        <v>0.0009609917096774193</v>
      </c>
      <c r="AX237" s="9">
        <v>0</v>
      </c>
      <c r="AY237" s="9">
        <v>0</v>
      </c>
      <c r="AZ237" s="10">
        <v>29.907723387870973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59.03794196758066</v>
      </c>
      <c r="BG237" s="9">
        <v>0.0005763343548387096</v>
      </c>
      <c r="BH237" s="9">
        <v>0</v>
      </c>
      <c r="BI237" s="9">
        <v>0</v>
      </c>
      <c r="BJ237" s="10">
        <v>5.468197596290323</v>
      </c>
      <c r="BK237" s="16">
        <f t="shared" si="14"/>
        <v>213.2254831314683</v>
      </c>
      <c r="BL237" s="15"/>
      <c r="BM237" s="49"/>
    </row>
    <row r="238" spans="1:65" s="12" customFormat="1" ht="15">
      <c r="A238" s="5"/>
      <c r="B238" s="8" t="s">
        <v>189</v>
      </c>
      <c r="C238" s="11">
        <v>0</v>
      </c>
      <c r="D238" s="9">
        <v>26.777820733806443</v>
      </c>
      <c r="E238" s="9">
        <v>0</v>
      </c>
      <c r="F238" s="9">
        <v>0</v>
      </c>
      <c r="G238" s="10">
        <v>0</v>
      </c>
      <c r="H238" s="11">
        <v>48.99079661793548</v>
      </c>
      <c r="I238" s="9">
        <v>6.254366326709677</v>
      </c>
      <c r="J238" s="9">
        <v>0.05437620274193548</v>
      </c>
      <c r="K238" s="9">
        <v>0</v>
      </c>
      <c r="L238" s="10">
        <v>52.23285626874195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30.426754628387098</v>
      </c>
      <c r="S238" s="9">
        <v>0.551293995483871</v>
      </c>
      <c r="T238" s="9">
        <v>0</v>
      </c>
      <c r="U238" s="9">
        <v>0</v>
      </c>
      <c r="V238" s="10">
        <v>22.567048011290318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2.512369843225807</v>
      </c>
      <c r="AC238" s="9">
        <v>0.18679241003225802</v>
      </c>
      <c r="AD238" s="9">
        <v>0</v>
      </c>
      <c r="AE238" s="9">
        <v>0</v>
      </c>
      <c r="AF238" s="10">
        <v>1.6632022305483873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0.7953354469032259</v>
      </c>
      <c r="AM238" s="9">
        <v>0</v>
      </c>
      <c r="AN238" s="9">
        <v>0</v>
      </c>
      <c r="AO238" s="9">
        <v>0</v>
      </c>
      <c r="AP238" s="10">
        <v>0.27595637867741935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515.2838146367094</v>
      </c>
      <c r="AW238" s="9">
        <v>86.14574930141697</v>
      </c>
      <c r="AX238" s="9">
        <v>0.055719216870967744</v>
      </c>
      <c r="AY238" s="9">
        <v>0</v>
      </c>
      <c r="AZ238" s="10">
        <v>426.3613438860645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314.0521732998389</v>
      </c>
      <c r="BG238" s="9">
        <v>31.618028578516135</v>
      </c>
      <c r="BH238" s="9">
        <v>0</v>
      </c>
      <c r="BI238" s="9">
        <v>0</v>
      </c>
      <c r="BJ238" s="10">
        <v>193.65858798041933</v>
      </c>
      <c r="BK238" s="16">
        <f t="shared" si="14"/>
        <v>1760.46438599432</v>
      </c>
      <c r="BL238" s="15"/>
      <c r="BM238" s="49"/>
    </row>
    <row r="239" spans="1:65" s="12" customFormat="1" ht="15">
      <c r="A239" s="5"/>
      <c r="B239" s="8" t="s">
        <v>220</v>
      </c>
      <c r="C239" s="11">
        <v>0</v>
      </c>
      <c r="D239" s="9">
        <v>14.495538132129035</v>
      </c>
      <c r="E239" s="9">
        <v>0</v>
      </c>
      <c r="F239" s="9">
        <v>0</v>
      </c>
      <c r="G239" s="10">
        <v>0</v>
      </c>
      <c r="H239" s="11">
        <v>24.935890497580644</v>
      </c>
      <c r="I239" s="9">
        <v>2.577251278483871</v>
      </c>
      <c r="J239" s="9">
        <v>0</v>
      </c>
      <c r="K239" s="9">
        <v>0</v>
      </c>
      <c r="L239" s="10">
        <v>90.99295901364515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24.419385189967734</v>
      </c>
      <c r="S239" s="9">
        <v>8.86241658383871</v>
      </c>
      <c r="T239" s="9">
        <v>0</v>
      </c>
      <c r="U239" s="9">
        <v>0</v>
      </c>
      <c r="V239" s="10">
        <v>36.855090919774206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2.274769200064516</v>
      </c>
      <c r="AC239" s="9">
        <v>0</v>
      </c>
      <c r="AD239" s="9">
        <v>0</v>
      </c>
      <c r="AE239" s="9">
        <v>0</v>
      </c>
      <c r="AF239" s="10">
        <v>7.468805214322582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3.2782958266129034</v>
      </c>
      <c r="AM239" s="9">
        <v>0.00023918393548387094</v>
      </c>
      <c r="AN239" s="9">
        <v>0</v>
      </c>
      <c r="AO239" s="9">
        <v>0</v>
      </c>
      <c r="AP239" s="10">
        <v>1.474181918064516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446.77257032383915</v>
      </c>
      <c r="AW239" s="9">
        <v>45.30231139655815</v>
      </c>
      <c r="AX239" s="9">
        <v>0.3682539080967741</v>
      </c>
      <c r="AY239" s="9">
        <v>0</v>
      </c>
      <c r="AZ239" s="10">
        <v>1015.4529512570004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520.3772595030324</v>
      </c>
      <c r="BG239" s="9">
        <v>12.893087021451613</v>
      </c>
      <c r="BH239" s="9">
        <v>0</v>
      </c>
      <c r="BI239" s="9">
        <v>0</v>
      </c>
      <c r="BJ239" s="10">
        <v>547.8743248541614</v>
      </c>
      <c r="BK239" s="16">
        <f t="shared" si="14"/>
        <v>2806.6755812225592</v>
      </c>
      <c r="BL239" s="15"/>
      <c r="BM239" s="55"/>
    </row>
    <row r="240" spans="1:65" s="12" customFormat="1" ht="15">
      <c r="A240" s="5"/>
      <c r="B240" s="8" t="s">
        <v>190</v>
      </c>
      <c r="C240" s="11">
        <v>0</v>
      </c>
      <c r="D240" s="9">
        <v>0.053711843677419366</v>
      </c>
      <c r="E240" s="9">
        <v>0</v>
      </c>
      <c r="F240" s="9">
        <v>0</v>
      </c>
      <c r="G240" s="10">
        <v>0</v>
      </c>
      <c r="H240" s="11">
        <v>0.5863420292903225</v>
      </c>
      <c r="I240" s="9">
        <v>0.00015248374193548389</v>
      </c>
      <c r="J240" s="9">
        <v>0</v>
      </c>
      <c r="K240" s="9">
        <v>0</v>
      </c>
      <c r="L240" s="10">
        <v>0.7721854710645162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0.17082247309677417</v>
      </c>
      <c r="S240" s="9">
        <v>0.308086099064516</v>
      </c>
      <c r="T240" s="9">
        <v>0</v>
      </c>
      <c r="U240" s="9">
        <v>0</v>
      </c>
      <c r="V240" s="10">
        <v>0.2805755793548386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0.00399610093548387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1.0013460264516127</v>
      </c>
      <c r="AW240" s="9">
        <v>0.21032630748298084</v>
      </c>
      <c r="AX240" s="9">
        <v>0</v>
      </c>
      <c r="AY240" s="9">
        <v>0</v>
      </c>
      <c r="AZ240" s="10">
        <v>1.544159919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0.3321631705161291</v>
      </c>
      <c r="BG240" s="9">
        <v>0</v>
      </c>
      <c r="BH240" s="9">
        <v>0</v>
      </c>
      <c r="BI240" s="9">
        <v>0</v>
      </c>
      <c r="BJ240" s="10">
        <v>0.3188867701290322</v>
      </c>
      <c r="BK240" s="16">
        <f t="shared" si="14"/>
        <v>5.582754273805561</v>
      </c>
      <c r="BL240" s="15"/>
      <c r="BM240" s="55"/>
    </row>
    <row r="241" spans="1:65" s="12" customFormat="1" ht="15">
      <c r="A241" s="5"/>
      <c r="B241" s="8" t="s">
        <v>233</v>
      </c>
      <c r="C241" s="11">
        <v>0</v>
      </c>
      <c r="D241" s="9">
        <v>1.4422151612903225</v>
      </c>
      <c r="E241" s="9">
        <v>0</v>
      </c>
      <c r="F241" s="9">
        <v>0</v>
      </c>
      <c r="G241" s="10">
        <v>0</v>
      </c>
      <c r="H241" s="11">
        <v>0.670372530967742</v>
      </c>
      <c r="I241" s="9">
        <v>0.9619581556129033</v>
      </c>
      <c r="J241" s="9">
        <v>0</v>
      </c>
      <c r="K241" s="9">
        <v>0</v>
      </c>
      <c r="L241" s="10">
        <v>1.1312396246451613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0.4340909893225806</v>
      </c>
      <c r="S241" s="9">
        <v>0</v>
      </c>
      <c r="T241" s="9">
        <v>0</v>
      </c>
      <c r="U241" s="9">
        <v>0</v>
      </c>
      <c r="V241" s="10">
        <v>0.35714464567741944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0.00048041629032258054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0.0009607365806451611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4.621831393870968</v>
      </c>
      <c r="AW241" s="9">
        <v>0.24465461610181816</v>
      </c>
      <c r="AX241" s="9">
        <v>0</v>
      </c>
      <c r="AY241" s="9">
        <v>0</v>
      </c>
      <c r="AZ241" s="10">
        <v>1.478188145645161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2.0101387121612904</v>
      </c>
      <c r="BG241" s="9">
        <v>4.821419354838709E-06</v>
      </c>
      <c r="BH241" s="9">
        <v>0</v>
      </c>
      <c r="BI241" s="9">
        <v>0</v>
      </c>
      <c r="BJ241" s="10">
        <v>0.7981012222903225</v>
      </c>
      <c r="BK241" s="16">
        <f t="shared" si="14"/>
        <v>14.151381171876015</v>
      </c>
      <c r="BL241" s="15"/>
      <c r="BM241" s="49"/>
    </row>
    <row r="242" spans="1:65" s="20" customFormat="1" ht="15">
      <c r="A242" s="5"/>
      <c r="B242" s="14" t="s">
        <v>14</v>
      </c>
      <c r="C242" s="19">
        <f aca="true" t="shared" si="15" ref="C242:AH242">SUM(C211:C241)</f>
        <v>0</v>
      </c>
      <c r="D242" s="17">
        <f t="shared" si="15"/>
        <v>186.8211083297097</v>
      </c>
      <c r="E242" s="17">
        <f t="shared" si="15"/>
        <v>0</v>
      </c>
      <c r="F242" s="17">
        <f t="shared" si="15"/>
        <v>0</v>
      </c>
      <c r="G242" s="18">
        <f t="shared" si="15"/>
        <v>0</v>
      </c>
      <c r="H242" s="19">
        <f t="shared" si="15"/>
        <v>893.7230608439677</v>
      </c>
      <c r="I242" s="17">
        <f t="shared" si="15"/>
        <v>1826.3538280326773</v>
      </c>
      <c r="J242" s="17">
        <f t="shared" si="15"/>
        <v>16.982692191258064</v>
      </c>
      <c r="K242" s="17">
        <f t="shared" si="15"/>
        <v>250.08616406729033</v>
      </c>
      <c r="L242" s="18">
        <f t="shared" si="15"/>
        <v>1049.3673846437093</v>
      </c>
      <c r="M242" s="19">
        <f t="shared" si="15"/>
        <v>0</v>
      </c>
      <c r="N242" s="17">
        <f t="shared" si="15"/>
        <v>0</v>
      </c>
      <c r="O242" s="17">
        <f t="shared" si="15"/>
        <v>0</v>
      </c>
      <c r="P242" s="17">
        <f t="shared" si="15"/>
        <v>0</v>
      </c>
      <c r="Q242" s="18">
        <f t="shared" si="15"/>
        <v>0</v>
      </c>
      <c r="R242" s="19">
        <f t="shared" si="15"/>
        <v>292.33885713074187</v>
      </c>
      <c r="S242" s="17">
        <f t="shared" si="15"/>
        <v>238.71346571967734</v>
      </c>
      <c r="T242" s="17">
        <f t="shared" si="15"/>
        <v>3.282339363870967</v>
      </c>
      <c r="U242" s="17">
        <f t="shared" si="15"/>
        <v>0</v>
      </c>
      <c r="V242" s="18">
        <f t="shared" si="15"/>
        <v>356.48837136370963</v>
      </c>
      <c r="W242" s="19">
        <f t="shared" si="15"/>
        <v>0</v>
      </c>
      <c r="X242" s="17">
        <f t="shared" si="15"/>
        <v>0</v>
      </c>
      <c r="Y242" s="17">
        <f t="shared" si="15"/>
        <v>0</v>
      </c>
      <c r="Z242" s="17">
        <f t="shared" si="15"/>
        <v>0</v>
      </c>
      <c r="AA242" s="18">
        <f t="shared" si="15"/>
        <v>0</v>
      </c>
      <c r="AB242" s="19">
        <f t="shared" si="15"/>
        <v>57.00009326806451</v>
      </c>
      <c r="AC242" s="17">
        <f t="shared" si="15"/>
        <v>4.637735667064517</v>
      </c>
      <c r="AD242" s="17">
        <f t="shared" si="15"/>
        <v>0.012675268064516129</v>
      </c>
      <c r="AE242" s="17">
        <f t="shared" si="15"/>
        <v>0</v>
      </c>
      <c r="AF242" s="18">
        <f t="shared" si="15"/>
        <v>60.96838760796774</v>
      </c>
      <c r="AG242" s="19">
        <f t="shared" si="15"/>
        <v>0</v>
      </c>
      <c r="AH242" s="17">
        <f t="shared" si="15"/>
        <v>0</v>
      </c>
      <c r="AI242" s="17">
        <f aca="true" t="shared" si="16" ref="AI242:BK242">SUM(AI211:AI241)</f>
        <v>0</v>
      </c>
      <c r="AJ242" s="17">
        <f t="shared" si="16"/>
        <v>0</v>
      </c>
      <c r="AK242" s="18">
        <f t="shared" si="16"/>
        <v>0</v>
      </c>
      <c r="AL242" s="19">
        <f t="shared" si="16"/>
        <v>61.89632656480644</v>
      </c>
      <c r="AM242" s="17">
        <f t="shared" si="16"/>
        <v>207.51961578251607</v>
      </c>
      <c r="AN242" s="17">
        <f t="shared" si="16"/>
        <v>0</v>
      </c>
      <c r="AO242" s="17">
        <f t="shared" si="16"/>
        <v>0</v>
      </c>
      <c r="AP242" s="18">
        <f t="shared" si="16"/>
        <v>18.755103048580647</v>
      </c>
      <c r="AQ242" s="19">
        <f t="shared" si="16"/>
        <v>0</v>
      </c>
      <c r="AR242" s="17">
        <f t="shared" si="16"/>
        <v>17.095847799290325</v>
      </c>
      <c r="AS242" s="17">
        <f t="shared" si="16"/>
        <v>0</v>
      </c>
      <c r="AT242" s="17">
        <f t="shared" si="16"/>
        <v>0</v>
      </c>
      <c r="AU242" s="18">
        <f t="shared" si="16"/>
        <v>0</v>
      </c>
      <c r="AV242" s="19">
        <f t="shared" si="16"/>
        <v>10783.253784618257</v>
      </c>
      <c r="AW242" s="17">
        <f t="shared" si="16"/>
        <v>3582.607101182904</v>
      </c>
      <c r="AX242" s="17">
        <f t="shared" si="16"/>
        <v>15.84861342470968</v>
      </c>
      <c r="AY242" s="17">
        <f t="shared" si="16"/>
        <v>0.4304716831935483</v>
      </c>
      <c r="AZ242" s="18">
        <f t="shared" si="16"/>
        <v>14555.20350615939</v>
      </c>
      <c r="BA242" s="19">
        <f t="shared" si="16"/>
        <v>0</v>
      </c>
      <c r="BB242" s="17">
        <f t="shared" si="16"/>
        <v>0</v>
      </c>
      <c r="BC242" s="17">
        <f t="shared" si="16"/>
        <v>0</v>
      </c>
      <c r="BD242" s="17">
        <f t="shared" si="16"/>
        <v>0</v>
      </c>
      <c r="BE242" s="18">
        <f t="shared" si="16"/>
        <v>0</v>
      </c>
      <c r="BF242" s="19">
        <f t="shared" si="16"/>
        <v>5930.928482410095</v>
      </c>
      <c r="BG242" s="17">
        <f t="shared" si="16"/>
        <v>738.7968103734839</v>
      </c>
      <c r="BH242" s="17">
        <f t="shared" si="16"/>
        <v>13.133200920580645</v>
      </c>
      <c r="BI242" s="17">
        <f t="shared" si="16"/>
        <v>0</v>
      </c>
      <c r="BJ242" s="18">
        <f t="shared" si="16"/>
        <v>4649.200455568518</v>
      </c>
      <c r="BK242" s="31">
        <f t="shared" si="16"/>
        <v>45811.4454830341</v>
      </c>
      <c r="BL242" s="15"/>
      <c r="BM242" s="49"/>
    </row>
    <row r="243" spans="1:65" s="20" customFormat="1" ht="15">
      <c r="A243" s="5"/>
      <c r="B243" s="14" t="s">
        <v>25</v>
      </c>
      <c r="C243" s="19">
        <f aca="true" t="shared" si="17" ref="C243:AH243">C242+C208</f>
        <v>0</v>
      </c>
      <c r="D243" s="17">
        <f t="shared" si="17"/>
        <v>187.3849347083871</v>
      </c>
      <c r="E243" s="17">
        <f t="shared" si="17"/>
        <v>0</v>
      </c>
      <c r="F243" s="17">
        <f t="shared" si="17"/>
        <v>0</v>
      </c>
      <c r="G243" s="18">
        <f t="shared" si="17"/>
        <v>0</v>
      </c>
      <c r="H243" s="19">
        <f t="shared" si="17"/>
        <v>987.7348356190968</v>
      </c>
      <c r="I243" s="17">
        <f t="shared" si="17"/>
        <v>1826.7107740848062</v>
      </c>
      <c r="J243" s="17">
        <f t="shared" si="17"/>
        <v>16.98413678929032</v>
      </c>
      <c r="K243" s="17">
        <f t="shared" si="17"/>
        <v>250.08616406729033</v>
      </c>
      <c r="L243" s="18">
        <f t="shared" si="17"/>
        <v>1113.6869740550642</v>
      </c>
      <c r="M243" s="19">
        <f t="shared" si="17"/>
        <v>0</v>
      </c>
      <c r="N243" s="17">
        <f t="shared" si="17"/>
        <v>0</v>
      </c>
      <c r="O243" s="17">
        <f t="shared" si="17"/>
        <v>0</v>
      </c>
      <c r="P243" s="17">
        <f t="shared" si="17"/>
        <v>0</v>
      </c>
      <c r="Q243" s="18">
        <f t="shared" si="17"/>
        <v>0</v>
      </c>
      <c r="R243" s="19">
        <f t="shared" si="17"/>
        <v>358.962778302258</v>
      </c>
      <c r="S243" s="17">
        <f t="shared" si="17"/>
        <v>238.89415102690316</v>
      </c>
      <c r="T243" s="17">
        <f t="shared" si="17"/>
        <v>3.282339363870967</v>
      </c>
      <c r="U243" s="17">
        <f t="shared" si="17"/>
        <v>0</v>
      </c>
      <c r="V243" s="18">
        <f t="shared" si="17"/>
        <v>388.10436803338706</v>
      </c>
      <c r="W243" s="19">
        <f t="shared" si="17"/>
        <v>0</v>
      </c>
      <c r="X243" s="17">
        <f t="shared" si="17"/>
        <v>0</v>
      </c>
      <c r="Y243" s="17">
        <f t="shared" si="17"/>
        <v>0</v>
      </c>
      <c r="Z243" s="17">
        <f t="shared" si="17"/>
        <v>0</v>
      </c>
      <c r="AA243" s="18">
        <f t="shared" si="17"/>
        <v>0</v>
      </c>
      <c r="AB243" s="19">
        <f t="shared" si="17"/>
        <v>63.60768045883871</v>
      </c>
      <c r="AC243" s="17">
        <f t="shared" si="17"/>
        <v>4.645747586193549</v>
      </c>
      <c r="AD243" s="17">
        <f t="shared" si="17"/>
        <v>0.012675268064516129</v>
      </c>
      <c r="AE243" s="17">
        <f t="shared" si="17"/>
        <v>0</v>
      </c>
      <c r="AF243" s="18">
        <f t="shared" si="17"/>
        <v>63.698620292548384</v>
      </c>
      <c r="AG243" s="19">
        <f t="shared" si="17"/>
        <v>0</v>
      </c>
      <c r="AH243" s="17">
        <f t="shared" si="17"/>
        <v>0</v>
      </c>
      <c r="AI243" s="17">
        <f aca="true" t="shared" si="18" ref="AI243:BK243">AI242+AI208</f>
        <v>0</v>
      </c>
      <c r="AJ243" s="17">
        <f t="shared" si="18"/>
        <v>0</v>
      </c>
      <c r="AK243" s="18">
        <f t="shared" si="18"/>
        <v>0</v>
      </c>
      <c r="AL243" s="19">
        <f t="shared" si="18"/>
        <v>67.99673960261289</v>
      </c>
      <c r="AM243" s="17">
        <f t="shared" si="18"/>
        <v>246.4126532979677</v>
      </c>
      <c r="AN243" s="17">
        <f t="shared" si="18"/>
        <v>0</v>
      </c>
      <c r="AO243" s="17">
        <f t="shared" si="18"/>
        <v>0</v>
      </c>
      <c r="AP243" s="18">
        <f t="shared" si="18"/>
        <v>20.607409404967743</v>
      </c>
      <c r="AQ243" s="19">
        <f t="shared" si="18"/>
        <v>0</v>
      </c>
      <c r="AR243" s="17">
        <f t="shared" si="18"/>
        <v>17.095847799290325</v>
      </c>
      <c r="AS243" s="17">
        <f t="shared" si="18"/>
        <v>0</v>
      </c>
      <c r="AT243" s="17">
        <f t="shared" si="18"/>
        <v>0</v>
      </c>
      <c r="AU243" s="18">
        <f t="shared" si="18"/>
        <v>0</v>
      </c>
      <c r="AV243" s="19">
        <f t="shared" si="18"/>
        <v>12306.250308030572</v>
      </c>
      <c r="AW243" s="17">
        <f t="shared" si="18"/>
        <v>3601.681297496751</v>
      </c>
      <c r="AX243" s="17">
        <f t="shared" si="18"/>
        <v>16.029458993161292</v>
      </c>
      <c r="AY243" s="17">
        <f t="shared" si="18"/>
        <v>0.4526456605161289</v>
      </c>
      <c r="AZ243" s="18">
        <f t="shared" si="18"/>
        <v>15650.108414657649</v>
      </c>
      <c r="BA243" s="19">
        <f t="shared" si="18"/>
        <v>0</v>
      </c>
      <c r="BB243" s="17">
        <f t="shared" si="18"/>
        <v>0</v>
      </c>
      <c r="BC243" s="17">
        <f t="shared" si="18"/>
        <v>0</v>
      </c>
      <c r="BD243" s="17">
        <f t="shared" si="18"/>
        <v>0</v>
      </c>
      <c r="BE243" s="18">
        <f t="shared" si="18"/>
        <v>0</v>
      </c>
      <c r="BF243" s="19">
        <f t="shared" si="18"/>
        <v>7114.510266812192</v>
      </c>
      <c r="BG243" s="17">
        <f t="shared" si="18"/>
        <v>766.7152752881291</v>
      </c>
      <c r="BH243" s="17">
        <f t="shared" si="18"/>
        <v>13.133200920580645</v>
      </c>
      <c r="BI243" s="17">
        <f t="shared" si="18"/>
        <v>0</v>
      </c>
      <c r="BJ243" s="18">
        <f t="shared" si="18"/>
        <v>5140.699335723679</v>
      </c>
      <c r="BK243" s="18">
        <f t="shared" si="18"/>
        <v>50465.48903334407</v>
      </c>
      <c r="BL243" s="15"/>
      <c r="BM243" s="49"/>
    </row>
    <row r="244" spans="3:65" ht="1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5"/>
      <c r="BM244" s="49"/>
    </row>
    <row r="245" spans="1:65" s="12" customFormat="1" ht="15">
      <c r="A245" s="5" t="s">
        <v>26</v>
      </c>
      <c r="B245" s="26" t="s">
        <v>27</v>
      </c>
      <c r="C245" s="11"/>
      <c r="D245" s="9"/>
      <c r="E245" s="9"/>
      <c r="F245" s="9"/>
      <c r="G245" s="10"/>
      <c r="H245" s="11"/>
      <c r="I245" s="9"/>
      <c r="J245" s="9"/>
      <c r="K245" s="9"/>
      <c r="L245" s="10"/>
      <c r="M245" s="11"/>
      <c r="N245" s="9"/>
      <c r="O245" s="9"/>
      <c r="P245" s="9"/>
      <c r="Q245" s="10"/>
      <c r="R245" s="11"/>
      <c r="S245" s="9"/>
      <c r="T245" s="9"/>
      <c r="U245" s="9"/>
      <c r="V245" s="10"/>
      <c r="W245" s="11"/>
      <c r="X245" s="9"/>
      <c r="Y245" s="9"/>
      <c r="Z245" s="9"/>
      <c r="AA245" s="10"/>
      <c r="AB245" s="11"/>
      <c r="AC245" s="9"/>
      <c r="AD245" s="9"/>
      <c r="AE245" s="9"/>
      <c r="AF245" s="10"/>
      <c r="AG245" s="11"/>
      <c r="AH245" s="9"/>
      <c r="AI245" s="9"/>
      <c r="AJ245" s="9"/>
      <c r="AK245" s="10"/>
      <c r="AL245" s="11"/>
      <c r="AM245" s="9"/>
      <c r="AN245" s="9"/>
      <c r="AO245" s="9"/>
      <c r="AP245" s="10"/>
      <c r="AQ245" s="11"/>
      <c r="AR245" s="9"/>
      <c r="AS245" s="9"/>
      <c r="AT245" s="9"/>
      <c r="AU245" s="10"/>
      <c r="AV245" s="11"/>
      <c r="AW245" s="9"/>
      <c r="AX245" s="9"/>
      <c r="AY245" s="9"/>
      <c r="AZ245" s="10"/>
      <c r="BA245" s="11"/>
      <c r="BB245" s="9"/>
      <c r="BC245" s="9"/>
      <c r="BD245" s="9"/>
      <c r="BE245" s="10"/>
      <c r="BF245" s="11"/>
      <c r="BG245" s="9"/>
      <c r="BH245" s="9"/>
      <c r="BI245" s="9"/>
      <c r="BJ245" s="10"/>
      <c r="BK245" s="16"/>
      <c r="BL245" s="15"/>
      <c r="BM245" s="49"/>
    </row>
    <row r="246" spans="1:65" s="12" customFormat="1" ht="15">
      <c r="A246" s="5" t="s">
        <v>9</v>
      </c>
      <c r="B246" s="14" t="s">
        <v>28</v>
      </c>
      <c r="C246" s="11"/>
      <c r="D246" s="9"/>
      <c r="E246" s="9"/>
      <c r="F246" s="9"/>
      <c r="G246" s="10"/>
      <c r="H246" s="11"/>
      <c r="I246" s="9"/>
      <c r="J246" s="9"/>
      <c r="K246" s="9"/>
      <c r="L246" s="10"/>
      <c r="M246" s="11"/>
      <c r="N246" s="9"/>
      <c r="O246" s="9"/>
      <c r="P246" s="9"/>
      <c r="Q246" s="10"/>
      <c r="R246" s="11"/>
      <c r="S246" s="9"/>
      <c r="T246" s="9"/>
      <c r="U246" s="9"/>
      <c r="V246" s="10"/>
      <c r="W246" s="11"/>
      <c r="X246" s="9"/>
      <c r="Y246" s="9"/>
      <c r="Z246" s="9"/>
      <c r="AA246" s="10"/>
      <c r="AB246" s="11"/>
      <c r="AC246" s="9"/>
      <c r="AD246" s="9"/>
      <c r="AE246" s="9"/>
      <c r="AF246" s="10"/>
      <c r="AG246" s="11"/>
      <c r="AH246" s="9"/>
      <c r="AI246" s="9"/>
      <c r="AJ246" s="9"/>
      <c r="AK246" s="10"/>
      <c r="AL246" s="11"/>
      <c r="AM246" s="9"/>
      <c r="AN246" s="9"/>
      <c r="AO246" s="9"/>
      <c r="AP246" s="10"/>
      <c r="AQ246" s="11"/>
      <c r="AR246" s="9"/>
      <c r="AS246" s="9"/>
      <c r="AT246" s="9"/>
      <c r="AU246" s="10"/>
      <c r="AV246" s="11"/>
      <c r="AW246" s="9"/>
      <c r="AX246" s="9"/>
      <c r="AY246" s="9"/>
      <c r="AZ246" s="10"/>
      <c r="BA246" s="11"/>
      <c r="BB246" s="9"/>
      <c r="BC246" s="9"/>
      <c r="BD246" s="9"/>
      <c r="BE246" s="10"/>
      <c r="BF246" s="11"/>
      <c r="BG246" s="9"/>
      <c r="BH246" s="9"/>
      <c r="BI246" s="9"/>
      <c r="BJ246" s="10"/>
      <c r="BK246" s="16"/>
      <c r="BL246" s="15"/>
      <c r="BM246" s="49"/>
    </row>
    <row r="247" spans="1:65" s="12" customFormat="1" ht="15">
      <c r="A247" s="5"/>
      <c r="B247" s="8" t="s">
        <v>234</v>
      </c>
      <c r="C247" s="11">
        <v>0</v>
      </c>
      <c r="D247" s="9">
        <v>1.9807260407741936</v>
      </c>
      <c r="E247" s="9">
        <v>0</v>
      </c>
      <c r="F247" s="9">
        <v>0</v>
      </c>
      <c r="G247" s="10">
        <v>0</v>
      </c>
      <c r="H247" s="11">
        <v>5.533663821290323</v>
      </c>
      <c r="I247" s="9">
        <v>7.6405299733548375</v>
      </c>
      <c r="J247" s="9">
        <v>0.5080335907419353</v>
      </c>
      <c r="K247" s="9">
        <v>0</v>
      </c>
      <c r="L247" s="10">
        <v>23.862667047935478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4.059757786645161</v>
      </c>
      <c r="S247" s="9">
        <v>3.9342652303225814</v>
      </c>
      <c r="T247" s="9">
        <v>0</v>
      </c>
      <c r="U247" s="9">
        <v>0</v>
      </c>
      <c r="V247" s="10">
        <v>8.049307776258065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0.3699891403225807</v>
      </c>
      <c r="AC247" s="9">
        <v>0</v>
      </c>
      <c r="AD247" s="9">
        <v>0</v>
      </c>
      <c r="AE247" s="9">
        <v>0</v>
      </c>
      <c r="AF247" s="10">
        <v>0.2136094436129032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0.1577185786451613</v>
      </c>
      <c r="AM247" s="9">
        <v>0</v>
      </c>
      <c r="AN247" s="9">
        <v>0</v>
      </c>
      <c r="AO247" s="9">
        <v>0</v>
      </c>
      <c r="AP247" s="10">
        <v>0.5915363814193547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267.704888320387</v>
      </c>
      <c r="AW247" s="9">
        <v>189.23442287413016</v>
      </c>
      <c r="AX247" s="9">
        <v>0.016242332645161284</v>
      </c>
      <c r="AY247" s="9">
        <v>0</v>
      </c>
      <c r="AZ247" s="10">
        <v>455.531012505355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169.89304801725805</v>
      </c>
      <c r="BG247" s="9">
        <v>51.04358286258065</v>
      </c>
      <c r="BH247" s="9">
        <v>1.3027343514193548</v>
      </c>
      <c r="BI247" s="9">
        <v>0</v>
      </c>
      <c r="BJ247" s="10">
        <v>212.8193921669355</v>
      </c>
      <c r="BK247" s="16">
        <f>SUM(C247:BJ247)</f>
        <v>1404.4471282420334</v>
      </c>
      <c r="BL247" s="15"/>
      <c r="BM247" s="49"/>
    </row>
    <row r="248" spans="1:65" s="20" customFormat="1" ht="15">
      <c r="A248" s="5"/>
      <c r="B248" s="14" t="s">
        <v>29</v>
      </c>
      <c r="C248" s="19">
        <f>SUM(C247)</f>
        <v>0</v>
      </c>
      <c r="D248" s="17">
        <f>SUM(D247)</f>
        <v>1.9807260407741936</v>
      </c>
      <c r="E248" s="17">
        <f>SUM(E247)</f>
        <v>0</v>
      </c>
      <c r="F248" s="17">
        <f>SUM(F247)</f>
        <v>0</v>
      </c>
      <c r="G248" s="18">
        <f>SUM(G247)</f>
        <v>0</v>
      </c>
      <c r="H248" s="19">
        <f aca="true" t="shared" si="19" ref="H248:BJ248">SUM(H247)</f>
        <v>5.533663821290323</v>
      </c>
      <c r="I248" s="17">
        <f t="shared" si="19"/>
        <v>7.6405299733548375</v>
      </c>
      <c r="J248" s="17">
        <f t="shared" si="19"/>
        <v>0.5080335907419353</v>
      </c>
      <c r="K248" s="17">
        <f t="shared" si="19"/>
        <v>0</v>
      </c>
      <c r="L248" s="18">
        <f t="shared" si="19"/>
        <v>23.862667047935478</v>
      </c>
      <c r="M248" s="19">
        <f t="shared" si="19"/>
        <v>0</v>
      </c>
      <c r="N248" s="17">
        <f t="shared" si="19"/>
        <v>0</v>
      </c>
      <c r="O248" s="17">
        <f t="shared" si="19"/>
        <v>0</v>
      </c>
      <c r="P248" s="17">
        <f t="shared" si="19"/>
        <v>0</v>
      </c>
      <c r="Q248" s="18">
        <f t="shared" si="19"/>
        <v>0</v>
      </c>
      <c r="R248" s="19">
        <f t="shared" si="19"/>
        <v>4.059757786645161</v>
      </c>
      <c r="S248" s="17">
        <f t="shared" si="19"/>
        <v>3.9342652303225814</v>
      </c>
      <c r="T248" s="17">
        <f t="shared" si="19"/>
        <v>0</v>
      </c>
      <c r="U248" s="17">
        <f t="shared" si="19"/>
        <v>0</v>
      </c>
      <c r="V248" s="18">
        <f t="shared" si="19"/>
        <v>8.049307776258065</v>
      </c>
      <c r="W248" s="19">
        <f t="shared" si="19"/>
        <v>0</v>
      </c>
      <c r="X248" s="17">
        <f t="shared" si="19"/>
        <v>0</v>
      </c>
      <c r="Y248" s="17">
        <f t="shared" si="19"/>
        <v>0</v>
      </c>
      <c r="Z248" s="17">
        <f t="shared" si="19"/>
        <v>0</v>
      </c>
      <c r="AA248" s="18">
        <f t="shared" si="19"/>
        <v>0</v>
      </c>
      <c r="AB248" s="19">
        <f t="shared" si="19"/>
        <v>0.3699891403225807</v>
      </c>
      <c r="AC248" s="17">
        <f t="shared" si="19"/>
        <v>0</v>
      </c>
      <c r="AD248" s="17">
        <f t="shared" si="19"/>
        <v>0</v>
      </c>
      <c r="AE248" s="17">
        <f t="shared" si="19"/>
        <v>0</v>
      </c>
      <c r="AF248" s="18">
        <f t="shared" si="19"/>
        <v>0.2136094436129032</v>
      </c>
      <c r="AG248" s="19">
        <f t="shared" si="19"/>
        <v>0</v>
      </c>
      <c r="AH248" s="17">
        <f t="shared" si="19"/>
        <v>0</v>
      </c>
      <c r="AI248" s="17">
        <f t="shared" si="19"/>
        <v>0</v>
      </c>
      <c r="AJ248" s="17">
        <f t="shared" si="19"/>
        <v>0</v>
      </c>
      <c r="AK248" s="18">
        <f t="shared" si="19"/>
        <v>0</v>
      </c>
      <c r="AL248" s="19">
        <f t="shared" si="19"/>
        <v>0.1577185786451613</v>
      </c>
      <c r="AM248" s="17">
        <f t="shared" si="19"/>
        <v>0</v>
      </c>
      <c r="AN248" s="17">
        <f t="shared" si="19"/>
        <v>0</v>
      </c>
      <c r="AO248" s="17">
        <f t="shared" si="19"/>
        <v>0</v>
      </c>
      <c r="AP248" s="18">
        <f t="shared" si="19"/>
        <v>0.5915363814193547</v>
      </c>
      <c r="AQ248" s="19">
        <f t="shared" si="19"/>
        <v>0</v>
      </c>
      <c r="AR248" s="17">
        <f t="shared" si="19"/>
        <v>0</v>
      </c>
      <c r="AS248" s="17">
        <f t="shared" si="19"/>
        <v>0</v>
      </c>
      <c r="AT248" s="17">
        <f t="shared" si="19"/>
        <v>0</v>
      </c>
      <c r="AU248" s="18">
        <f t="shared" si="19"/>
        <v>0</v>
      </c>
      <c r="AV248" s="19">
        <f t="shared" si="19"/>
        <v>267.704888320387</v>
      </c>
      <c r="AW248" s="17">
        <f t="shared" si="19"/>
        <v>189.23442287413016</v>
      </c>
      <c r="AX248" s="17">
        <f t="shared" si="19"/>
        <v>0.016242332645161284</v>
      </c>
      <c r="AY248" s="17">
        <f t="shared" si="19"/>
        <v>0</v>
      </c>
      <c r="AZ248" s="18">
        <f t="shared" si="19"/>
        <v>455.531012505355</v>
      </c>
      <c r="BA248" s="19">
        <f t="shared" si="19"/>
        <v>0</v>
      </c>
      <c r="BB248" s="17">
        <f t="shared" si="19"/>
        <v>0</v>
      </c>
      <c r="BC248" s="17">
        <f t="shared" si="19"/>
        <v>0</v>
      </c>
      <c r="BD248" s="17">
        <f t="shared" si="19"/>
        <v>0</v>
      </c>
      <c r="BE248" s="18">
        <f t="shared" si="19"/>
        <v>0</v>
      </c>
      <c r="BF248" s="19">
        <f t="shared" si="19"/>
        <v>169.89304801725805</v>
      </c>
      <c r="BG248" s="17">
        <f t="shared" si="19"/>
        <v>51.04358286258065</v>
      </c>
      <c r="BH248" s="17">
        <f t="shared" si="19"/>
        <v>1.3027343514193548</v>
      </c>
      <c r="BI248" s="17">
        <f t="shared" si="19"/>
        <v>0</v>
      </c>
      <c r="BJ248" s="18">
        <f t="shared" si="19"/>
        <v>212.8193921669355</v>
      </c>
      <c r="BK248" s="31">
        <f>SUM(BK247)</f>
        <v>1404.4471282420334</v>
      </c>
      <c r="BL248" s="15"/>
      <c r="BM248" s="49"/>
    </row>
    <row r="249" spans="3:65" ht="1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5"/>
      <c r="BM249" s="49"/>
    </row>
    <row r="250" spans="1:65" s="12" customFormat="1" ht="15">
      <c r="A250" s="5" t="s">
        <v>43</v>
      </c>
      <c r="B250" s="23" t="s">
        <v>44</v>
      </c>
      <c r="C250" s="50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2"/>
      <c r="BL250" s="15"/>
      <c r="BM250" s="49"/>
    </row>
    <row r="251" spans="1:65" s="12" customFormat="1" ht="15">
      <c r="A251" s="5" t="s">
        <v>9</v>
      </c>
      <c r="B251" s="32" t="s">
        <v>45</v>
      </c>
      <c r="C251" s="50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2"/>
      <c r="BL251" s="15"/>
      <c r="BM251" s="49"/>
    </row>
    <row r="252" spans="1:65" s="12" customFormat="1" ht="15">
      <c r="A252" s="5"/>
      <c r="B252" s="8" t="s">
        <v>211</v>
      </c>
      <c r="C252" s="11">
        <v>0</v>
      </c>
      <c r="D252" s="9">
        <v>0.0001</v>
      </c>
      <c r="E252" s="9">
        <v>0</v>
      </c>
      <c r="F252" s="9">
        <v>0</v>
      </c>
      <c r="G252" s="10">
        <v>0</v>
      </c>
      <c r="H252" s="11">
        <v>118.5737</v>
      </c>
      <c r="I252" s="9">
        <v>-0.0254</v>
      </c>
      <c r="J252" s="9">
        <v>0.0111</v>
      </c>
      <c r="K252" s="9">
        <v>0.7041</v>
      </c>
      <c r="L252" s="10">
        <v>1130.5749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67.1639</v>
      </c>
      <c r="S252" s="9">
        <v>2.1919</v>
      </c>
      <c r="T252" s="9">
        <v>0.0032</v>
      </c>
      <c r="U252" s="9">
        <v>0</v>
      </c>
      <c r="V252" s="10">
        <v>13.4402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6">
        <f>SUM(C252:BJ252)</f>
        <v>1332.6377000000002</v>
      </c>
      <c r="BL252" s="24"/>
      <c r="BM252" s="49"/>
    </row>
    <row r="253" spans="1:65" s="20" customFormat="1" ht="15">
      <c r="A253" s="5"/>
      <c r="B253" s="14" t="s">
        <v>11</v>
      </c>
      <c r="C253" s="19">
        <f>C252</f>
        <v>0</v>
      </c>
      <c r="D253" s="17">
        <f>D252</f>
        <v>0.0001</v>
      </c>
      <c r="E253" s="17">
        <f>E252</f>
        <v>0</v>
      </c>
      <c r="F253" s="17">
        <f>F252</f>
        <v>0</v>
      </c>
      <c r="G253" s="18">
        <f>G252</f>
        <v>0</v>
      </c>
      <c r="H253" s="19">
        <f aca="true" t="shared" si="20" ref="H253:BK253">H252</f>
        <v>118.5737</v>
      </c>
      <c r="I253" s="17">
        <f t="shared" si="20"/>
        <v>-0.0254</v>
      </c>
      <c r="J253" s="17">
        <f t="shared" si="20"/>
        <v>0.0111</v>
      </c>
      <c r="K253" s="17">
        <f t="shared" si="20"/>
        <v>0.7041</v>
      </c>
      <c r="L253" s="18">
        <f t="shared" si="20"/>
        <v>1130.5749</v>
      </c>
      <c r="M253" s="19">
        <f t="shared" si="20"/>
        <v>0</v>
      </c>
      <c r="N253" s="17">
        <f t="shared" si="20"/>
        <v>0</v>
      </c>
      <c r="O253" s="17">
        <f t="shared" si="20"/>
        <v>0</v>
      </c>
      <c r="P253" s="17">
        <f t="shared" si="20"/>
        <v>0</v>
      </c>
      <c r="Q253" s="18">
        <f t="shared" si="20"/>
        <v>0</v>
      </c>
      <c r="R253" s="19">
        <f t="shared" si="20"/>
        <v>67.1639</v>
      </c>
      <c r="S253" s="17">
        <f t="shared" si="20"/>
        <v>2.1919</v>
      </c>
      <c r="T253" s="17">
        <f t="shared" si="20"/>
        <v>0.0032</v>
      </c>
      <c r="U253" s="17">
        <f t="shared" si="20"/>
        <v>0</v>
      </c>
      <c r="V253" s="18">
        <f t="shared" si="20"/>
        <v>13.4402</v>
      </c>
      <c r="W253" s="19">
        <f t="shared" si="20"/>
        <v>0</v>
      </c>
      <c r="X253" s="17">
        <f t="shared" si="20"/>
        <v>0</v>
      </c>
      <c r="Y253" s="17">
        <f t="shared" si="20"/>
        <v>0</v>
      </c>
      <c r="Z253" s="17">
        <f t="shared" si="20"/>
        <v>0</v>
      </c>
      <c r="AA253" s="18">
        <f t="shared" si="20"/>
        <v>0</v>
      </c>
      <c r="AB253" s="19">
        <f t="shared" si="20"/>
        <v>0</v>
      </c>
      <c r="AC253" s="17">
        <f t="shared" si="20"/>
        <v>0</v>
      </c>
      <c r="AD253" s="17">
        <f t="shared" si="20"/>
        <v>0</v>
      </c>
      <c r="AE253" s="17">
        <f t="shared" si="20"/>
        <v>0</v>
      </c>
      <c r="AF253" s="18">
        <f t="shared" si="20"/>
        <v>0</v>
      </c>
      <c r="AG253" s="19">
        <f t="shared" si="20"/>
        <v>0</v>
      </c>
      <c r="AH253" s="17">
        <f t="shared" si="20"/>
        <v>0</v>
      </c>
      <c r="AI253" s="17">
        <f t="shared" si="20"/>
        <v>0</v>
      </c>
      <c r="AJ253" s="17">
        <f t="shared" si="20"/>
        <v>0</v>
      </c>
      <c r="AK253" s="18">
        <f t="shared" si="20"/>
        <v>0</v>
      </c>
      <c r="AL253" s="19">
        <f t="shared" si="20"/>
        <v>0</v>
      </c>
      <c r="AM253" s="17">
        <f t="shared" si="20"/>
        <v>0</v>
      </c>
      <c r="AN253" s="17">
        <f t="shared" si="20"/>
        <v>0</v>
      </c>
      <c r="AO253" s="17">
        <f t="shared" si="20"/>
        <v>0</v>
      </c>
      <c r="AP253" s="18">
        <f t="shared" si="20"/>
        <v>0</v>
      </c>
      <c r="AQ253" s="19">
        <f t="shared" si="20"/>
        <v>0</v>
      </c>
      <c r="AR253" s="17">
        <f t="shared" si="20"/>
        <v>0</v>
      </c>
      <c r="AS253" s="17">
        <f t="shared" si="20"/>
        <v>0</v>
      </c>
      <c r="AT253" s="17">
        <f t="shared" si="20"/>
        <v>0</v>
      </c>
      <c r="AU253" s="18">
        <f t="shared" si="20"/>
        <v>0</v>
      </c>
      <c r="AV253" s="19">
        <f t="shared" si="20"/>
        <v>0</v>
      </c>
      <c r="AW253" s="17">
        <f t="shared" si="20"/>
        <v>0</v>
      </c>
      <c r="AX253" s="17">
        <f t="shared" si="20"/>
        <v>0</v>
      </c>
      <c r="AY253" s="17">
        <f t="shared" si="20"/>
        <v>0</v>
      </c>
      <c r="AZ253" s="18">
        <f t="shared" si="20"/>
        <v>0</v>
      </c>
      <c r="BA253" s="19">
        <f t="shared" si="20"/>
        <v>0</v>
      </c>
      <c r="BB253" s="17">
        <f t="shared" si="20"/>
        <v>0</v>
      </c>
      <c r="BC253" s="17">
        <f t="shared" si="20"/>
        <v>0</v>
      </c>
      <c r="BD253" s="17">
        <f t="shared" si="20"/>
        <v>0</v>
      </c>
      <c r="BE253" s="18">
        <f t="shared" si="20"/>
        <v>0</v>
      </c>
      <c r="BF253" s="19">
        <f t="shared" si="20"/>
        <v>0</v>
      </c>
      <c r="BG253" s="17">
        <f t="shared" si="20"/>
        <v>0</v>
      </c>
      <c r="BH253" s="17">
        <f t="shared" si="20"/>
        <v>0</v>
      </c>
      <c r="BI253" s="17">
        <f t="shared" si="20"/>
        <v>0</v>
      </c>
      <c r="BJ253" s="18">
        <f t="shared" si="20"/>
        <v>0</v>
      </c>
      <c r="BK253" s="18">
        <f t="shared" si="20"/>
        <v>1332.6377000000002</v>
      </c>
      <c r="BL253" s="15"/>
      <c r="BM253" s="49"/>
    </row>
    <row r="254" spans="1:65" s="12" customFormat="1" ht="15">
      <c r="A254" s="5" t="s">
        <v>12</v>
      </c>
      <c r="B254" s="6" t="s">
        <v>46</v>
      </c>
      <c r="C254" s="50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2"/>
      <c r="BL254" s="15"/>
      <c r="BM254" s="49"/>
    </row>
    <row r="255" spans="1:65" s="12" customFormat="1" ht="15">
      <c r="A255" s="5"/>
      <c r="B255" s="8" t="s">
        <v>212</v>
      </c>
      <c r="C255" s="11">
        <v>0</v>
      </c>
      <c r="D255" s="9">
        <v>1.974</v>
      </c>
      <c r="E255" s="9">
        <v>0</v>
      </c>
      <c r="F255" s="9">
        <v>0</v>
      </c>
      <c r="G255" s="10">
        <v>0</v>
      </c>
      <c r="H255" s="11">
        <v>5.3844</v>
      </c>
      <c r="I255" s="9">
        <v>304.3029</v>
      </c>
      <c r="J255" s="9">
        <v>10.8174</v>
      </c>
      <c r="K255" s="9">
        <v>0</v>
      </c>
      <c r="L255" s="10">
        <v>1.4597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4.281</v>
      </c>
      <c r="S255" s="9">
        <v>0.003</v>
      </c>
      <c r="T255" s="9">
        <v>0</v>
      </c>
      <c r="U255" s="9">
        <v>0</v>
      </c>
      <c r="V255" s="10">
        <v>0.6029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6">
        <f aca="true" t="shared" si="21" ref="BK255:BK261">SUM(C255:BJ255)</f>
        <v>328.8253</v>
      </c>
      <c r="BL255" s="24"/>
      <c r="BM255" s="49"/>
    </row>
    <row r="256" spans="1:65" s="12" customFormat="1" ht="15">
      <c r="A256" s="5"/>
      <c r="B256" s="8" t="s">
        <v>97</v>
      </c>
      <c r="C256" s="11">
        <v>0</v>
      </c>
      <c r="D256" s="9">
        <v>3.104</v>
      </c>
      <c r="E256" s="9">
        <v>0</v>
      </c>
      <c r="F256" s="9">
        <v>0</v>
      </c>
      <c r="G256" s="10">
        <v>0</v>
      </c>
      <c r="H256" s="11">
        <v>1.4589</v>
      </c>
      <c r="I256" s="9">
        <v>0.5693</v>
      </c>
      <c r="J256" s="9">
        <v>0</v>
      </c>
      <c r="K256" s="9">
        <v>0</v>
      </c>
      <c r="L256" s="10">
        <v>0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1.6683</v>
      </c>
      <c r="S256" s="9">
        <v>0</v>
      </c>
      <c r="T256" s="9">
        <v>0</v>
      </c>
      <c r="U256" s="9">
        <v>0</v>
      </c>
      <c r="V256" s="10">
        <v>0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6">
        <f t="shared" si="21"/>
        <v>6.8004999999999995</v>
      </c>
      <c r="BL256" s="24"/>
      <c r="BM256" s="49"/>
    </row>
    <row r="257" spans="1:65" s="12" customFormat="1" ht="15">
      <c r="A257" s="5"/>
      <c r="B257" s="29" t="s">
        <v>96</v>
      </c>
      <c r="C257" s="11">
        <v>0</v>
      </c>
      <c r="D257" s="9">
        <v>8.9822</v>
      </c>
      <c r="E257" s="9">
        <v>0</v>
      </c>
      <c r="F257" s="9">
        <v>0</v>
      </c>
      <c r="G257" s="10">
        <v>0</v>
      </c>
      <c r="H257" s="11">
        <v>0.4678</v>
      </c>
      <c r="I257" s="9">
        <v>1.3785</v>
      </c>
      <c r="J257" s="9">
        <v>1.2832</v>
      </c>
      <c r="K257" s="9">
        <v>0</v>
      </c>
      <c r="L257" s="10">
        <v>1.1105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0.1884</v>
      </c>
      <c r="S257" s="9">
        <v>0.8521</v>
      </c>
      <c r="T257" s="9">
        <v>0</v>
      </c>
      <c r="U257" s="9">
        <v>0</v>
      </c>
      <c r="V257" s="10">
        <v>0.0218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6">
        <f t="shared" si="21"/>
        <v>14.284500000000003</v>
      </c>
      <c r="BL257" s="24"/>
      <c r="BM257" s="49"/>
    </row>
    <row r="258" spans="1:65" s="12" customFormat="1" ht="15">
      <c r="A258" s="5"/>
      <c r="B258" s="29" t="s">
        <v>98</v>
      </c>
      <c r="C258" s="11">
        <v>0</v>
      </c>
      <c r="D258" s="9">
        <v>13.686</v>
      </c>
      <c r="E258" s="9">
        <v>0</v>
      </c>
      <c r="F258" s="9">
        <v>0</v>
      </c>
      <c r="G258" s="10">
        <v>0</v>
      </c>
      <c r="H258" s="11">
        <v>0.4944</v>
      </c>
      <c r="I258" s="9">
        <v>0.2792</v>
      </c>
      <c r="J258" s="9">
        <v>0</v>
      </c>
      <c r="K258" s="9">
        <v>0</v>
      </c>
      <c r="L258" s="10">
        <v>0.2053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0.1478</v>
      </c>
      <c r="S258" s="9">
        <v>0</v>
      </c>
      <c r="T258" s="9">
        <v>0</v>
      </c>
      <c r="U258" s="9">
        <v>0</v>
      </c>
      <c r="V258" s="10">
        <v>0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6">
        <f t="shared" si="21"/>
        <v>14.8127</v>
      </c>
      <c r="BL258" s="24"/>
      <c r="BM258" s="49"/>
    </row>
    <row r="259" spans="1:65" s="12" customFormat="1" ht="15">
      <c r="A259" s="5"/>
      <c r="B259" s="29" t="s">
        <v>99</v>
      </c>
      <c r="C259" s="11">
        <v>0</v>
      </c>
      <c r="D259" s="9">
        <v>11.8836</v>
      </c>
      <c r="E259" s="9">
        <v>0</v>
      </c>
      <c r="F259" s="9">
        <v>0</v>
      </c>
      <c r="G259" s="10">
        <v>0</v>
      </c>
      <c r="H259" s="11">
        <v>0.6202</v>
      </c>
      <c r="I259" s="9">
        <v>0.0076</v>
      </c>
      <c r="J259" s="9">
        <v>0</v>
      </c>
      <c r="K259" s="9">
        <v>0</v>
      </c>
      <c r="L259" s="10">
        <v>0.0592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0.1618</v>
      </c>
      <c r="S259" s="9">
        <v>0</v>
      </c>
      <c r="T259" s="9">
        <v>0</v>
      </c>
      <c r="U259" s="9">
        <v>0</v>
      </c>
      <c r="V259" s="10">
        <v>0.119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6">
        <f t="shared" si="21"/>
        <v>12.8514</v>
      </c>
      <c r="BL259" s="24"/>
      <c r="BM259" s="49"/>
    </row>
    <row r="260" spans="1:65" s="12" customFormat="1" ht="15">
      <c r="A260" s="5"/>
      <c r="B260" s="29" t="s">
        <v>100</v>
      </c>
      <c r="C260" s="11">
        <v>0</v>
      </c>
      <c r="D260" s="9">
        <v>51.0728</v>
      </c>
      <c r="E260" s="9">
        <v>0</v>
      </c>
      <c r="F260" s="9">
        <v>0</v>
      </c>
      <c r="G260" s="10">
        <v>0</v>
      </c>
      <c r="H260" s="11">
        <v>0.4182</v>
      </c>
      <c r="I260" s="9">
        <v>0.7938</v>
      </c>
      <c r="J260" s="9">
        <v>0</v>
      </c>
      <c r="K260" s="9">
        <v>0</v>
      </c>
      <c r="L260" s="10">
        <v>0.1227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0.0672</v>
      </c>
      <c r="S260" s="9">
        <v>0.1995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6">
        <f t="shared" si="21"/>
        <v>52.6742</v>
      </c>
      <c r="BL260" s="24"/>
      <c r="BM260" s="55"/>
    </row>
    <row r="261" spans="1:65" s="12" customFormat="1" ht="15">
      <c r="A261" s="5"/>
      <c r="B261" s="29" t="s">
        <v>235</v>
      </c>
      <c r="C261" s="11">
        <v>0</v>
      </c>
      <c r="D261" s="9">
        <v>23.6561</v>
      </c>
      <c r="E261" s="9">
        <v>0</v>
      </c>
      <c r="F261" s="9">
        <v>0</v>
      </c>
      <c r="G261" s="10">
        <v>0</v>
      </c>
      <c r="H261" s="11">
        <v>0.1854</v>
      </c>
      <c r="I261" s="9">
        <v>0.0084</v>
      </c>
      <c r="J261" s="9">
        <v>0</v>
      </c>
      <c r="K261" s="9">
        <v>0</v>
      </c>
      <c r="L261" s="10">
        <v>0.1019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0.0183</v>
      </c>
      <c r="S261" s="9">
        <v>0.0001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6">
        <f t="shared" si="21"/>
        <v>23.970200000000002</v>
      </c>
      <c r="BL261" s="24"/>
      <c r="BM261" s="49"/>
    </row>
    <row r="262" spans="1:65" s="20" customFormat="1" ht="15">
      <c r="A262" s="5"/>
      <c r="B262" s="14" t="s">
        <v>14</v>
      </c>
      <c r="C262" s="19">
        <f>SUM(C255:C261)</f>
        <v>0</v>
      </c>
      <c r="D262" s="17">
        <f>SUM(D255:D261)</f>
        <v>114.3587</v>
      </c>
      <c r="E262" s="17">
        <f>SUM(E255:E261)</f>
        <v>0</v>
      </c>
      <c r="F262" s="17">
        <f>SUM(F255:F261)</f>
        <v>0</v>
      </c>
      <c r="G262" s="18">
        <f>SUM(G255:G261)</f>
        <v>0</v>
      </c>
      <c r="H262" s="19">
        <f aca="true" t="shared" si="22" ref="H262:BJ262">SUM(H255:H261)</f>
        <v>9.0293</v>
      </c>
      <c r="I262" s="17">
        <f t="shared" si="22"/>
        <v>307.3397</v>
      </c>
      <c r="J262" s="17">
        <f t="shared" si="22"/>
        <v>12.1006</v>
      </c>
      <c r="K262" s="17">
        <f t="shared" si="22"/>
        <v>0</v>
      </c>
      <c r="L262" s="18">
        <f t="shared" si="22"/>
        <v>3.0593</v>
      </c>
      <c r="M262" s="19">
        <f t="shared" si="22"/>
        <v>0</v>
      </c>
      <c r="N262" s="17">
        <f t="shared" si="22"/>
        <v>0</v>
      </c>
      <c r="O262" s="17">
        <f t="shared" si="22"/>
        <v>0</v>
      </c>
      <c r="P262" s="17">
        <f t="shared" si="22"/>
        <v>0</v>
      </c>
      <c r="Q262" s="18">
        <f t="shared" si="22"/>
        <v>0</v>
      </c>
      <c r="R262" s="19">
        <f t="shared" si="22"/>
        <v>6.532799999999999</v>
      </c>
      <c r="S262" s="17">
        <f t="shared" si="22"/>
        <v>1.0547</v>
      </c>
      <c r="T262" s="17">
        <f t="shared" si="22"/>
        <v>0</v>
      </c>
      <c r="U262" s="17">
        <f t="shared" si="22"/>
        <v>0</v>
      </c>
      <c r="V262" s="18">
        <f t="shared" si="22"/>
        <v>0.7437</v>
      </c>
      <c r="W262" s="19">
        <f t="shared" si="22"/>
        <v>0</v>
      </c>
      <c r="X262" s="17">
        <f t="shared" si="22"/>
        <v>0</v>
      </c>
      <c r="Y262" s="17">
        <f t="shared" si="22"/>
        <v>0</v>
      </c>
      <c r="Z262" s="17">
        <f t="shared" si="22"/>
        <v>0</v>
      </c>
      <c r="AA262" s="18">
        <f t="shared" si="22"/>
        <v>0</v>
      </c>
      <c r="AB262" s="19">
        <f t="shared" si="22"/>
        <v>0</v>
      </c>
      <c r="AC262" s="17">
        <f t="shared" si="22"/>
        <v>0</v>
      </c>
      <c r="AD262" s="17">
        <f t="shared" si="22"/>
        <v>0</v>
      </c>
      <c r="AE262" s="17">
        <f t="shared" si="22"/>
        <v>0</v>
      </c>
      <c r="AF262" s="18">
        <f t="shared" si="22"/>
        <v>0</v>
      </c>
      <c r="AG262" s="19">
        <f t="shared" si="22"/>
        <v>0</v>
      </c>
      <c r="AH262" s="17">
        <f t="shared" si="22"/>
        <v>0</v>
      </c>
      <c r="AI262" s="17">
        <f t="shared" si="22"/>
        <v>0</v>
      </c>
      <c r="AJ262" s="17">
        <f t="shared" si="22"/>
        <v>0</v>
      </c>
      <c r="AK262" s="18">
        <f t="shared" si="22"/>
        <v>0</v>
      </c>
      <c r="AL262" s="19">
        <f t="shared" si="22"/>
        <v>0</v>
      </c>
      <c r="AM262" s="17">
        <f t="shared" si="22"/>
        <v>0</v>
      </c>
      <c r="AN262" s="17">
        <f t="shared" si="22"/>
        <v>0</v>
      </c>
      <c r="AO262" s="17">
        <f t="shared" si="22"/>
        <v>0</v>
      </c>
      <c r="AP262" s="18">
        <f t="shared" si="22"/>
        <v>0</v>
      </c>
      <c r="AQ262" s="19">
        <f t="shared" si="22"/>
        <v>0</v>
      </c>
      <c r="AR262" s="17">
        <f t="shared" si="22"/>
        <v>0</v>
      </c>
      <c r="AS262" s="17">
        <f t="shared" si="22"/>
        <v>0</v>
      </c>
      <c r="AT262" s="17">
        <f t="shared" si="22"/>
        <v>0</v>
      </c>
      <c r="AU262" s="18">
        <f t="shared" si="22"/>
        <v>0</v>
      </c>
      <c r="AV262" s="19">
        <f t="shared" si="22"/>
        <v>0</v>
      </c>
      <c r="AW262" s="17">
        <f t="shared" si="22"/>
        <v>0</v>
      </c>
      <c r="AX262" s="17">
        <f t="shared" si="22"/>
        <v>0</v>
      </c>
      <c r="AY262" s="17">
        <f t="shared" si="22"/>
        <v>0</v>
      </c>
      <c r="AZ262" s="18">
        <f t="shared" si="22"/>
        <v>0</v>
      </c>
      <c r="BA262" s="19">
        <f t="shared" si="22"/>
        <v>0</v>
      </c>
      <c r="BB262" s="17">
        <f t="shared" si="22"/>
        <v>0</v>
      </c>
      <c r="BC262" s="17">
        <f t="shared" si="22"/>
        <v>0</v>
      </c>
      <c r="BD262" s="17">
        <f t="shared" si="22"/>
        <v>0</v>
      </c>
      <c r="BE262" s="18">
        <f t="shared" si="22"/>
        <v>0</v>
      </c>
      <c r="BF262" s="19">
        <f t="shared" si="22"/>
        <v>0</v>
      </c>
      <c r="BG262" s="17">
        <f t="shared" si="22"/>
        <v>0</v>
      </c>
      <c r="BH262" s="17">
        <f t="shared" si="22"/>
        <v>0</v>
      </c>
      <c r="BI262" s="17">
        <f t="shared" si="22"/>
        <v>0</v>
      </c>
      <c r="BJ262" s="18">
        <f t="shared" si="22"/>
        <v>0</v>
      </c>
      <c r="BK262" s="18">
        <f>SUM(BK255:BK261)</f>
        <v>454.2188</v>
      </c>
      <c r="BL262" s="15"/>
      <c r="BM262" s="49"/>
    </row>
    <row r="263" spans="1:65" s="20" customFormat="1" ht="15">
      <c r="A263" s="5"/>
      <c r="B263" s="21" t="s">
        <v>25</v>
      </c>
      <c r="C263" s="19">
        <f>C262+C253</f>
        <v>0</v>
      </c>
      <c r="D263" s="17">
        <f>D262+D253</f>
        <v>114.3588</v>
      </c>
      <c r="E263" s="17">
        <f>E262+E253</f>
        <v>0</v>
      </c>
      <c r="F263" s="17">
        <f>F262+F253</f>
        <v>0</v>
      </c>
      <c r="G263" s="18">
        <f>G262+G253</f>
        <v>0</v>
      </c>
      <c r="H263" s="19">
        <f aca="true" t="shared" si="23" ref="H263:BJ263">H262+H253</f>
        <v>127.60300000000001</v>
      </c>
      <c r="I263" s="17">
        <f t="shared" si="23"/>
        <v>307.3143</v>
      </c>
      <c r="J263" s="17">
        <f t="shared" si="23"/>
        <v>12.1117</v>
      </c>
      <c r="K263" s="17">
        <f t="shared" si="23"/>
        <v>0.7041</v>
      </c>
      <c r="L263" s="18">
        <f t="shared" si="23"/>
        <v>1133.6342</v>
      </c>
      <c r="M263" s="19">
        <f t="shared" si="23"/>
        <v>0</v>
      </c>
      <c r="N263" s="17">
        <f t="shared" si="23"/>
        <v>0</v>
      </c>
      <c r="O263" s="17">
        <f t="shared" si="23"/>
        <v>0</v>
      </c>
      <c r="P263" s="17">
        <f t="shared" si="23"/>
        <v>0</v>
      </c>
      <c r="Q263" s="18">
        <f t="shared" si="23"/>
        <v>0</v>
      </c>
      <c r="R263" s="19">
        <f t="shared" si="23"/>
        <v>73.69669999999999</v>
      </c>
      <c r="S263" s="17">
        <f t="shared" si="23"/>
        <v>3.2466</v>
      </c>
      <c r="T263" s="17">
        <f t="shared" si="23"/>
        <v>0.0032</v>
      </c>
      <c r="U263" s="17">
        <f t="shared" si="23"/>
        <v>0</v>
      </c>
      <c r="V263" s="18">
        <f t="shared" si="23"/>
        <v>14.183900000000001</v>
      </c>
      <c r="W263" s="19">
        <f t="shared" si="23"/>
        <v>0</v>
      </c>
      <c r="X263" s="17">
        <f t="shared" si="23"/>
        <v>0</v>
      </c>
      <c r="Y263" s="17">
        <f t="shared" si="23"/>
        <v>0</v>
      </c>
      <c r="Z263" s="17">
        <f t="shared" si="23"/>
        <v>0</v>
      </c>
      <c r="AA263" s="18">
        <f t="shared" si="23"/>
        <v>0</v>
      </c>
      <c r="AB263" s="19">
        <f t="shared" si="23"/>
        <v>0</v>
      </c>
      <c r="AC263" s="17">
        <f t="shared" si="23"/>
        <v>0</v>
      </c>
      <c r="AD263" s="17">
        <f t="shared" si="23"/>
        <v>0</v>
      </c>
      <c r="AE263" s="17">
        <f t="shared" si="23"/>
        <v>0</v>
      </c>
      <c r="AF263" s="18">
        <f t="shared" si="23"/>
        <v>0</v>
      </c>
      <c r="AG263" s="19">
        <f t="shared" si="23"/>
        <v>0</v>
      </c>
      <c r="AH263" s="17">
        <f t="shared" si="23"/>
        <v>0</v>
      </c>
      <c r="AI263" s="17">
        <f t="shared" si="23"/>
        <v>0</v>
      </c>
      <c r="AJ263" s="17">
        <f t="shared" si="23"/>
        <v>0</v>
      </c>
      <c r="AK263" s="18">
        <f t="shared" si="23"/>
        <v>0</v>
      </c>
      <c r="AL263" s="19">
        <f t="shared" si="23"/>
        <v>0</v>
      </c>
      <c r="AM263" s="17">
        <f t="shared" si="23"/>
        <v>0</v>
      </c>
      <c r="AN263" s="17">
        <f t="shared" si="23"/>
        <v>0</v>
      </c>
      <c r="AO263" s="17">
        <f t="shared" si="23"/>
        <v>0</v>
      </c>
      <c r="AP263" s="18">
        <f t="shared" si="23"/>
        <v>0</v>
      </c>
      <c r="AQ263" s="19">
        <f t="shared" si="23"/>
        <v>0</v>
      </c>
      <c r="AR263" s="17">
        <f t="shared" si="23"/>
        <v>0</v>
      </c>
      <c r="AS263" s="17">
        <f t="shared" si="23"/>
        <v>0</v>
      </c>
      <c r="AT263" s="17">
        <f t="shared" si="23"/>
        <v>0</v>
      </c>
      <c r="AU263" s="18">
        <f t="shared" si="23"/>
        <v>0</v>
      </c>
      <c r="AV263" s="19">
        <f t="shared" si="23"/>
        <v>0</v>
      </c>
      <c r="AW263" s="17">
        <f t="shared" si="23"/>
        <v>0</v>
      </c>
      <c r="AX263" s="17">
        <f t="shared" si="23"/>
        <v>0</v>
      </c>
      <c r="AY263" s="17">
        <f t="shared" si="23"/>
        <v>0</v>
      </c>
      <c r="AZ263" s="18">
        <f t="shared" si="23"/>
        <v>0</v>
      </c>
      <c r="BA263" s="19">
        <f t="shared" si="23"/>
        <v>0</v>
      </c>
      <c r="BB263" s="17">
        <f t="shared" si="23"/>
        <v>0</v>
      </c>
      <c r="BC263" s="17">
        <f t="shared" si="23"/>
        <v>0</v>
      </c>
      <c r="BD263" s="17">
        <f t="shared" si="23"/>
        <v>0</v>
      </c>
      <c r="BE263" s="18">
        <f t="shared" si="23"/>
        <v>0</v>
      </c>
      <c r="BF263" s="19">
        <f t="shared" si="23"/>
        <v>0</v>
      </c>
      <c r="BG263" s="17">
        <f t="shared" si="23"/>
        <v>0</v>
      </c>
      <c r="BH263" s="17">
        <f t="shared" si="23"/>
        <v>0</v>
      </c>
      <c r="BI263" s="17">
        <f t="shared" si="23"/>
        <v>0</v>
      </c>
      <c r="BJ263" s="18">
        <f t="shared" si="23"/>
        <v>0</v>
      </c>
      <c r="BK263" s="18">
        <f>BK262+BK253</f>
        <v>1786.8565000000003</v>
      </c>
      <c r="BL263" s="15"/>
      <c r="BM263" s="49"/>
    </row>
    <row r="264" spans="1:65" s="12" customFormat="1" ht="15">
      <c r="A264" s="5"/>
      <c r="B264" s="21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5"/>
      <c r="BL264" s="15"/>
      <c r="BM264" s="49"/>
    </row>
    <row r="265" spans="1:65" s="12" customFormat="1" ht="15">
      <c r="A265" s="5" t="s">
        <v>47</v>
      </c>
      <c r="B265" s="23" t="s">
        <v>48</v>
      </c>
      <c r="C265" s="50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2"/>
      <c r="BL265" s="15"/>
      <c r="BM265" s="49"/>
    </row>
    <row r="266" spans="1:65" s="12" customFormat="1" ht="15">
      <c r="A266" s="5" t="s">
        <v>9</v>
      </c>
      <c r="B266" s="32" t="s">
        <v>49</v>
      </c>
      <c r="C266" s="50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2"/>
      <c r="BL266" s="15"/>
      <c r="BM266" s="49"/>
    </row>
    <row r="267" spans="1:65" s="30" customFormat="1" ht="15">
      <c r="A267" s="28"/>
      <c r="B267" s="29" t="s">
        <v>38</v>
      </c>
      <c r="C267" s="46">
        <v>0</v>
      </c>
      <c r="D267" s="47">
        <v>0</v>
      </c>
      <c r="E267" s="47">
        <v>0</v>
      </c>
      <c r="F267" s="47">
        <v>0</v>
      </c>
      <c r="G267" s="48">
        <v>0</v>
      </c>
      <c r="H267" s="46">
        <v>0</v>
      </c>
      <c r="I267" s="47">
        <v>0</v>
      </c>
      <c r="J267" s="47">
        <v>0</v>
      </c>
      <c r="K267" s="47">
        <v>0</v>
      </c>
      <c r="L267" s="48">
        <v>0</v>
      </c>
      <c r="M267" s="46">
        <v>0</v>
      </c>
      <c r="N267" s="47">
        <v>0</v>
      </c>
      <c r="O267" s="47">
        <v>0</v>
      </c>
      <c r="P267" s="47">
        <v>0</v>
      </c>
      <c r="Q267" s="48">
        <v>0</v>
      </c>
      <c r="R267" s="46">
        <v>0</v>
      </c>
      <c r="S267" s="47">
        <v>0</v>
      </c>
      <c r="T267" s="47">
        <v>0</v>
      </c>
      <c r="U267" s="47">
        <v>0</v>
      </c>
      <c r="V267" s="48">
        <v>0</v>
      </c>
      <c r="W267" s="46">
        <v>0</v>
      </c>
      <c r="X267" s="47">
        <v>0</v>
      </c>
      <c r="Y267" s="47">
        <v>0</v>
      </c>
      <c r="Z267" s="47">
        <v>0</v>
      </c>
      <c r="AA267" s="48">
        <v>0</v>
      </c>
      <c r="AB267" s="46">
        <v>0</v>
      </c>
      <c r="AC267" s="47">
        <v>0</v>
      </c>
      <c r="AD267" s="47">
        <v>0</v>
      </c>
      <c r="AE267" s="47">
        <v>0</v>
      </c>
      <c r="AF267" s="48">
        <v>0</v>
      </c>
      <c r="AG267" s="46">
        <v>0</v>
      </c>
      <c r="AH267" s="47">
        <v>0</v>
      </c>
      <c r="AI267" s="47">
        <v>0</v>
      </c>
      <c r="AJ267" s="47">
        <v>0</v>
      </c>
      <c r="AK267" s="48">
        <v>0</v>
      </c>
      <c r="AL267" s="46">
        <v>0</v>
      </c>
      <c r="AM267" s="47">
        <v>0</v>
      </c>
      <c r="AN267" s="47">
        <v>0</v>
      </c>
      <c r="AO267" s="47">
        <v>0</v>
      </c>
      <c r="AP267" s="48">
        <v>0</v>
      </c>
      <c r="AQ267" s="46">
        <v>0</v>
      </c>
      <c r="AR267" s="47">
        <v>0</v>
      </c>
      <c r="AS267" s="47">
        <v>0</v>
      </c>
      <c r="AT267" s="47">
        <v>0</v>
      </c>
      <c r="AU267" s="48">
        <v>0</v>
      </c>
      <c r="AV267" s="46">
        <v>0</v>
      </c>
      <c r="AW267" s="47">
        <v>0</v>
      </c>
      <c r="AX267" s="47">
        <v>0</v>
      </c>
      <c r="AY267" s="47">
        <v>0</v>
      </c>
      <c r="AZ267" s="48">
        <v>0</v>
      </c>
      <c r="BA267" s="46">
        <v>0</v>
      </c>
      <c r="BB267" s="47">
        <v>0</v>
      </c>
      <c r="BC267" s="47">
        <v>0</v>
      </c>
      <c r="BD267" s="47">
        <v>0</v>
      </c>
      <c r="BE267" s="48">
        <v>0</v>
      </c>
      <c r="BF267" s="46">
        <v>0</v>
      </c>
      <c r="BG267" s="47">
        <v>0</v>
      </c>
      <c r="BH267" s="47">
        <v>0</v>
      </c>
      <c r="BI267" s="47">
        <v>0</v>
      </c>
      <c r="BJ267" s="48">
        <v>0</v>
      </c>
      <c r="BK267" s="46">
        <v>0</v>
      </c>
      <c r="BL267" s="15"/>
      <c r="BM267" s="49"/>
    </row>
    <row r="268" spans="1:65" s="20" customFormat="1" ht="15">
      <c r="A268" s="5"/>
      <c r="B268" s="21" t="s">
        <v>29</v>
      </c>
      <c r="C268" s="19">
        <v>0</v>
      </c>
      <c r="D268" s="17">
        <v>0</v>
      </c>
      <c r="E268" s="17">
        <v>0</v>
      </c>
      <c r="F268" s="17">
        <v>0</v>
      </c>
      <c r="G268" s="18">
        <v>0</v>
      </c>
      <c r="H268" s="19">
        <v>0</v>
      </c>
      <c r="I268" s="17">
        <v>0</v>
      </c>
      <c r="J268" s="17">
        <v>0</v>
      </c>
      <c r="K268" s="17">
        <v>0</v>
      </c>
      <c r="L268" s="18">
        <v>0</v>
      </c>
      <c r="M268" s="19">
        <v>0</v>
      </c>
      <c r="N268" s="17">
        <v>0</v>
      </c>
      <c r="O268" s="17">
        <v>0</v>
      </c>
      <c r="P268" s="17">
        <v>0</v>
      </c>
      <c r="Q268" s="18">
        <v>0</v>
      </c>
      <c r="R268" s="19">
        <v>0</v>
      </c>
      <c r="S268" s="17">
        <v>0</v>
      </c>
      <c r="T268" s="17">
        <v>0</v>
      </c>
      <c r="U268" s="17">
        <v>0</v>
      </c>
      <c r="V268" s="18">
        <v>0</v>
      </c>
      <c r="W268" s="19">
        <v>0</v>
      </c>
      <c r="X268" s="17">
        <v>0</v>
      </c>
      <c r="Y268" s="17">
        <v>0</v>
      </c>
      <c r="Z268" s="17">
        <v>0</v>
      </c>
      <c r="AA268" s="18">
        <v>0</v>
      </c>
      <c r="AB268" s="19">
        <v>0</v>
      </c>
      <c r="AC268" s="17">
        <v>0</v>
      </c>
      <c r="AD268" s="17">
        <v>0</v>
      </c>
      <c r="AE268" s="17">
        <v>0</v>
      </c>
      <c r="AF268" s="18">
        <v>0</v>
      </c>
      <c r="AG268" s="19">
        <v>0</v>
      </c>
      <c r="AH268" s="17">
        <v>0</v>
      </c>
      <c r="AI268" s="17">
        <v>0</v>
      </c>
      <c r="AJ268" s="17">
        <v>0</v>
      </c>
      <c r="AK268" s="18">
        <v>0</v>
      </c>
      <c r="AL268" s="19">
        <v>0</v>
      </c>
      <c r="AM268" s="17">
        <v>0</v>
      </c>
      <c r="AN268" s="17">
        <v>0</v>
      </c>
      <c r="AO268" s="17">
        <v>0</v>
      </c>
      <c r="AP268" s="18">
        <v>0</v>
      </c>
      <c r="AQ268" s="19">
        <v>0</v>
      </c>
      <c r="AR268" s="17">
        <v>0</v>
      </c>
      <c r="AS268" s="17">
        <v>0</v>
      </c>
      <c r="AT268" s="17">
        <v>0</v>
      </c>
      <c r="AU268" s="18">
        <v>0</v>
      </c>
      <c r="AV268" s="19">
        <v>0</v>
      </c>
      <c r="AW268" s="17">
        <v>0</v>
      </c>
      <c r="AX268" s="17">
        <v>0</v>
      </c>
      <c r="AY268" s="17">
        <v>0</v>
      </c>
      <c r="AZ268" s="18">
        <v>0</v>
      </c>
      <c r="BA268" s="19">
        <v>0</v>
      </c>
      <c r="BB268" s="17">
        <v>0</v>
      </c>
      <c r="BC268" s="17">
        <v>0</v>
      </c>
      <c r="BD268" s="17">
        <v>0</v>
      </c>
      <c r="BE268" s="18">
        <v>0</v>
      </c>
      <c r="BF268" s="19">
        <v>0</v>
      </c>
      <c r="BG268" s="17">
        <v>0</v>
      </c>
      <c r="BH268" s="17">
        <v>0</v>
      </c>
      <c r="BI268" s="17">
        <v>0</v>
      </c>
      <c r="BJ268" s="18">
        <v>0</v>
      </c>
      <c r="BK268" s="31">
        <v>0</v>
      </c>
      <c r="BL268" s="15"/>
      <c r="BM268" s="49"/>
    </row>
    <row r="269" spans="1:65" s="12" customFormat="1" ht="12" customHeight="1">
      <c r="A269" s="5"/>
      <c r="B269" s="25"/>
      <c r="C269" s="50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2"/>
      <c r="BL269" s="15"/>
      <c r="BM269" s="49"/>
    </row>
    <row r="270" spans="1:65" s="20" customFormat="1" ht="15">
      <c r="A270" s="5"/>
      <c r="B270" s="33" t="s">
        <v>50</v>
      </c>
      <c r="C270" s="34">
        <f aca="true" t="shared" si="24" ref="C270:AH270">C268+C263+C248+C243+C202</f>
        <v>0</v>
      </c>
      <c r="D270" s="34">
        <f t="shared" si="24"/>
        <v>4505.830867085289</v>
      </c>
      <c r="E270" s="34">
        <f t="shared" si="24"/>
        <v>0</v>
      </c>
      <c r="F270" s="34">
        <f t="shared" si="24"/>
        <v>0</v>
      </c>
      <c r="G270" s="34">
        <f t="shared" si="24"/>
        <v>199.6831698360968</v>
      </c>
      <c r="H270" s="34">
        <f t="shared" si="24"/>
        <v>2164.2700225744516</v>
      </c>
      <c r="I270" s="34">
        <f t="shared" si="24"/>
        <v>37200.92849506519</v>
      </c>
      <c r="J270" s="34">
        <f t="shared" si="24"/>
        <v>5390.420709316807</v>
      </c>
      <c r="K270" s="34">
        <f t="shared" si="24"/>
        <v>381.3212621587742</v>
      </c>
      <c r="L270" s="34">
        <f t="shared" si="24"/>
        <v>3546.2797851073537</v>
      </c>
      <c r="M270" s="34">
        <f t="shared" si="24"/>
        <v>0</v>
      </c>
      <c r="N270" s="34">
        <f t="shared" si="24"/>
        <v>0</v>
      </c>
      <c r="O270" s="34">
        <f t="shared" si="24"/>
        <v>0</v>
      </c>
      <c r="P270" s="34">
        <f t="shared" si="24"/>
        <v>0</v>
      </c>
      <c r="Q270" s="34">
        <f t="shared" si="24"/>
        <v>0</v>
      </c>
      <c r="R270" s="34">
        <f t="shared" si="24"/>
        <v>772.2551699923547</v>
      </c>
      <c r="S270" s="34">
        <f t="shared" si="24"/>
        <v>4922.072250204807</v>
      </c>
      <c r="T270" s="34">
        <f t="shared" si="24"/>
        <v>658.2100214090322</v>
      </c>
      <c r="U270" s="34">
        <f t="shared" si="24"/>
        <v>0</v>
      </c>
      <c r="V270" s="34">
        <f t="shared" si="24"/>
        <v>864.0976089587421</v>
      </c>
      <c r="W270" s="34">
        <f t="shared" si="24"/>
        <v>0</v>
      </c>
      <c r="X270" s="34">
        <f t="shared" si="24"/>
        <v>14.240496796064514</v>
      </c>
      <c r="Y270" s="34">
        <f t="shared" si="24"/>
        <v>0</v>
      </c>
      <c r="Z270" s="34">
        <f t="shared" si="24"/>
        <v>0</v>
      </c>
      <c r="AA270" s="34">
        <f t="shared" si="24"/>
        <v>0</v>
      </c>
      <c r="AB270" s="34">
        <f t="shared" si="24"/>
        <v>83.25798975170969</v>
      </c>
      <c r="AC270" s="34">
        <f t="shared" si="24"/>
        <v>46.74842403545162</v>
      </c>
      <c r="AD270" s="34">
        <f t="shared" si="24"/>
        <v>0.012675268064516129</v>
      </c>
      <c r="AE270" s="34">
        <f t="shared" si="24"/>
        <v>0</v>
      </c>
      <c r="AF270" s="34">
        <f t="shared" si="24"/>
        <v>81.42486087790323</v>
      </c>
      <c r="AG270" s="34">
        <f t="shared" si="24"/>
        <v>0</v>
      </c>
      <c r="AH270" s="34">
        <f t="shared" si="24"/>
        <v>0</v>
      </c>
      <c r="AI270" s="34">
        <f aca="true" t="shared" si="25" ref="AI270:BK270">AI268+AI263+AI248+AI243+AI202</f>
        <v>0</v>
      </c>
      <c r="AJ270" s="34">
        <f t="shared" si="25"/>
        <v>0</v>
      </c>
      <c r="AK270" s="34">
        <f t="shared" si="25"/>
        <v>0</v>
      </c>
      <c r="AL270" s="34">
        <f t="shared" si="25"/>
        <v>69.15431057129031</v>
      </c>
      <c r="AM270" s="34">
        <f t="shared" si="25"/>
        <v>246.66888405770962</v>
      </c>
      <c r="AN270" s="34">
        <f t="shared" si="25"/>
        <v>0</v>
      </c>
      <c r="AO270" s="34">
        <f t="shared" si="25"/>
        <v>0</v>
      </c>
      <c r="AP270" s="34">
        <f t="shared" si="25"/>
        <v>21.86982691903226</v>
      </c>
      <c r="AQ270" s="34">
        <f t="shared" si="25"/>
        <v>0</v>
      </c>
      <c r="AR270" s="34">
        <f t="shared" si="25"/>
        <v>872.1070102239678</v>
      </c>
      <c r="AS270" s="34">
        <f t="shared" si="25"/>
        <v>0</v>
      </c>
      <c r="AT270" s="34">
        <f t="shared" si="25"/>
        <v>0</v>
      </c>
      <c r="AU270" s="34">
        <f t="shared" si="25"/>
        <v>0</v>
      </c>
      <c r="AV270" s="34">
        <f t="shared" si="25"/>
        <v>19124.963947129927</v>
      </c>
      <c r="AW270" s="34">
        <f t="shared" si="25"/>
        <v>23076.68729699762</v>
      </c>
      <c r="AX270" s="34">
        <f t="shared" si="25"/>
        <v>2509.971303639193</v>
      </c>
      <c r="AY270" s="34">
        <f t="shared" si="25"/>
        <v>771.2989620684516</v>
      </c>
      <c r="AZ270" s="34">
        <f t="shared" si="25"/>
        <v>24880.171626976553</v>
      </c>
      <c r="BA270" s="34">
        <f t="shared" si="25"/>
        <v>0</v>
      </c>
      <c r="BB270" s="34">
        <f t="shared" si="25"/>
        <v>0</v>
      </c>
      <c r="BC270" s="34">
        <f t="shared" si="25"/>
        <v>0</v>
      </c>
      <c r="BD270" s="34">
        <f t="shared" si="25"/>
        <v>0</v>
      </c>
      <c r="BE270" s="34">
        <f t="shared" si="25"/>
        <v>0</v>
      </c>
      <c r="BF270" s="34">
        <f t="shared" si="25"/>
        <v>9203.210625038193</v>
      </c>
      <c r="BG270" s="34">
        <f t="shared" si="25"/>
        <v>5432.716863840484</v>
      </c>
      <c r="BH270" s="34">
        <f t="shared" si="25"/>
        <v>249.46977526248386</v>
      </c>
      <c r="BI270" s="34">
        <f t="shared" si="25"/>
        <v>0</v>
      </c>
      <c r="BJ270" s="34">
        <f t="shared" si="25"/>
        <v>7363.378255944646</v>
      </c>
      <c r="BK270" s="34">
        <f t="shared" si="25"/>
        <v>154652.72249710764</v>
      </c>
      <c r="BL270" s="15"/>
      <c r="BM270" s="49"/>
    </row>
    <row r="271" spans="1:65" s="12" customFormat="1" ht="15">
      <c r="A271" s="5"/>
      <c r="B271" s="21"/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6"/>
      <c r="BL271" s="15"/>
      <c r="BM271" s="49"/>
    </row>
    <row r="272" spans="1:65" s="12" customFormat="1" ht="15">
      <c r="A272" s="5" t="s">
        <v>30</v>
      </c>
      <c r="B272" s="14" t="s">
        <v>31</v>
      </c>
      <c r="C272" s="11"/>
      <c r="D272" s="9"/>
      <c r="E272" s="9"/>
      <c r="F272" s="9"/>
      <c r="G272" s="10"/>
      <c r="H272" s="11"/>
      <c r="I272" s="9"/>
      <c r="J272" s="9"/>
      <c r="K272" s="9"/>
      <c r="L272" s="10"/>
      <c r="M272" s="11"/>
      <c r="N272" s="9"/>
      <c r="O272" s="9"/>
      <c r="P272" s="9"/>
      <c r="Q272" s="10"/>
      <c r="R272" s="11"/>
      <c r="S272" s="9"/>
      <c r="T272" s="9"/>
      <c r="U272" s="9"/>
      <c r="V272" s="10"/>
      <c r="W272" s="11"/>
      <c r="X272" s="9"/>
      <c r="Y272" s="9"/>
      <c r="Z272" s="9"/>
      <c r="AA272" s="10"/>
      <c r="AB272" s="11"/>
      <c r="AC272" s="9"/>
      <c r="AD272" s="9"/>
      <c r="AE272" s="9"/>
      <c r="AF272" s="10"/>
      <c r="AG272" s="11"/>
      <c r="AH272" s="9"/>
      <c r="AI272" s="9"/>
      <c r="AJ272" s="9"/>
      <c r="AK272" s="10"/>
      <c r="AL272" s="11"/>
      <c r="AM272" s="9"/>
      <c r="AN272" s="9"/>
      <c r="AO272" s="9"/>
      <c r="AP272" s="10"/>
      <c r="AQ272" s="11"/>
      <c r="AR272" s="9"/>
      <c r="AS272" s="9"/>
      <c r="AT272" s="9"/>
      <c r="AU272" s="10"/>
      <c r="AV272" s="11"/>
      <c r="AW272" s="9"/>
      <c r="AX272" s="9"/>
      <c r="AY272" s="9"/>
      <c r="AZ272" s="10"/>
      <c r="BA272" s="11"/>
      <c r="BB272" s="9"/>
      <c r="BC272" s="9"/>
      <c r="BD272" s="9"/>
      <c r="BE272" s="10"/>
      <c r="BF272" s="11"/>
      <c r="BG272" s="9"/>
      <c r="BH272" s="9"/>
      <c r="BI272" s="9"/>
      <c r="BJ272" s="10"/>
      <c r="BK272" s="16"/>
      <c r="BL272" s="15"/>
      <c r="BM272" s="49"/>
    </row>
    <row r="273" spans="1:65" s="12" customFormat="1" ht="15">
      <c r="A273" s="5"/>
      <c r="B273" s="8" t="s">
        <v>34</v>
      </c>
      <c r="C273" s="11">
        <v>0</v>
      </c>
      <c r="D273" s="9">
        <v>5.572513168354838</v>
      </c>
      <c r="E273" s="9">
        <v>0</v>
      </c>
      <c r="F273" s="9">
        <v>0</v>
      </c>
      <c r="G273" s="10">
        <v>0</v>
      </c>
      <c r="H273" s="11">
        <v>10.314734161741935</v>
      </c>
      <c r="I273" s="9">
        <v>0.09099338867741937</v>
      </c>
      <c r="J273" s="9">
        <v>0</v>
      </c>
      <c r="K273" s="9">
        <v>0</v>
      </c>
      <c r="L273" s="10">
        <v>13.254524955161289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10.660892523322579</v>
      </c>
      <c r="S273" s="9">
        <v>0.0004746155806451612</v>
      </c>
      <c r="T273" s="9">
        <v>0</v>
      </c>
      <c r="U273" s="9">
        <v>0</v>
      </c>
      <c r="V273" s="10">
        <v>6.716473355709678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0.8578207609354839</v>
      </c>
      <c r="AC273" s="9">
        <v>0</v>
      </c>
      <c r="AD273" s="9">
        <v>0</v>
      </c>
      <c r="AE273" s="9">
        <v>0</v>
      </c>
      <c r="AF273" s="10">
        <v>0.8783889976451612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1.5179851620645162</v>
      </c>
      <c r="AM273" s="9">
        <v>0</v>
      </c>
      <c r="AN273" s="9">
        <v>0</v>
      </c>
      <c r="AO273" s="9">
        <v>0</v>
      </c>
      <c r="AP273" s="10">
        <v>0.32200503787096785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214.33562835529023</v>
      </c>
      <c r="AW273" s="9">
        <v>13.504020281741099</v>
      </c>
      <c r="AX273" s="9">
        <v>0</v>
      </c>
      <c r="AY273" s="9">
        <v>0</v>
      </c>
      <c r="AZ273" s="10">
        <v>314.58029718245166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232.99742166435487</v>
      </c>
      <c r="BG273" s="9">
        <v>13.800734019161291</v>
      </c>
      <c r="BH273" s="9">
        <v>0</v>
      </c>
      <c r="BI273" s="9">
        <v>0</v>
      </c>
      <c r="BJ273" s="10">
        <v>118.6232757585806</v>
      </c>
      <c r="BK273" s="16">
        <f>SUM(C273:BJ273)</f>
        <v>958.0281833886443</v>
      </c>
      <c r="BL273" s="15"/>
      <c r="BM273" s="49"/>
    </row>
    <row r="274" spans="1:65" s="20" customFormat="1" ht="15">
      <c r="A274" s="5"/>
      <c r="B274" s="14" t="s">
        <v>29</v>
      </c>
      <c r="C274" s="19">
        <f>SUM(C273)</f>
        <v>0</v>
      </c>
      <c r="D274" s="17">
        <f>SUM(D273)</f>
        <v>5.572513168354838</v>
      </c>
      <c r="E274" s="17">
        <f>SUM(E273)</f>
        <v>0</v>
      </c>
      <c r="F274" s="17">
        <f>SUM(F273)</f>
        <v>0</v>
      </c>
      <c r="G274" s="18">
        <f>SUM(G273)</f>
        <v>0</v>
      </c>
      <c r="H274" s="19">
        <f aca="true" t="shared" si="26" ref="H274:BK274">SUM(H273)</f>
        <v>10.314734161741935</v>
      </c>
      <c r="I274" s="17">
        <f t="shared" si="26"/>
        <v>0.09099338867741937</v>
      </c>
      <c r="J274" s="17">
        <f t="shared" si="26"/>
        <v>0</v>
      </c>
      <c r="K274" s="17">
        <f t="shared" si="26"/>
        <v>0</v>
      </c>
      <c r="L274" s="18">
        <f t="shared" si="26"/>
        <v>13.254524955161289</v>
      </c>
      <c r="M274" s="19">
        <f t="shared" si="26"/>
        <v>0</v>
      </c>
      <c r="N274" s="17">
        <f t="shared" si="26"/>
        <v>0</v>
      </c>
      <c r="O274" s="17">
        <f t="shared" si="26"/>
        <v>0</v>
      </c>
      <c r="P274" s="17">
        <f t="shared" si="26"/>
        <v>0</v>
      </c>
      <c r="Q274" s="18">
        <f t="shared" si="26"/>
        <v>0</v>
      </c>
      <c r="R274" s="19">
        <f t="shared" si="26"/>
        <v>10.660892523322579</v>
      </c>
      <c r="S274" s="17">
        <f t="shared" si="26"/>
        <v>0.0004746155806451612</v>
      </c>
      <c r="T274" s="17">
        <f t="shared" si="26"/>
        <v>0</v>
      </c>
      <c r="U274" s="17">
        <f t="shared" si="26"/>
        <v>0</v>
      </c>
      <c r="V274" s="18">
        <f t="shared" si="26"/>
        <v>6.716473355709678</v>
      </c>
      <c r="W274" s="19">
        <f t="shared" si="26"/>
        <v>0</v>
      </c>
      <c r="X274" s="17">
        <f t="shared" si="26"/>
        <v>0</v>
      </c>
      <c r="Y274" s="17">
        <f t="shared" si="26"/>
        <v>0</v>
      </c>
      <c r="Z274" s="17">
        <f t="shared" si="26"/>
        <v>0</v>
      </c>
      <c r="AA274" s="18">
        <f t="shared" si="26"/>
        <v>0</v>
      </c>
      <c r="AB274" s="19">
        <f t="shared" si="26"/>
        <v>0.8578207609354839</v>
      </c>
      <c r="AC274" s="17">
        <f t="shared" si="26"/>
        <v>0</v>
      </c>
      <c r="AD274" s="17">
        <f t="shared" si="26"/>
        <v>0</v>
      </c>
      <c r="AE274" s="17">
        <f t="shared" si="26"/>
        <v>0</v>
      </c>
      <c r="AF274" s="18">
        <f t="shared" si="26"/>
        <v>0.8783889976451612</v>
      </c>
      <c r="AG274" s="19">
        <f t="shared" si="26"/>
        <v>0</v>
      </c>
      <c r="AH274" s="17">
        <f t="shared" si="26"/>
        <v>0</v>
      </c>
      <c r="AI274" s="17">
        <f t="shared" si="26"/>
        <v>0</v>
      </c>
      <c r="AJ274" s="17">
        <f t="shared" si="26"/>
        <v>0</v>
      </c>
      <c r="AK274" s="18">
        <f t="shared" si="26"/>
        <v>0</v>
      </c>
      <c r="AL274" s="19">
        <f t="shared" si="26"/>
        <v>1.5179851620645162</v>
      </c>
      <c r="AM274" s="17">
        <f t="shared" si="26"/>
        <v>0</v>
      </c>
      <c r="AN274" s="17">
        <f t="shared" si="26"/>
        <v>0</v>
      </c>
      <c r="AO274" s="17">
        <f t="shared" si="26"/>
        <v>0</v>
      </c>
      <c r="AP274" s="18">
        <f t="shared" si="26"/>
        <v>0.32200503787096785</v>
      </c>
      <c r="AQ274" s="19">
        <f t="shared" si="26"/>
        <v>0</v>
      </c>
      <c r="AR274" s="17">
        <f t="shared" si="26"/>
        <v>0</v>
      </c>
      <c r="AS274" s="17">
        <f t="shared" si="26"/>
        <v>0</v>
      </c>
      <c r="AT274" s="17">
        <f t="shared" si="26"/>
        <v>0</v>
      </c>
      <c r="AU274" s="18">
        <f t="shared" si="26"/>
        <v>0</v>
      </c>
      <c r="AV274" s="19">
        <f t="shared" si="26"/>
        <v>214.33562835529023</v>
      </c>
      <c r="AW274" s="17">
        <f t="shared" si="26"/>
        <v>13.504020281741099</v>
      </c>
      <c r="AX274" s="17">
        <f t="shared" si="26"/>
        <v>0</v>
      </c>
      <c r="AY274" s="17">
        <f t="shared" si="26"/>
        <v>0</v>
      </c>
      <c r="AZ274" s="18">
        <f t="shared" si="26"/>
        <v>314.58029718245166</v>
      </c>
      <c r="BA274" s="19">
        <f t="shared" si="26"/>
        <v>0</v>
      </c>
      <c r="BB274" s="17">
        <f t="shared" si="26"/>
        <v>0</v>
      </c>
      <c r="BC274" s="17">
        <f t="shared" si="26"/>
        <v>0</v>
      </c>
      <c r="BD274" s="17">
        <f t="shared" si="26"/>
        <v>0</v>
      </c>
      <c r="BE274" s="18">
        <f t="shared" si="26"/>
        <v>0</v>
      </c>
      <c r="BF274" s="19">
        <f t="shared" si="26"/>
        <v>232.99742166435487</v>
      </c>
      <c r="BG274" s="17">
        <f t="shared" si="26"/>
        <v>13.800734019161291</v>
      </c>
      <c r="BH274" s="17">
        <f t="shared" si="26"/>
        <v>0</v>
      </c>
      <c r="BI274" s="17">
        <f t="shared" si="26"/>
        <v>0</v>
      </c>
      <c r="BJ274" s="18">
        <f t="shared" si="26"/>
        <v>118.6232757585806</v>
      </c>
      <c r="BK274" s="18">
        <f t="shared" si="26"/>
        <v>958.0281833886443</v>
      </c>
      <c r="BL274" s="15"/>
      <c r="BM274" s="49"/>
    </row>
    <row r="276" spans="1:11" ht="15">
      <c r="A276" s="61" t="s">
        <v>318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62" t="s">
        <v>319</v>
      </c>
    </row>
    <row r="277" spans="1:11" ht="15">
      <c r="A277" s="61" t="s">
        <v>320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61" t="s">
        <v>321</v>
      </c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61" t="s">
        <v>322</v>
      </c>
    </row>
    <row r="279" spans="1:11" ht="15">
      <c r="A279" s="61" t="s">
        <v>323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61" t="s">
        <v>324</v>
      </c>
    </row>
    <row r="280" spans="1:11" ht="15">
      <c r="A280" s="61" t="s">
        <v>325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61" t="s">
        <v>326</v>
      </c>
    </row>
    <row r="281" spans="1:11" ht="15">
      <c r="A281" s="61"/>
      <c r="B281" s="12"/>
      <c r="C281" s="12"/>
      <c r="D281" s="12"/>
      <c r="E281" s="12"/>
      <c r="F281" s="12"/>
      <c r="G281" s="12"/>
      <c r="H281" s="12"/>
      <c r="I281" s="12"/>
      <c r="J281" s="12"/>
      <c r="K281" s="61" t="s">
        <v>327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6" t="s">
        <v>315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15">
      <c r="B3" s="86" t="s">
        <v>317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0.012923377870967744</v>
      </c>
      <c r="E5" s="39">
        <v>0.04278568025806453</v>
      </c>
      <c r="F5" s="39">
        <v>2.3316579245483866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2.387366982677419</v>
      </c>
      <c r="L5" s="39">
        <v>0.11102218132258065</v>
      </c>
    </row>
    <row r="6" spans="2:12" ht="15">
      <c r="B6" s="36">
        <v>2</v>
      </c>
      <c r="C6" s="38" t="s">
        <v>59</v>
      </c>
      <c r="D6" s="39">
        <v>64.88066198822581</v>
      </c>
      <c r="E6" s="39">
        <v>111.41958537061294</v>
      </c>
      <c r="F6" s="39">
        <v>381.0085381706774</v>
      </c>
      <c r="G6" s="39">
        <v>6.368282005935482</v>
      </c>
      <c r="H6" s="39">
        <v>0</v>
      </c>
      <c r="I6" s="40">
        <v>4.432900000000001</v>
      </c>
      <c r="J6" s="40">
        <v>0.24659999999999999</v>
      </c>
      <c r="K6" s="40">
        <f aca="true" t="shared" si="0" ref="K6:K41">D6+E6+F6+G6+H6+I6+J6</f>
        <v>568.3565675354516</v>
      </c>
      <c r="L6" s="39">
        <v>14.576071397999996</v>
      </c>
    </row>
    <row r="7" spans="2:12" ht="15">
      <c r="B7" s="36">
        <v>3</v>
      </c>
      <c r="C7" s="37" t="s">
        <v>60</v>
      </c>
      <c r="D7" s="39">
        <v>0.01668026377419355</v>
      </c>
      <c r="E7" s="39">
        <v>0.20925413900000003</v>
      </c>
      <c r="F7" s="39">
        <v>3.187223581838711</v>
      </c>
      <c r="G7" s="39">
        <v>0.059222024290322584</v>
      </c>
      <c r="H7" s="39">
        <v>0</v>
      </c>
      <c r="I7" s="40">
        <v>0.0047</v>
      </c>
      <c r="J7" s="40">
        <v>0</v>
      </c>
      <c r="K7" s="40">
        <f t="shared" si="0"/>
        <v>3.4770800089032274</v>
      </c>
      <c r="L7" s="39">
        <v>0.20912876832258065</v>
      </c>
    </row>
    <row r="8" spans="2:12" ht="15">
      <c r="B8" s="36">
        <v>4</v>
      </c>
      <c r="C8" s="38" t="s">
        <v>61</v>
      </c>
      <c r="D8" s="39">
        <v>21.48822464541936</v>
      </c>
      <c r="E8" s="39">
        <v>34.418181221096766</v>
      </c>
      <c r="F8" s="39">
        <v>177.5733870148388</v>
      </c>
      <c r="G8" s="39">
        <v>6.156875452774194</v>
      </c>
      <c r="H8" s="39">
        <v>0</v>
      </c>
      <c r="I8" s="40">
        <v>1.3770000000000002</v>
      </c>
      <c r="J8" s="40">
        <v>0.0661</v>
      </c>
      <c r="K8" s="40">
        <f t="shared" si="0"/>
        <v>241.0797683341291</v>
      </c>
      <c r="L8" s="39">
        <v>7.307511004322584</v>
      </c>
    </row>
    <row r="9" spans="2:12" ht="15">
      <c r="B9" s="36">
        <v>5</v>
      </c>
      <c r="C9" s="38" t="s">
        <v>62</v>
      </c>
      <c r="D9" s="39">
        <v>30.633083307129034</v>
      </c>
      <c r="E9" s="39">
        <v>202.29300171129034</v>
      </c>
      <c r="F9" s="39">
        <v>496.42687985177406</v>
      </c>
      <c r="G9" s="39">
        <v>10.85905185154839</v>
      </c>
      <c r="H9" s="39">
        <v>0</v>
      </c>
      <c r="I9" s="40">
        <v>6.3408</v>
      </c>
      <c r="J9" s="40">
        <v>0.2471</v>
      </c>
      <c r="K9" s="40">
        <f t="shared" si="0"/>
        <v>746.7999167217419</v>
      </c>
      <c r="L9" s="39">
        <v>31.32525564770968</v>
      </c>
    </row>
    <row r="10" spans="2:12" ht="15">
      <c r="B10" s="36">
        <v>6</v>
      </c>
      <c r="C10" s="38" t="s">
        <v>63</v>
      </c>
      <c r="D10" s="39">
        <v>40.674733539258064</v>
      </c>
      <c r="E10" s="39">
        <v>186.36222518235488</v>
      </c>
      <c r="F10" s="39">
        <v>295.54866850419353</v>
      </c>
      <c r="G10" s="39">
        <v>24.67309413941936</v>
      </c>
      <c r="H10" s="39">
        <v>0</v>
      </c>
      <c r="I10" s="40">
        <v>1.4733999999999998</v>
      </c>
      <c r="J10" s="40">
        <v>0.06839999999999999</v>
      </c>
      <c r="K10" s="40">
        <f t="shared" si="0"/>
        <v>548.8005213652258</v>
      </c>
      <c r="L10" s="39">
        <v>8.631186768870968</v>
      </c>
    </row>
    <row r="11" spans="2:12" ht="15">
      <c r="B11" s="36">
        <v>7</v>
      </c>
      <c r="C11" s="38" t="s">
        <v>64</v>
      </c>
      <c r="D11" s="39">
        <v>49.843878929129026</v>
      </c>
      <c r="E11" s="39">
        <v>219.36349568641938</v>
      </c>
      <c r="F11" s="39">
        <v>343.89894217583856</v>
      </c>
      <c r="G11" s="39">
        <v>8.970619847903226</v>
      </c>
      <c r="H11" s="39">
        <v>0</v>
      </c>
      <c r="I11" s="40">
        <v>0</v>
      </c>
      <c r="J11" s="40">
        <v>0</v>
      </c>
      <c r="K11" s="40">
        <f t="shared" si="0"/>
        <v>622.0769366392901</v>
      </c>
      <c r="L11" s="39">
        <v>9.115084668741936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0.0005729676129032256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0.0005729676129032256</v>
      </c>
      <c r="L13" s="39">
        <v>0</v>
      </c>
    </row>
    <row r="14" spans="2:12" ht="15">
      <c r="B14" s="36">
        <v>10</v>
      </c>
      <c r="C14" s="38" t="s">
        <v>67</v>
      </c>
      <c r="D14" s="39">
        <v>167.87346180135484</v>
      </c>
      <c r="E14" s="39">
        <v>769.4176823544198</v>
      </c>
      <c r="F14" s="39">
        <v>903.3806186112897</v>
      </c>
      <c r="G14" s="39">
        <v>35.3745299477742</v>
      </c>
      <c r="H14" s="39">
        <v>0</v>
      </c>
      <c r="I14" s="40">
        <v>37.1571</v>
      </c>
      <c r="J14" s="40">
        <v>0.5509000000000001</v>
      </c>
      <c r="K14" s="40">
        <f t="shared" si="0"/>
        <v>1913.7542927148384</v>
      </c>
      <c r="L14" s="39">
        <v>7.308094646838709</v>
      </c>
    </row>
    <row r="15" spans="2:12" ht="15">
      <c r="B15" s="36">
        <v>11</v>
      </c>
      <c r="C15" s="38" t="s">
        <v>68</v>
      </c>
      <c r="D15" s="39">
        <v>786.2976852863225</v>
      </c>
      <c r="E15" s="39">
        <v>7361.83903933987</v>
      </c>
      <c r="F15" s="39">
        <v>5155.634147265192</v>
      </c>
      <c r="G15" s="39">
        <v>197.5963248859355</v>
      </c>
      <c r="H15" s="39">
        <v>0</v>
      </c>
      <c r="I15" s="40">
        <v>34.1935</v>
      </c>
      <c r="J15" s="40">
        <v>1.8891</v>
      </c>
      <c r="K15" s="40">
        <f t="shared" si="0"/>
        <v>13537.44979677732</v>
      </c>
      <c r="L15" s="39">
        <v>97.13605437854834</v>
      </c>
    </row>
    <row r="16" spans="2:12" ht="15">
      <c r="B16" s="36">
        <v>12</v>
      </c>
      <c r="C16" s="38" t="s">
        <v>69</v>
      </c>
      <c r="D16" s="39">
        <v>1217.100451631323</v>
      </c>
      <c r="E16" s="39">
        <v>5579.7558695734215</v>
      </c>
      <c r="F16" s="39">
        <v>1615.5665491664192</v>
      </c>
      <c r="G16" s="39">
        <v>31.75631086809677</v>
      </c>
      <c r="H16" s="39">
        <v>0</v>
      </c>
      <c r="I16" s="40">
        <v>6.988999999999999</v>
      </c>
      <c r="J16" s="40">
        <v>0.24159999999999998</v>
      </c>
      <c r="K16" s="40">
        <f t="shared" si="0"/>
        <v>8451.40978123926</v>
      </c>
      <c r="L16" s="39">
        <v>27.059459489000005</v>
      </c>
    </row>
    <row r="17" spans="2:12" ht="15">
      <c r="B17" s="36">
        <v>13</v>
      </c>
      <c r="C17" s="38" t="s">
        <v>70</v>
      </c>
      <c r="D17" s="39">
        <v>6.207639672580646</v>
      </c>
      <c r="E17" s="39">
        <v>46.28322497819353</v>
      </c>
      <c r="F17" s="39">
        <v>100.11963359858066</v>
      </c>
      <c r="G17" s="39">
        <v>3.799687022774194</v>
      </c>
      <c r="H17" s="39">
        <v>0</v>
      </c>
      <c r="I17" s="40">
        <v>0.37449999999999994</v>
      </c>
      <c r="J17" s="40">
        <v>0.04309999999999999</v>
      </c>
      <c r="K17" s="40">
        <f t="shared" si="0"/>
        <v>156.82778527212906</v>
      </c>
      <c r="L17" s="39">
        <v>4.131258889322582</v>
      </c>
    </row>
    <row r="18" spans="2:12" ht="15">
      <c r="B18" s="36">
        <v>14</v>
      </c>
      <c r="C18" s="38" t="s">
        <v>71</v>
      </c>
      <c r="D18" s="39">
        <v>1.0308109501290323</v>
      </c>
      <c r="E18" s="39">
        <v>20.66837826241937</v>
      </c>
      <c r="F18" s="39">
        <v>102.09914949435483</v>
      </c>
      <c r="G18" s="39">
        <v>1.6918463124193548</v>
      </c>
      <c r="H18" s="39">
        <v>0</v>
      </c>
      <c r="I18" s="40">
        <v>0.2622</v>
      </c>
      <c r="J18" s="40">
        <v>0.04989999999999999</v>
      </c>
      <c r="K18" s="40">
        <f t="shared" si="0"/>
        <v>125.80228501932258</v>
      </c>
      <c r="L18" s="39">
        <v>2.9149388155161287</v>
      </c>
    </row>
    <row r="19" spans="2:12" ht="15">
      <c r="B19" s="36">
        <v>15</v>
      </c>
      <c r="C19" s="38" t="s">
        <v>72</v>
      </c>
      <c r="D19" s="39">
        <v>35.16741750780645</v>
      </c>
      <c r="E19" s="39">
        <v>129.14512343758062</v>
      </c>
      <c r="F19" s="39">
        <v>414.91270402074196</v>
      </c>
      <c r="G19" s="39">
        <v>14.123550482258064</v>
      </c>
      <c r="H19" s="39">
        <v>0</v>
      </c>
      <c r="I19" s="40">
        <v>0.1409</v>
      </c>
      <c r="J19" s="40">
        <v>0.0266</v>
      </c>
      <c r="K19" s="40">
        <f t="shared" si="0"/>
        <v>593.5162954483872</v>
      </c>
      <c r="L19" s="39">
        <v>11.847250186096774</v>
      </c>
    </row>
    <row r="20" spans="2:12" ht="15">
      <c r="B20" s="36">
        <v>16</v>
      </c>
      <c r="C20" s="38" t="s">
        <v>73</v>
      </c>
      <c r="D20" s="39">
        <v>2927.0459471899026</v>
      </c>
      <c r="E20" s="39">
        <v>4000.1571113005157</v>
      </c>
      <c r="F20" s="39">
        <v>3461.962296157192</v>
      </c>
      <c r="G20" s="39">
        <v>77.42830780467742</v>
      </c>
      <c r="H20" s="39">
        <v>0</v>
      </c>
      <c r="I20" s="40">
        <v>22.0186</v>
      </c>
      <c r="J20" s="40">
        <v>1.7897</v>
      </c>
      <c r="K20" s="40">
        <f t="shared" si="0"/>
        <v>10490.401962452288</v>
      </c>
      <c r="L20" s="39">
        <v>56.35246748680643</v>
      </c>
    </row>
    <row r="21" spans="2:12" ht="15">
      <c r="B21" s="36">
        <v>17</v>
      </c>
      <c r="C21" s="38" t="s">
        <v>74</v>
      </c>
      <c r="D21" s="39">
        <v>157.31211202522576</v>
      </c>
      <c r="E21" s="39">
        <v>245.30740224548393</v>
      </c>
      <c r="F21" s="39">
        <v>675.559512057387</v>
      </c>
      <c r="G21" s="39">
        <v>13.474426510903225</v>
      </c>
      <c r="H21" s="39">
        <v>0</v>
      </c>
      <c r="I21" s="40">
        <v>5.3736</v>
      </c>
      <c r="J21" s="40">
        <v>0.4738</v>
      </c>
      <c r="K21" s="40">
        <f t="shared" si="0"/>
        <v>1097.500852839</v>
      </c>
      <c r="L21" s="39">
        <v>24.05111555103226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77.39383608180648</v>
      </c>
      <c r="E23" s="39">
        <v>280.3094685221936</v>
      </c>
      <c r="F23" s="39">
        <v>969.8474652720317</v>
      </c>
      <c r="G23" s="39">
        <v>32.912442816387085</v>
      </c>
      <c r="H23" s="39">
        <v>0</v>
      </c>
      <c r="I23" s="40">
        <v>7.9121999999999995</v>
      </c>
      <c r="J23" s="40">
        <v>0.7776</v>
      </c>
      <c r="K23" s="40">
        <f t="shared" si="0"/>
        <v>1369.1530126924188</v>
      </c>
      <c r="L23" s="39">
        <v>24.434600989741952</v>
      </c>
    </row>
    <row r="24" spans="2:12" ht="15">
      <c r="B24" s="36">
        <v>20</v>
      </c>
      <c r="C24" s="38" t="s">
        <v>77</v>
      </c>
      <c r="D24" s="39">
        <v>17810.873673470374</v>
      </c>
      <c r="E24" s="39">
        <v>26379.37959385929</v>
      </c>
      <c r="F24" s="39">
        <v>18793.81568281658</v>
      </c>
      <c r="G24" s="39">
        <v>416.70662622513004</v>
      </c>
      <c r="H24" s="39">
        <v>0</v>
      </c>
      <c r="I24" s="40">
        <v>1085.9018999999998</v>
      </c>
      <c r="J24" s="40">
        <v>437.8639</v>
      </c>
      <c r="K24" s="40">
        <f t="shared" si="0"/>
        <v>64924.54137637137</v>
      </c>
      <c r="L24" s="39">
        <v>268.2705445254184</v>
      </c>
    </row>
    <row r="25" spans="2:12" ht="15">
      <c r="B25" s="36">
        <v>21</v>
      </c>
      <c r="C25" s="37" t="s">
        <v>78</v>
      </c>
      <c r="D25" s="39">
        <v>0</v>
      </c>
      <c r="E25" s="39">
        <v>7.058207345870968</v>
      </c>
      <c r="F25" s="39">
        <v>8.974369435838708</v>
      </c>
      <c r="G25" s="39">
        <v>0.3205617972903225</v>
      </c>
      <c r="H25" s="39">
        <v>0</v>
      </c>
      <c r="I25" s="40">
        <v>0.0275</v>
      </c>
      <c r="J25" s="40">
        <v>0</v>
      </c>
      <c r="K25" s="40">
        <f t="shared" si="0"/>
        <v>16.380638579</v>
      </c>
      <c r="L25" s="39">
        <v>0.09973894183870967</v>
      </c>
    </row>
    <row r="26" spans="2:12" ht="15">
      <c r="B26" s="36">
        <v>22</v>
      </c>
      <c r="C26" s="38" t="s">
        <v>79</v>
      </c>
      <c r="D26" s="39">
        <v>6.368412559258065</v>
      </c>
      <c r="E26" s="39">
        <v>49.122971686387096</v>
      </c>
      <c r="F26" s="39">
        <v>43.11300338041936</v>
      </c>
      <c r="G26" s="39">
        <v>1.5289439263548386</v>
      </c>
      <c r="H26" s="39">
        <v>0</v>
      </c>
      <c r="I26" s="40">
        <v>0.1894</v>
      </c>
      <c r="J26" s="40">
        <v>0.009600000000000001</v>
      </c>
      <c r="K26" s="40">
        <f t="shared" si="0"/>
        <v>100.33233155241938</v>
      </c>
      <c r="L26" s="39">
        <v>0.6562268288709678</v>
      </c>
    </row>
    <row r="27" spans="2:12" ht="15">
      <c r="B27" s="36">
        <v>23</v>
      </c>
      <c r="C27" s="37" t="s">
        <v>80</v>
      </c>
      <c r="D27" s="39">
        <v>0</v>
      </c>
      <c r="E27" s="39">
        <v>0.0003999647741935485</v>
      </c>
      <c r="F27" s="39">
        <v>0.08671332941935482</v>
      </c>
      <c r="G27" s="39">
        <v>0</v>
      </c>
      <c r="H27" s="39">
        <v>0</v>
      </c>
      <c r="I27" s="40">
        <v>0</v>
      </c>
      <c r="J27" s="40">
        <v>0</v>
      </c>
      <c r="K27" s="40">
        <f t="shared" si="0"/>
        <v>0.08711329419354837</v>
      </c>
      <c r="L27" s="39">
        <v>9.369241935483873E-05</v>
      </c>
    </row>
    <row r="28" spans="2:12" ht="15">
      <c r="B28" s="36">
        <v>24</v>
      </c>
      <c r="C28" s="37" t="s">
        <v>81</v>
      </c>
      <c r="D28" s="39">
        <v>2.2246514025483872</v>
      </c>
      <c r="E28" s="39">
        <v>11.284832030580644</v>
      </c>
      <c r="F28" s="39">
        <v>18.67147905445161</v>
      </c>
      <c r="G28" s="39">
        <v>1.8169256749354843</v>
      </c>
      <c r="H28" s="39">
        <v>0</v>
      </c>
      <c r="I28" s="40">
        <v>0.0258</v>
      </c>
      <c r="J28" s="40">
        <v>0</v>
      </c>
      <c r="K28" s="40">
        <f t="shared" si="0"/>
        <v>34.02368816251612</v>
      </c>
      <c r="L28" s="39">
        <v>0.20054240025806455</v>
      </c>
    </row>
    <row r="29" spans="2:12" ht="15">
      <c r="B29" s="36">
        <v>25</v>
      </c>
      <c r="C29" s="38" t="s">
        <v>82</v>
      </c>
      <c r="D29" s="39">
        <v>3888.2699428262267</v>
      </c>
      <c r="E29" s="39">
        <v>7631.673471193903</v>
      </c>
      <c r="F29" s="39">
        <v>4212.25859450258</v>
      </c>
      <c r="G29" s="39">
        <v>115.78695690496775</v>
      </c>
      <c r="H29" s="39">
        <v>0</v>
      </c>
      <c r="I29" s="40">
        <v>23.2302</v>
      </c>
      <c r="J29" s="40">
        <v>0.9248</v>
      </c>
      <c r="K29" s="40">
        <f t="shared" si="0"/>
        <v>15872.143965427678</v>
      </c>
      <c r="L29" s="39">
        <v>65.89064747774195</v>
      </c>
    </row>
    <row r="30" spans="2:12" ht="15">
      <c r="B30" s="36">
        <v>26</v>
      </c>
      <c r="C30" s="38" t="s">
        <v>83</v>
      </c>
      <c r="D30" s="39">
        <v>179.44244201167737</v>
      </c>
      <c r="E30" s="39">
        <v>370.7509180610641</v>
      </c>
      <c r="F30" s="39">
        <v>434.18580468964524</v>
      </c>
      <c r="G30" s="39">
        <v>29.348156239290322</v>
      </c>
      <c r="H30" s="39">
        <v>0</v>
      </c>
      <c r="I30" s="40">
        <v>1.9287</v>
      </c>
      <c r="J30" s="40">
        <v>0.1309</v>
      </c>
      <c r="K30" s="40">
        <f t="shared" si="0"/>
        <v>1015.7869210016771</v>
      </c>
      <c r="L30" s="39">
        <v>11.359035773580649</v>
      </c>
    </row>
    <row r="31" spans="2:12" ht="15">
      <c r="B31" s="36">
        <v>27</v>
      </c>
      <c r="C31" s="38" t="s">
        <v>24</v>
      </c>
      <c r="D31" s="39">
        <v>2.880858399290322</v>
      </c>
      <c r="E31" s="39">
        <v>165.26533624422575</v>
      </c>
      <c r="F31" s="39">
        <v>132.60098194293545</v>
      </c>
      <c r="G31" s="39">
        <v>5.752594890548388</v>
      </c>
      <c r="H31" s="39">
        <v>0</v>
      </c>
      <c r="I31" s="40">
        <v>11.2036</v>
      </c>
      <c r="J31" s="40">
        <v>1.2316</v>
      </c>
      <c r="K31" s="40">
        <f t="shared" si="0"/>
        <v>318.9349714769999</v>
      </c>
      <c r="L31" s="39">
        <v>2.397872156806452</v>
      </c>
    </row>
    <row r="32" spans="2:12" ht="15">
      <c r="B32" s="36">
        <v>28</v>
      </c>
      <c r="C32" s="38" t="s">
        <v>84</v>
      </c>
      <c r="D32" s="39">
        <v>1.9638655438064516</v>
      </c>
      <c r="E32" s="39">
        <v>13.080186744548385</v>
      </c>
      <c r="F32" s="39">
        <v>48.461922269064516</v>
      </c>
      <c r="G32" s="39">
        <v>1.3546011793225807</v>
      </c>
      <c r="H32" s="39">
        <v>0</v>
      </c>
      <c r="I32" s="40">
        <v>0</v>
      </c>
      <c r="J32" s="40">
        <v>0</v>
      </c>
      <c r="K32" s="40">
        <f t="shared" si="0"/>
        <v>64.86057573674194</v>
      </c>
      <c r="L32" s="39">
        <v>1.1030923012903227</v>
      </c>
    </row>
    <row r="33" spans="2:12" ht="15">
      <c r="B33" s="36">
        <v>29</v>
      </c>
      <c r="C33" s="38" t="s">
        <v>85</v>
      </c>
      <c r="D33" s="39">
        <v>293.5995865193549</v>
      </c>
      <c r="E33" s="39">
        <v>654.353134710097</v>
      </c>
      <c r="F33" s="39">
        <v>776.7638859249032</v>
      </c>
      <c r="G33" s="39">
        <v>24.557179661709675</v>
      </c>
      <c r="H33" s="39">
        <v>0</v>
      </c>
      <c r="I33" s="40">
        <v>2.1682</v>
      </c>
      <c r="J33" s="40">
        <v>0.359</v>
      </c>
      <c r="K33" s="40">
        <f t="shared" si="0"/>
        <v>1751.8009868160648</v>
      </c>
      <c r="L33" s="39">
        <v>17.390266357903236</v>
      </c>
    </row>
    <row r="34" spans="2:12" ht="15">
      <c r="B34" s="36">
        <v>30</v>
      </c>
      <c r="C34" s="38" t="s">
        <v>86</v>
      </c>
      <c r="D34" s="39">
        <v>264.7747259859677</v>
      </c>
      <c r="E34" s="39">
        <v>5820.13067843625</v>
      </c>
      <c r="F34" s="39">
        <v>1031.5312155157094</v>
      </c>
      <c r="G34" s="39">
        <v>35.21551372464516</v>
      </c>
      <c r="H34" s="39">
        <v>0</v>
      </c>
      <c r="I34" s="40">
        <v>4.701200000000001</v>
      </c>
      <c r="J34" s="40">
        <v>0.7737000000000002</v>
      </c>
      <c r="K34" s="40">
        <f t="shared" si="0"/>
        <v>7157.127033662573</v>
      </c>
      <c r="L34" s="39">
        <v>21.498173815870956</v>
      </c>
    </row>
    <row r="35" spans="2:12" ht="15">
      <c r="B35" s="36">
        <v>31</v>
      </c>
      <c r="C35" s="37" t="s">
        <v>87</v>
      </c>
      <c r="D35" s="39">
        <v>23.646789480387095</v>
      </c>
      <c r="E35" s="39">
        <v>5.793854107967743</v>
      </c>
      <c r="F35" s="39">
        <v>14.407793253161294</v>
      </c>
      <c r="G35" s="39">
        <v>1.7303092599677417</v>
      </c>
      <c r="H35" s="39">
        <v>0</v>
      </c>
      <c r="I35" s="40">
        <v>0</v>
      </c>
      <c r="J35" s="40">
        <v>0</v>
      </c>
      <c r="K35" s="40">
        <f t="shared" si="0"/>
        <v>45.57874610148387</v>
      </c>
      <c r="L35" s="39">
        <v>0.9711918987741935</v>
      </c>
    </row>
    <row r="36" spans="2:12" ht="15">
      <c r="B36" s="36">
        <v>32</v>
      </c>
      <c r="C36" s="38" t="s">
        <v>88</v>
      </c>
      <c r="D36" s="39">
        <v>1261.4675193902253</v>
      </c>
      <c r="E36" s="39">
        <v>2184.8843101156144</v>
      </c>
      <c r="F36" s="39">
        <v>2294.284559394388</v>
      </c>
      <c r="G36" s="39">
        <v>57.54807781435484</v>
      </c>
      <c r="H36" s="39">
        <v>0</v>
      </c>
      <c r="I36" s="40">
        <v>29.528999999999996</v>
      </c>
      <c r="J36" s="40">
        <v>1.3939</v>
      </c>
      <c r="K36" s="40">
        <f t="shared" si="0"/>
        <v>5829.107366714582</v>
      </c>
      <c r="L36" s="39">
        <v>58.20975079741938</v>
      </c>
    </row>
    <row r="37" spans="2:12" ht="15">
      <c r="B37" s="36">
        <v>33</v>
      </c>
      <c r="C37" s="38" t="s">
        <v>95</v>
      </c>
      <c r="D37" s="39">
        <v>209.03360556651614</v>
      </c>
      <c r="E37" s="39">
        <v>950.3214101798718</v>
      </c>
      <c r="F37" s="39">
        <v>1239.6944970240006</v>
      </c>
      <c r="G37" s="39">
        <v>59.87535358829033</v>
      </c>
      <c r="H37" s="39">
        <v>0</v>
      </c>
      <c r="I37" s="40">
        <v>9.473300000000002</v>
      </c>
      <c r="J37" s="40">
        <v>0.6350000000000001</v>
      </c>
      <c r="K37" s="40">
        <f t="shared" si="0"/>
        <v>2469.033166358679</v>
      </c>
      <c r="L37" s="39">
        <v>24.950078285967745</v>
      </c>
    </row>
    <row r="38" spans="2:12" ht="15">
      <c r="B38" s="36">
        <v>34</v>
      </c>
      <c r="C38" s="38" t="s">
        <v>89</v>
      </c>
      <c r="D38" s="39">
        <v>76.47386713522577</v>
      </c>
      <c r="E38" s="39">
        <v>9.743142266709675</v>
      </c>
      <c r="F38" s="39">
        <v>11.916942200516125</v>
      </c>
      <c r="G38" s="39">
        <v>0.21340018483870965</v>
      </c>
      <c r="H38" s="39">
        <v>0</v>
      </c>
      <c r="I38" s="40">
        <v>0.0253</v>
      </c>
      <c r="J38" s="40">
        <v>0.0111</v>
      </c>
      <c r="K38" s="40">
        <f t="shared" si="0"/>
        <v>98.3837517872903</v>
      </c>
      <c r="L38" s="39">
        <v>0.7611196148709676</v>
      </c>
    </row>
    <row r="39" spans="2:12" ht="15">
      <c r="B39" s="36">
        <v>35</v>
      </c>
      <c r="C39" s="38" t="s">
        <v>90</v>
      </c>
      <c r="D39" s="39">
        <v>382.00608724996783</v>
      </c>
      <c r="E39" s="39">
        <v>1861.3544845154827</v>
      </c>
      <c r="F39" s="39">
        <v>2871.239612061325</v>
      </c>
      <c r="G39" s="39">
        <v>73.21991201880647</v>
      </c>
      <c r="H39" s="39">
        <v>0</v>
      </c>
      <c r="I39" s="40">
        <v>22.3148</v>
      </c>
      <c r="J39" s="40">
        <v>1.7167000000000003</v>
      </c>
      <c r="K39" s="40">
        <f t="shared" si="0"/>
        <v>5211.851595845581</v>
      </c>
      <c r="L39" s="39">
        <v>69.18962218551613</v>
      </c>
    </row>
    <row r="40" spans="2:12" ht="15">
      <c r="B40" s="36">
        <v>36</v>
      </c>
      <c r="C40" s="38" t="s">
        <v>91</v>
      </c>
      <c r="D40" s="39">
        <v>5.108815419709678</v>
      </c>
      <c r="E40" s="39">
        <v>67.8764625180645</v>
      </c>
      <c r="F40" s="39">
        <v>173.27081705203236</v>
      </c>
      <c r="G40" s="39">
        <v>7.751442961838709</v>
      </c>
      <c r="H40" s="39">
        <v>0</v>
      </c>
      <c r="I40" s="40">
        <v>0</v>
      </c>
      <c r="J40" s="40">
        <v>0</v>
      </c>
      <c r="K40" s="40">
        <f t="shared" si="0"/>
        <v>254.00753795164522</v>
      </c>
      <c r="L40" s="39">
        <v>4.840763789903227</v>
      </c>
    </row>
    <row r="41" spans="2:12" ht="15">
      <c r="B41" s="36">
        <v>37</v>
      </c>
      <c r="C41" s="38" t="s">
        <v>92</v>
      </c>
      <c r="D41" s="39">
        <v>1509.102097860807</v>
      </c>
      <c r="E41" s="39">
        <v>4126.648123517065</v>
      </c>
      <c r="F41" s="39">
        <v>3261.15321366258</v>
      </c>
      <c r="G41" s="39">
        <v>106.47600021664518</v>
      </c>
      <c r="H41" s="39">
        <v>0</v>
      </c>
      <c r="I41" s="40">
        <v>13.8684</v>
      </c>
      <c r="J41" s="40">
        <v>2.6981</v>
      </c>
      <c r="K41" s="40">
        <f t="shared" si="0"/>
        <v>9019.945935257096</v>
      </c>
      <c r="L41" s="39">
        <v>83.72892167399999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31500.216489018603</v>
      </c>
      <c r="E42" s="41">
        <f t="shared" si="1"/>
        <v>69495.7133465029</v>
      </c>
      <c r="F42" s="41">
        <f t="shared" si="1"/>
        <v>50465.48903334407</v>
      </c>
      <c r="G42" s="41">
        <f>SUM(G5:G41)</f>
        <v>1404.4471282420334</v>
      </c>
      <c r="H42" s="41">
        <f t="shared" si="1"/>
        <v>0</v>
      </c>
      <c r="I42" s="41">
        <f t="shared" si="1"/>
        <v>1332.6377</v>
      </c>
      <c r="J42" s="41">
        <f t="shared" si="1"/>
        <v>454.2188</v>
      </c>
      <c r="K42" s="41">
        <f t="shared" si="1"/>
        <v>154652.72249710758</v>
      </c>
      <c r="L42" s="41">
        <f t="shared" si="1"/>
        <v>958.0281833886443</v>
      </c>
    </row>
    <row r="43" ht="15">
      <c r="B43" t="s">
        <v>94</v>
      </c>
    </row>
    <row r="44" s="60" customFormat="1" ht="15"/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2015-09-09T07:18:12Z</dcterms:modified>
  <cp:category/>
  <cp:version/>
  <cp:contentType/>
  <cp:contentStatus/>
</cp:coreProperties>
</file>