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codeName="ThisWorkbook" defaultThemeVersion="124226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calcId="191029"/>
  <extLst/>
</workbook>
</file>

<file path=xl/sharedStrings.xml><?xml version="1.0" encoding="utf-8"?>
<sst xmlns="http://schemas.openxmlformats.org/spreadsheetml/2006/main" count="243" uniqueCount="209">
  <si>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</si>
  <si>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</si>
  <si>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</si>
  <si>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</si>
  <si>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</si>
  <si>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</si>
  <si>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</si>
  <si>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</si>
  <si>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</si>
  <si>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</si>
  <si>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</si>
  <si>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</si>
  <si>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</si>
  <si>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</si>
  <si>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</si>
  <si>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</si>
  <si>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</si>
  <si>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</si>
  <si>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</si>
  <si>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</si>
  <si>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</si>
  <si>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</si>
  <si>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</si>
  <si>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</si>
  <si>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</si>
  <si>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</si>
  <si>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</si>
  <si>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</si>
  <si>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</si>
  <si>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</si>
  <si>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</si>
  <si>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</si>
  <si>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</si>
  <si>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</si>
  <si>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</si>
  <si>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</si>
  <si>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</si>
  <si>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</si>
  <si>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</si>
  <si>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</si>
  <si>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</si>
  <si>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</si>
  <si>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</si>
  <si>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</si>
  <si>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</si>
  <si>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</si>
  <si>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</si>
  <si>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</si>
  <si>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</si>
  <si>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</si>
  <si>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</si>
  <si>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</si>
  <si>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</si>
  <si>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</si>
  <si>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</si>
  <si>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</si>
  <si>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</si>
  <si>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</si>
  <si>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</si>
  <si>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</si>
  <si>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</si>
  <si>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</si>
  <si>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</si>
  <si>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</si>
  <si>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</si>
  <si>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</si>
  <si>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</si>
  <si>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</si>
  <si>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</si>
  <si>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</si>
  <si>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</si>
  <si>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</si>
  <si>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</si>
  <si>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</si>
  <si>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</si>
  <si>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</si>
  <si>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</si>
  <si>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</si>
  <si>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</si>
  <si>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</si>
  <si>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</si>
  <si>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</si>
  <si>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</si>
  <si>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</si>
  <si>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</si>
  <si>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</si>
  <si>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</si>
  <si>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</si>
  <si>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</si>
  <si>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</si>
  <si>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</si>
  <si>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</si>
  <si>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</si>
  <si>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</si>
  <si>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</si>
  <si>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</si>
  <si>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</si>
  <si>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</si>
  <si>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</si>
  <si>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</si>
  <si>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</si>
  <si>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</si>
  <si>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</si>
  <si>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</si>
  <si>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</si>
  <si>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</si>
  <si>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</si>
  <si>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</si>
  <si>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</si>
  <si>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</si>
  <si>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</si>
  <si>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</si>
  <si>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</si>
  <si>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</si>
  <si>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</si>
  <si>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</si>
  <si>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</si>
  <si>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</si>
  <si>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</si>
  <si>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</si>
  <si>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</si>
  <si>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</si>
  <si>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</si>
  <si>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</si>
  <si>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</si>
  <si>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</si>
  <si>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</si>
  <si>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</si>
  <si>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</si>
  <si>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</si>
  <si>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</si>
  <si>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</si>
  <si>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</si>
  <si>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</si>
  <si>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</si>
  <si>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</si>
  <si>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</si>
  <si>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</si>
  <si>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</si>
  <si>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</si>
  <si>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</si>
  <si>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</si>
  <si>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</si>
  <si>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</si>
  <si>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</si>
  <si>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</si>
  <si>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</si>
  <si>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</si>
  <si>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</si>
  <si>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</si>
  <si>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</si>
  <si>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</si>
  <si>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</si>
  <si>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</si>
  <si>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</si>
  <si>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</si>
  <si>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</si>
  <si>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</si>
  <si>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</si>
  <si>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</si>
  <si>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</si>
  <si>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</si>
  <si>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</si>
  <si>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</si>
  <si>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</si>
  <si>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</si>
  <si>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</si>
  <si>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</si>
  <si>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</si>
  <si>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</si>
  <si>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</si>
  <si>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</si>
  <si>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</si>
  <si>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</si>
  <si>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</si>
  <si>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</si>
  <si>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</si>
  <si>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</si>
  <si>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</si>
  <si>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</si>
  <si>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</si>
  <si>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</si>
  <si>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</si>
  <si>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</si>
  <si>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</si>
  <si>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</si>
  <si>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</si>
  <si>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</si>
  <si>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</si>
  <si>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</si>
  <si>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</si>
  <si>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</si>
  <si>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</si>
  <si>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</si>
  <si>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</si>
  <si>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</si>
  <si>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Mutual Fund: Average Net Assets Under Management (AAUM) as on AUG 2023 (All figures in Rs. Crore)</t>
  </si>
  <si>
    <t>NIPPON INDIA INNOVATION FUND</t>
  </si>
  <si>
    <t>Table showing State wise /Union Territory wise contribution to AAUM of category of schemes as on Aug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</si>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</sst>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81">
    <xf numFmtId="0" fontId="0" fillId="0" borderId="0" xfId="0"/>
    <xf numFmtId="49" fontId="9" fillId="0" borderId="0" xfId="20" applyNumberFormat="1" applyFont="1" applyAlignment="1">
      <alignment vertic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3" xfId="21" applyFont="1" applyBorder="1" applyAlignment="1">
      <alignment horizontal="center" wrapText="1"/>
      <protection/>
    </xf>
    <xf numFmtId="0" fontId="8" fillId="0" borderId="4" xfId="0" applyFont="1" applyBorder="1" applyAlignment="1">
      <alignment wrapText="1"/>
    </xf>
    <xf numFmtId="0" fontId="5" fillId="0" borderId="0" xfId="21" applyFont="1" applyAlignment="1">
      <alignment horizontal="center" wrapText="1"/>
      <protection/>
    </xf>
    <xf numFmtId="0" fontId="0" fillId="0" borderId="4" xfId="0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9" fillId="0" borderId="5" xfId="20" applyNumberFormat="1" applyFont="1" applyBorder="1" applyAlignment="1">
      <alignment horizontal="center" vertical="center" wrapText="1"/>
      <protection/>
    </xf>
    <xf numFmtId="3" fontId="4" fillId="0" borderId="0" xfId="21" applyNumberFormat="1" applyFont="1" applyAlignment="1">
      <alignment horizontal="center" vertical="center" wrapText="1"/>
      <protection/>
    </xf>
    <xf numFmtId="49" fontId="9" fillId="0" borderId="6" xfId="20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8" fillId="0" borderId="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0" fillId="0" borderId="0" xfId="18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8" fillId="0" borderId="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2" fontId="5" fillId="0" borderId="2" xfId="21" applyNumberFormat="1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/>
      <protection/>
    </xf>
    <xf numFmtId="0" fontId="7" fillId="0" borderId="2" xfId="20" applyFont="1" applyBorder="1" applyAlignment="1">
      <alignment horizontal="left"/>
      <protection/>
    </xf>
    <xf numFmtId="164" fontId="7" fillId="0" borderId="2" xfId="18" applyFont="1" applyBorder="1" applyAlignment="1">
      <alignment horizontal="left"/>
    </xf>
    <xf numFmtId="164" fontId="0" fillId="0" borderId="2" xfId="18" applyFont="1" applyBorder="1"/>
    <xf numFmtId="0" fontId="7" fillId="0" borderId="2" xfId="20" applyFont="1" applyBorder="1">
      <alignment/>
      <protection/>
    </xf>
    <xf numFmtId="2" fontId="5" fillId="0" borderId="2" xfId="21" applyNumberFormat="1" applyFont="1" applyBorder="1" applyAlignment="1">
      <alignment horizontal="center" vertical="top" wrapText="1"/>
      <protection/>
    </xf>
    <xf numFmtId="0" fontId="8" fillId="0" borderId="2" xfId="0" applyFont="1" applyBorder="1"/>
    <xf numFmtId="164" fontId="8" fillId="0" borderId="2" xfId="0" applyNumberFormat="1" applyFont="1" applyBorder="1"/>
    <xf numFmtId="0" fontId="8" fillId="0" borderId="0" xfId="0" applyFont="1"/>
    <xf numFmtId="164" fontId="0" fillId="0" borderId="0" xfId="18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0" fontId="6" fillId="0" borderId="0" xfId="0" applyFont="1"/>
    <xf numFmtId="4" fontId="0" fillId="0" borderId="0" xfId="18" applyNumberFormat="1" applyFont="1"/>
    <xf numFmtId="3" fontId="4" fillId="0" borderId="10" xfId="21" applyNumberFormat="1" applyFont="1" applyBorder="1" applyAlignment="1">
      <alignment horizontal="center" vertical="center" wrapText="1"/>
      <protection/>
    </xf>
    <xf numFmtId="3" fontId="4" fillId="0" borderId="11" xfId="21" applyNumberFormat="1" applyFont="1" applyBorder="1" applyAlignment="1">
      <alignment horizontal="center" vertical="center" wrapText="1"/>
      <protection/>
    </xf>
    <xf numFmtId="3" fontId="4" fillId="0" borderId="12" xfId="21" applyNumberFormat="1" applyFont="1" applyBorder="1" applyAlignment="1">
      <alignment horizontal="center" vertical="center" wrapText="1"/>
      <protection/>
    </xf>
    <xf numFmtId="2" fontId="4" fillId="0" borderId="13" xfId="21" applyNumberFormat="1" applyFont="1" applyBorder="1" applyAlignment="1">
      <alignment horizontal="center" wrapText="1"/>
      <protection/>
    </xf>
    <xf numFmtId="2" fontId="4" fillId="0" borderId="14" xfId="21" applyNumberFormat="1" applyFont="1" applyBorder="1" applyAlignment="1">
      <alignment horizontal="center" wrapText="1"/>
      <protection/>
    </xf>
    <xf numFmtId="2" fontId="4" fillId="0" borderId="15" xfId="21" applyNumberFormat="1" applyFont="1" applyBorder="1" applyAlignment="1">
      <alignment horizontal="center" wrapText="1"/>
      <protection/>
    </xf>
    <xf numFmtId="49" fontId="9" fillId="0" borderId="16" xfId="20" applyNumberFormat="1" applyFont="1" applyBorder="1" applyAlignment="1">
      <alignment horizontal="center" vertical="center" wrapText="1"/>
      <protection/>
    </xf>
    <xf numFmtId="49" fontId="9" fillId="0" borderId="6" xfId="20" applyNumberFormat="1" applyFont="1" applyBorder="1" applyAlignment="1">
      <alignment horizontal="center" vertical="center" wrapText="1"/>
      <protection/>
    </xf>
    <xf numFmtId="49" fontId="9" fillId="0" borderId="17" xfId="20" applyNumberFormat="1" applyFont="1" applyBorder="1" applyAlignment="1">
      <alignment horizontal="center" vertical="center" wrapText="1"/>
      <protection/>
    </xf>
    <xf numFmtId="49" fontId="9" fillId="0" borderId="18" xfId="20" applyNumberFormat="1" applyFont="1" applyBorder="1" applyAlignment="1">
      <alignment horizontal="center" vertical="center" wrapText="1"/>
      <protection/>
    </xf>
    <xf numFmtId="49" fontId="9" fillId="0" borderId="19" xfId="20" applyNumberFormat="1" applyFont="1" applyBorder="1" applyAlignment="1">
      <alignment horizontal="center" vertical="center" wrapText="1"/>
      <protection/>
    </xf>
    <xf numFmtId="2" fontId="3" fillId="0" borderId="13" xfId="21" applyNumberFormat="1" applyFont="1" applyBorder="1" applyAlignment="1">
      <alignment horizontal="left" vertical="top" wrapText="1"/>
      <protection/>
    </xf>
    <xf numFmtId="2" fontId="3" fillId="0" borderId="14" xfId="21" applyNumberFormat="1" applyFont="1" applyBorder="1" applyAlignment="1">
      <alignment horizontal="left" vertical="top" wrapText="1"/>
      <protection/>
    </xf>
    <xf numFmtId="2" fontId="3" fillId="0" borderId="15" xfId="21" applyNumberFormat="1" applyFont="1" applyBorder="1" applyAlignment="1">
      <alignment horizontal="left" vertical="top" wrapText="1"/>
      <protection/>
    </xf>
    <xf numFmtId="2" fontId="4" fillId="0" borderId="13" xfId="21" applyNumberFormat="1" applyFont="1" applyBorder="1" applyAlignment="1">
      <alignment horizontal="center" vertical="top" wrapText="1"/>
      <protection/>
    </xf>
    <xf numFmtId="2" fontId="4" fillId="0" borderId="14" xfId="21" applyNumberFormat="1" applyFont="1" applyBorder="1" applyAlignment="1">
      <alignment horizontal="center" vertical="top" wrapText="1"/>
      <protection/>
    </xf>
    <xf numFmtId="2" fontId="4" fillId="0" borderId="15" xfId="21" applyNumberFormat="1" applyFont="1" applyBorder="1" applyAlignment="1">
      <alignment horizontal="center" vertical="top" wrapText="1"/>
      <protection/>
    </xf>
    <xf numFmtId="2" fontId="4" fillId="0" borderId="20" xfId="21" applyNumberFormat="1" applyFont="1" applyBorder="1" applyAlignment="1">
      <alignment horizontal="center" vertical="top" wrapText="1"/>
      <protection/>
    </xf>
    <xf numFmtId="2" fontId="4" fillId="0" borderId="21" xfId="21" applyNumberFormat="1" applyFont="1" applyBorder="1" applyAlignment="1">
      <alignment horizontal="center" vertical="top" wrapText="1"/>
      <protection/>
    </xf>
    <xf numFmtId="2" fontId="4" fillId="0" borderId="22" xfId="21" applyNumberFormat="1" applyFont="1" applyBorder="1" applyAlignment="1">
      <alignment horizontal="center" vertical="top" wrapText="1"/>
      <protection/>
    </xf>
    <xf numFmtId="2" fontId="4" fillId="0" borderId="23" xfId="21" applyNumberFormat="1" applyFont="1" applyBorder="1" applyAlignment="1">
      <alignment horizontal="center" vertical="top" wrapText="1"/>
      <protection/>
    </xf>
    <xf numFmtId="2" fontId="4" fillId="0" borderId="24" xfId="21" applyNumberFormat="1" applyFont="1" applyBorder="1" applyAlignment="1">
      <alignment horizontal="center" vertical="top" wrapText="1"/>
      <protection/>
    </xf>
    <xf numFmtId="2" fontId="4" fillId="0" borderId="25" xfId="21" applyNumberFormat="1" applyFont="1" applyBorder="1" applyAlignment="1">
      <alignment horizontal="center" vertical="top" wrapText="1"/>
      <protection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62"/>
  <sheetViews>
    <sheetView tabSelected="1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196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113.62523190364514</v>
      </c>
      <c r="E9" s="21">
        <v>0</v>
      </c>
      <c r="F9" s="21">
        <v>0</v>
      </c>
      <c r="G9" s="22">
        <v>0</v>
      </c>
      <c r="H9" s="20">
        <v>226.38280591009675</v>
      </c>
      <c r="I9" s="21">
        <v>17986.249522203416</v>
      </c>
      <c r="J9" s="21">
        <v>3511.401404776614</v>
      </c>
      <c r="K9" s="21">
        <v>0</v>
      </c>
      <c r="L9" s="22">
        <v>1208.3387972267744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142.74812447525804</v>
      </c>
      <c r="S9" s="21">
        <v>1370.6149228091292</v>
      </c>
      <c r="T9" s="21">
        <v>154.50155819293548</v>
      </c>
      <c r="U9" s="21">
        <v>0</v>
      </c>
      <c r="V9" s="22">
        <v>182.96085518664518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234.5737288309031</v>
      </c>
      <c r="AW9" s="21">
        <v>3791.1698818223053</v>
      </c>
      <c r="AX9" s="21">
        <v>2.00787755516129</v>
      </c>
      <c r="AY9" s="21">
        <v>0</v>
      </c>
      <c r="AZ9" s="22">
        <v>1272.7326854969356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139.09322042493554</v>
      </c>
      <c r="BG9" s="21">
        <v>236.49939456738707</v>
      </c>
      <c r="BH9" s="21">
        <v>73.58044502722582</v>
      </c>
      <c r="BI9" s="21">
        <v>0</v>
      </c>
      <c r="BJ9" s="22">
        <v>199.95771386351618</v>
      </c>
      <c r="BK9" s="23">
        <f>SUM(C9:BJ9)</f>
        <v>30846.438170272893</v>
      </c>
    </row>
    <row r="10" spans="1:63" ht="15">
      <c r="A10" s="19"/>
      <c r="B10" s="7" t="s">
        <v>98</v>
      </c>
      <c r="C10" s="20">
        <v>0</v>
      </c>
      <c r="D10" s="21">
        <v>5.246986673935484</v>
      </c>
      <c r="E10" s="21">
        <v>0</v>
      </c>
      <c r="F10" s="21">
        <v>0</v>
      </c>
      <c r="G10" s="22">
        <v>0</v>
      </c>
      <c r="H10" s="20">
        <v>5.968625900354839</v>
      </c>
      <c r="I10" s="21">
        <v>5240.985899086355</v>
      </c>
      <c r="J10" s="21">
        <v>12.19810230096774</v>
      </c>
      <c r="K10" s="21">
        <v>0</v>
      </c>
      <c r="L10" s="22">
        <v>184.5498467400968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3.8971119829032257</v>
      </c>
      <c r="S10" s="21">
        <v>325.6144617492259</v>
      </c>
      <c r="T10" s="21">
        <v>66.4629469775484</v>
      </c>
      <c r="U10" s="21">
        <v>0</v>
      </c>
      <c r="V10" s="22">
        <v>246.7193194023548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19.51457254629032</v>
      </c>
      <c r="AW10" s="21">
        <v>1931.0988489672236</v>
      </c>
      <c r="AX10" s="21">
        <v>2.0572340122580646</v>
      </c>
      <c r="AY10" s="21">
        <v>0</v>
      </c>
      <c r="AZ10" s="22">
        <v>216.7408797749677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23.63787345280645</v>
      </c>
      <c r="BG10" s="21">
        <v>102.90547713212905</v>
      </c>
      <c r="BH10" s="21">
        <v>20.560104486419355</v>
      </c>
      <c r="BI10" s="21">
        <v>0</v>
      </c>
      <c r="BJ10" s="22">
        <v>40.327466178064526</v>
      </c>
      <c r="BK10" s="23">
        <f>SUM(C10:BJ10)</f>
        <v>8448.485757363902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118.87221857758063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232.3514318104516</v>
      </c>
      <c r="I11" s="25">
        <f t="shared" si="0"/>
        <v>23227.23542128977</v>
      </c>
      <c r="J11" s="25">
        <f t="shared" si="0"/>
        <v>3523.5995070775816</v>
      </c>
      <c r="K11" s="25">
        <f t="shared" si="0"/>
        <v>0</v>
      </c>
      <c r="L11" s="26">
        <f t="shared" si="0"/>
        <v>1392.8886439668713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146.64523645816126</v>
      </c>
      <c r="S11" s="25">
        <f t="shared" si="0"/>
        <v>1696.2293845583552</v>
      </c>
      <c r="T11" s="25">
        <f t="shared" si="0"/>
        <v>220.96450517048387</v>
      </c>
      <c r="U11" s="25">
        <f t="shared" si="0"/>
        <v>0</v>
      </c>
      <c r="V11" s="26">
        <f t="shared" si="0"/>
        <v>429.680174589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254.0883013771934</v>
      </c>
      <c r="AW11" s="25">
        <f t="shared" si="1"/>
        <v>5722.2687307895285</v>
      </c>
      <c r="AX11" s="25">
        <f t="shared" si="1"/>
        <v>4.065111567419354</v>
      </c>
      <c r="AY11" s="25">
        <f t="shared" si="1"/>
        <v>0</v>
      </c>
      <c r="AZ11" s="26">
        <f t="shared" si="1"/>
        <v>1489.4735652719032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162.73109387774198</v>
      </c>
      <c r="BG11" s="25">
        <f t="shared" si="1"/>
        <v>339.4048716995161</v>
      </c>
      <c r="BH11" s="25">
        <f t="shared" si="1"/>
        <v>94.14054951364517</v>
      </c>
      <c r="BI11" s="25">
        <f t="shared" si="1"/>
        <v>0</v>
      </c>
      <c r="BJ11" s="26">
        <f t="shared" si="1"/>
        <v>240.2851800415807</v>
      </c>
      <c r="BK11" s="27">
        <f t="shared" si="1"/>
        <v>39294.923927636795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49.667413385903245</v>
      </c>
      <c r="E14" s="21">
        <v>0</v>
      </c>
      <c r="F14" s="21">
        <v>0</v>
      </c>
      <c r="G14" s="22">
        <v>0</v>
      </c>
      <c r="H14" s="20">
        <v>69.41777496258065</v>
      </c>
      <c r="I14" s="21">
        <v>388.139936083613</v>
      </c>
      <c r="J14" s="21">
        <v>5.244259996193549</v>
      </c>
      <c r="K14" s="21">
        <v>0</v>
      </c>
      <c r="L14" s="22">
        <v>253.3646262959032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29.85754889816129</v>
      </c>
      <c r="S14" s="21">
        <v>89.33505245651611</v>
      </c>
      <c r="T14" s="21">
        <v>0</v>
      </c>
      <c r="U14" s="21">
        <v>0</v>
      </c>
      <c r="V14" s="22">
        <v>31.30193210625806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35.43056607396776</v>
      </c>
      <c r="AW14" s="21">
        <v>231.9742098782361</v>
      </c>
      <c r="AX14" s="21">
        <v>8.29030279832258</v>
      </c>
      <c r="AY14" s="21">
        <v>0</v>
      </c>
      <c r="AZ14" s="22">
        <v>160.15981196406446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10.23415533651613</v>
      </c>
      <c r="BG14" s="21">
        <v>14.811426226838714</v>
      </c>
      <c r="BH14" s="21">
        <v>0</v>
      </c>
      <c r="BI14" s="21">
        <v>0</v>
      </c>
      <c r="BJ14" s="22">
        <v>31.33124585999999</v>
      </c>
      <c r="BK14" s="23">
        <f>SUM(C14:BJ14)</f>
        <v>1408.5602623230748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49.667413385903245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69.41777496258065</v>
      </c>
      <c r="I15" s="25">
        <f t="shared" si="2"/>
        <v>388.139936083613</v>
      </c>
      <c r="J15" s="25">
        <f t="shared" si="2"/>
        <v>5.244259996193549</v>
      </c>
      <c r="K15" s="25">
        <f t="shared" si="2"/>
        <v>0</v>
      </c>
      <c r="L15" s="26">
        <f t="shared" si="2"/>
        <v>253.3646262959032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29.85754889816129</v>
      </c>
      <c r="S15" s="25">
        <f t="shared" si="2"/>
        <v>89.33505245651611</v>
      </c>
      <c r="T15" s="25">
        <f t="shared" si="2"/>
        <v>0</v>
      </c>
      <c r="U15" s="25">
        <f t="shared" si="2"/>
        <v>0</v>
      </c>
      <c r="V15" s="26">
        <f t="shared" si="2"/>
        <v>31.30193210625806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35.43056607396776</v>
      </c>
      <c r="AW15" s="25">
        <f t="shared" si="2"/>
        <v>231.9742098782361</v>
      </c>
      <c r="AX15" s="25">
        <f t="shared" si="2"/>
        <v>8.29030279832258</v>
      </c>
      <c r="AY15" s="25">
        <f t="shared" si="2"/>
        <v>0</v>
      </c>
      <c r="AZ15" s="26">
        <f t="shared" si="2"/>
        <v>160.15981196406446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10.23415533651613</v>
      </c>
      <c r="BG15" s="25">
        <f t="shared" si="2"/>
        <v>14.811426226838714</v>
      </c>
      <c r="BH15" s="25">
        <f t="shared" si="2"/>
        <v>0</v>
      </c>
      <c r="BI15" s="25">
        <f t="shared" si="2"/>
        <v>0</v>
      </c>
      <c r="BJ15" s="26">
        <f t="shared" si="2"/>
        <v>31.33124585999999</v>
      </c>
      <c r="BK15" s="26">
        <f t="shared" si="2"/>
        <v>1408.5602623230748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0.5772322933870968</v>
      </c>
      <c r="E18" s="21">
        <v>0</v>
      </c>
      <c r="F18" s="21">
        <v>0</v>
      </c>
      <c r="G18" s="22">
        <v>0</v>
      </c>
      <c r="H18" s="20">
        <v>0.04207479509677419</v>
      </c>
      <c r="I18" s="21">
        <v>17.599903899870966</v>
      </c>
      <c r="J18" s="21">
        <v>0</v>
      </c>
      <c r="K18" s="21">
        <v>0</v>
      </c>
      <c r="L18" s="22">
        <v>5.9644698374193545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0.018686677193548388</v>
      </c>
      <c r="S18" s="21">
        <v>0</v>
      </c>
      <c r="T18" s="21">
        <v>0.05161108219354838</v>
      </c>
      <c r="U18" s="21">
        <v>0</v>
      </c>
      <c r="V18" s="22">
        <v>0.1555132766451613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0.2693128173548387</v>
      </c>
      <c r="AW18" s="21">
        <v>16.325547667586992</v>
      </c>
      <c r="AX18" s="21">
        <v>0</v>
      </c>
      <c r="AY18" s="21">
        <v>0</v>
      </c>
      <c r="AZ18" s="22">
        <v>0.9837305063225807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0.3240756041290322</v>
      </c>
      <c r="BG18" s="21">
        <v>0.027259284612903226</v>
      </c>
      <c r="BH18" s="21">
        <v>0</v>
      </c>
      <c r="BI18" s="21">
        <v>0</v>
      </c>
      <c r="BJ18" s="22">
        <v>0.2105264933548387</v>
      </c>
      <c r="BK18" s="23">
        <f aca="true" t="shared" si="3" ref="BK18:BK31">SUM(C18:BJ18)</f>
        <v>42.549944235167644</v>
      </c>
    </row>
    <row r="19" spans="1:63" ht="15">
      <c r="A19" s="19"/>
      <c r="B19" s="7" t="s">
        <v>101</v>
      </c>
      <c r="C19" s="20">
        <v>0</v>
      </c>
      <c r="D19" s="21">
        <v>0.5696899679032258</v>
      </c>
      <c r="E19" s="21">
        <v>0</v>
      </c>
      <c r="F19" s="21">
        <v>0</v>
      </c>
      <c r="G19" s="22">
        <v>0</v>
      </c>
      <c r="H19" s="20">
        <v>0</v>
      </c>
      <c r="I19" s="21">
        <v>0.061711429258064505</v>
      </c>
      <c r="J19" s="21">
        <v>0</v>
      </c>
      <c r="K19" s="21">
        <v>0</v>
      </c>
      <c r="L19" s="22">
        <v>0.1559717608064516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0.030494085354838708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0.255460085516129</v>
      </c>
      <c r="AW19" s="21">
        <v>0.3050246756631274</v>
      </c>
      <c r="AX19" s="21">
        <v>0</v>
      </c>
      <c r="AY19" s="21">
        <v>0</v>
      </c>
      <c r="AZ19" s="22">
        <v>1.0598942140645162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0.04874809674193549</v>
      </c>
      <c r="BG19" s="21">
        <v>0</v>
      </c>
      <c r="BH19" s="21">
        <v>0</v>
      </c>
      <c r="BI19" s="21">
        <v>0</v>
      </c>
      <c r="BJ19" s="22">
        <v>0.24143115941935478</v>
      </c>
      <c r="BK19" s="23">
        <f t="shared" si="3"/>
        <v>2.7284254747276435</v>
      </c>
    </row>
    <row r="20" spans="1:63" ht="1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0.05312852677419355</v>
      </c>
      <c r="I20" s="21">
        <v>10.625704838709677</v>
      </c>
      <c r="J20" s="21">
        <v>0</v>
      </c>
      <c r="K20" s="21">
        <v>0</v>
      </c>
      <c r="L20" s="22">
        <v>16.176876546193544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0.02126293512903226</v>
      </c>
      <c r="S20" s="21">
        <v>0</v>
      </c>
      <c r="T20" s="21">
        <v>0</v>
      </c>
      <c r="U20" s="21">
        <v>0</v>
      </c>
      <c r="V20" s="22">
        <v>0.012750845806451612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14.650738639451614</v>
      </c>
      <c r="AW20" s="21">
        <v>3.626611843864005</v>
      </c>
      <c r="AX20" s="21">
        <v>0</v>
      </c>
      <c r="AY20" s="21">
        <v>0</v>
      </c>
      <c r="AZ20" s="22">
        <v>9.987419372709677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0.011887839032258065</v>
      </c>
      <c r="BG20" s="21">
        <v>0</v>
      </c>
      <c r="BH20" s="21">
        <v>0</v>
      </c>
      <c r="BI20" s="21">
        <v>0</v>
      </c>
      <c r="BJ20" s="22">
        <v>1.0069559497096774</v>
      </c>
      <c r="BK20" s="23">
        <f t="shared" si="3"/>
        <v>56.17333733738013</v>
      </c>
    </row>
    <row r="21" spans="1:63" ht="15">
      <c r="A21" s="19"/>
      <c r="B21" s="7" t="s">
        <v>151</v>
      </c>
      <c r="C21" s="20">
        <v>0</v>
      </c>
      <c r="D21" s="21">
        <v>4.379424899774194</v>
      </c>
      <c r="E21" s="21">
        <v>0</v>
      </c>
      <c r="F21" s="21">
        <v>0</v>
      </c>
      <c r="G21" s="22">
        <v>0</v>
      </c>
      <c r="H21" s="20">
        <v>0.09196792654838709</v>
      </c>
      <c r="I21" s="21">
        <v>177.22738798083876</v>
      </c>
      <c r="J21" s="21">
        <v>0</v>
      </c>
      <c r="K21" s="21">
        <v>0</v>
      </c>
      <c r="L21" s="22">
        <v>5.979009840225806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0.04499859412903226</v>
      </c>
      <c r="S21" s="21">
        <v>0</v>
      </c>
      <c r="T21" s="21">
        <v>0</v>
      </c>
      <c r="U21" s="21">
        <v>0</v>
      </c>
      <c r="V21" s="22">
        <v>2.196938500483871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0.19021229758064512</v>
      </c>
      <c r="AW21" s="21">
        <v>6.209679526970238</v>
      </c>
      <c r="AX21" s="21">
        <v>0</v>
      </c>
      <c r="AY21" s="21">
        <v>0</v>
      </c>
      <c r="AZ21" s="22">
        <v>1.8683400551935485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0.0894521850645161</v>
      </c>
      <c r="BG21" s="21">
        <v>0.21788349238709678</v>
      </c>
      <c r="BH21" s="21">
        <v>0</v>
      </c>
      <c r="BI21" s="21">
        <v>0</v>
      </c>
      <c r="BJ21" s="22">
        <v>0.0016341259032258068</v>
      </c>
      <c r="BK21" s="23">
        <f t="shared" si="3"/>
        <v>198.49692942509932</v>
      </c>
    </row>
    <row r="22" spans="1:63" ht="15">
      <c r="A22" s="19"/>
      <c r="B22" s="7" t="s">
        <v>158</v>
      </c>
      <c r="C22" s="20">
        <v>0</v>
      </c>
      <c r="D22" s="21">
        <v>0.5402072580645162</v>
      </c>
      <c r="E22" s="21">
        <v>0</v>
      </c>
      <c r="F22" s="21">
        <v>0</v>
      </c>
      <c r="G22" s="22">
        <v>0</v>
      </c>
      <c r="H22" s="20">
        <v>0.028089374903225807</v>
      </c>
      <c r="I22" s="21">
        <v>49.947874762709674</v>
      </c>
      <c r="J22" s="21">
        <v>0</v>
      </c>
      <c r="K22" s="21">
        <v>0</v>
      </c>
      <c r="L22" s="22">
        <v>2.328284908774193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0.02862955309677419</v>
      </c>
      <c r="S22" s="21">
        <v>0</v>
      </c>
      <c r="T22" s="21">
        <v>0</v>
      </c>
      <c r="U22" s="21">
        <v>0</v>
      </c>
      <c r="V22" s="22">
        <v>2.1607209958064515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0.06611379225806453</v>
      </c>
      <c r="AW22" s="21">
        <v>44.920114769767586</v>
      </c>
      <c r="AX22" s="21">
        <v>0</v>
      </c>
      <c r="AY22" s="21">
        <v>0</v>
      </c>
      <c r="AZ22" s="22">
        <v>52.18058415319353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0.009156378709677419</v>
      </c>
      <c r="BG22" s="21">
        <v>0</v>
      </c>
      <c r="BH22" s="21">
        <v>0</v>
      </c>
      <c r="BI22" s="21">
        <v>0</v>
      </c>
      <c r="BJ22" s="22">
        <v>0</v>
      </c>
      <c r="BK22" s="23">
        <f t="shared" si="3"/>
        <v>152.2097759472837</v>
      </c>
    </row>
    <row r="23" spans="1:63" ht="15">
      <c r="A23" s="19"/>
      <c r="B23" s="7" t="s">
        <v>103</v>
      </c>
      <c r="C23" s="20">
        <v>0</v>
      </c>
      <c r="D23" s="21">
        <v>0.5714655871935482</v>
      </c>
      <c r="E23" s="21">
        <v>0</v>
      </c>
      <c r="F23" s="21">
        <v>0</v>
      </c>
      <c r="G23" s="22">
        <v>0</v>
      </c>
      <c r="H23" s="20">
        <v>0.03847739706451612</v>
      </c>
      <c r="I23" s="21">
        <v>1.0000000000000003E-09</v>
      </c>
      <c r="J23" s="21">
        <v>0</v>
      </c>
      <c r="K23" s="21">
        <v>0</v>
      </c>
      <c r="L23" s="22">
        <v>0.04587854925806452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0.0052837899354838715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1.335629268354839</v>
      </c>
      <c r="AW23" s="21">
        <v>0.141941630373344</v>
      </c>
      <c r="AX23" s="21">
        <v>0</v>
      </c>
      <c r="AY23" s="21">
        <v>0</v>
      </c>
      <c r="AZ23" s="22">
        <v>1.1741182691612906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0.2580073256774194</v>
      </c>
      <c r="BG23" s="21">
        <v>0.2726929202580646</v>
      </c>
      <c r="BH23" s="21">
        <v>0</v>
      </c>
      <c r="BI23" s="21">
        <v>0</v>
      </c>
      <c r="BJ23" s="22">
        <v>0.45953081512903227</v>
      </c>
      <c r="BK23" s="23">
        <f t="shared" si="3"/>
        <v>4.303025553405602</v>
      </c>
    </row>
    <row r="24" spans="1:63" ht="15">
      <c r="A24" s="19"/>
      <c r="B24" s="7" t="s">
        <v>104</v>
      </c>
      <c r="C24" s="20">
        <v>0</v>
      </c>
      <c r="D24" s="21">
        <v>0.5746368817419356</v>
      </c>
      <c r="E24" s="21">
        <v>0</v>
      </c>
      <c r="F24" s="21">
        <v>0</v>
      </c>
      <c r="G24" s="22">
        <v>0</v>
      </c>
      <c r="H24" s="20">
        <v>0.013493832870967743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0.0016325588387096778</v>
      </c>
      <c r="S24" s="21">
        <v>0</v>
      </c>
      <c r="T24" s="21">
        <v>0</v>
      </c>
      <c r="U24" s="21">
        <v>0</v>
      </c>
      <c r="V24" s="22">
        <v>5.6207387096774196E-05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0.4555162007741936</v>
      </c>
      <c r="AW24" s="21">
        <v>0.06785650097003124</v>
      </c>
      <c r="AX24" s="21">
        <v>0</v>
      </c>
      <c r="AY24" s="21">
        <v>0</v>
      </c>
      <c r="AZ24" s="22">
        <v>1.743256304903226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0.30281624632258064</v>
      </c>
      <c r="BG24" s="21">
        <v>0.8401890438387097</v>
      </c>
      <c r="BH24" s="21">
        <v>0</v>
      </c>
      <c r="BI24" s="21">
        <v>0</v>
      </c>
      <c r="BJ24" s="22">
        <v>0.18679115974193553</v>
      </c>
      <c r="BK24" s="23">
        <f t="shared" si="3"/>
        <v>4.186244937389386</v>
      </c>
    </row>
    <row r="25" spans="1:63" ht="15">
      <c r="A25" s="19"/>
      <c r="B25" s="7" t="s">
        <v>105</v>
      </c>
      <c r="C25" s="20">
        <v>0</v>
      </c>
      <c r="D25" s="21">
        <v>0.5756066576774194</v>
      </c>
      <c r="E25" s="21">
        <v>0</v>
      </c>
      <c r="F25" s="21">
        <v>0</v>
      </c>
      <c r="G25" s="22">
        <v>0</v>
      </c>
      <c r="H25" s="20">
        <v>0.062173800806451615</v>
      </c>
      <c r="I25" s="21">
        <v>22.149253446161296</v>
      </c>
      <c r="J25" s="21">
        <v>0</v>
      </c>
      <c r="K25" s="21">
        <v>0</v>
      </c>
      <c r="L25" s="22">
        <v>0.8895695719999999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0.01866402474193549</v>
      </c>
      <c r="S25" s="21">
        <v>19.876617267032255</v>
      </c>
      <c r="T25" s="21">
        <v>0</v>
      </c>
      <c r="U25" s="21">
        <v>0</v>
      </c>
      <c r="V25" s="22">
        <v>0.07438174261290321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0.6953517052258065</v>
      </c>
      <c r="AW25" s="21">
        <v>3.073101300428571</v>
      </c>
      <c r="AX25" s="21">
        <v>0</v>
      </c>
      <c r="AY25" s="21">
        <v>0</v>
      </c>
      <c r="AZ25" s="22">
        <v>4.14063902116129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0.483236263032258</v>
      </c>
      <c r="BG25" s="21">
        <v>0.005565383129032258</v>
      </c>
      <c r="BH25" s="21">
        <v>0.1342771514838709</v>
      </c>
      <c r="BI25" s="21">
        <v>0</v>
      </c>
      <c r="BJ25" s="22">
        <v>0.18572255516129033</v>
      </c>
      <c r="BK25" s="23">
        <f t="shared" si="3"/>
        <v>52.36415989065437</v>
      </c>
    </row>
    <row r="26" spans="1:63" ht="15">
      <c r="A26" s="19"/>
      <c r="B26" s="7" t="s">
        <v>137</v>
      </c>
      <c r="C26" s="20">
        <v>0</v>
      </c>
      <c r="D26" s="21">
        <v>0.563985</v>
      </c>
      <c r="E26" s="21">
        <v>0</v>
      </c>
      <c r="F26" s="21">
        <v>0</v>
      </c>
      <c r="G26" s="22">
        <v>0</v>
      </c>
      <c r="H26" s="20">
        <v>0.018112660967741934</v>
      </c>
      <c r="I26" s="21">
        <v>0</v>
      </c>
      <c r="J26" s="21">
        <v>0</v>
      </c>
      <c r="K26" s="21">
        <v>0</v>
      </c>
      <c r="L26" s="22">
        <v>0.43256858383870966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0.0043238849999999995</v>
      </c>
      <c r="S26" s="21">
        <v>0</v>
      </c>
      <c r="T26" s="21">
        <v>0</v>
      </c>
      <c r="U26" s="21">
        <v>0</v>
      </c>
      <c r="V26" s="22">
        <v>0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0.608160877096774</v>
      </c>
      <c r="AW26" s="21">
        <v>0.25939646632196034</v>
      </c>
      <c r="AX26" s="21">
        <v>0</v>
      </c>
      <c r="AY26" s="21">
        <v>0</v>
      </c>
      <c r="AZ26" s="22">
        <v>5.836779362774194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0.10113062929032254</v>
      </c>
      <c r="BG26" s="21">
        <v>0</v>
      </c>
      <c r="BH26" s="21">
        <v>0</v>
      </c>
      <c r="BI26" s="21">
        <v>0</v>
      </c>
      <c r="BJ26" s="22">
        <v>0.5421606631935485</v>
      </c>
      <c r="BK26" s="23">
        <f t="shared" si="3"/>
        <v>8.366618128483251</v>
      </c>
    </row>
    <row r="27" spans="1:63" ht="15">
      <c r="A27" s="19"/>
      <c r="B27" s="7" t="s">
        <v>193</v>
      </c>
      <c r="C27" s="20">
        <v>0</v>
      </c>
      <c r="D27" s="21">
        <v>0.10250380996774197</v>
      </c>
      <c r="E27" s="21">
        <v>0</v>
      </c>
      <c r="F27" s="21">
        <v>0</v>
      </c>
      <c r="G27" s="22">
        <v>0</v>
      </c>
      <c r="H27" s="20">
        <v>0.4131422186129033</v>
      </c>
      <c r="I27" s="21">
        <v>47.92414779012904</v>
      </c>
      <c r="J27" s="21">
        <v>0</v>
      </c>
      <c r="K27" s="21">
        <v>0</v>
      </c>
      <c r="L27" s="22">
        <v>15.982669838225808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0.07113764345161291</v>
      </c>
      <c r="S27" s="21">
        <v>4.1001524114838706</v>
      </c>
      <c r="T27" s="21">
        <v>0</v>
      </c>
      <c r="U27" s="21">
        <v>0</v>
      </c>
      <c r="V27" s="22">
        <v>0.6886157401935482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0.27819067154838717</v>
      </c>
      <c r="AW27" s="21">
        <v>14.208567118702291</v>
      </c>
      <c r="AX27" s="21">
        <v>0</v>
      </c>
      <c r="AY27" s="21">
        <v>0</v>
      </c>
      <c r="AZ27" s="22">
        <v>13.650905127096774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0.042496644161290315</v>
      </c>
      <c r="BG27" s="21">
        <v>2.0485246704193547</v>
      </c>
      <c r="BH27" s="21">
        <v>0</v>
      </c>
      <c r="BI27" s="21">
        <v>0</v>
      </c>
      <c r="BJ27" s="22">
        <v>1.1983869298064513</v>
      </c>
      <c r="BK27" s="23">
        <f t="shared" si="3"/>
        <v>100.70944061379907</v>
      </c>
    </row>
    <row r="28" spans="1:63" ht="15">
      <c r="A28" s="19"/>
      <c r="B28" s="7" t="s">
        <v>194</v>
      </c>
      <c r="C28" s="20">
        <v>0</v>
      </c>
      <c r="D28" s="21">
        <v>20.898207411032253</v>
      </c>
      <c r="E28" s="21">
        <v>0</v>
      </c>
      <c r="F28" s="21">
        <v>0</v>
      </c>
      <c r="G28" s="22">
        <v>0</v>
      </c>
      <c r="H28" s="20">
        <v>0.30930818341935484</v>
      </c>
      <c r="I28" s="21">
        <v>52.346388590838714</v>
      </c>
      <c r="J28" s="21">
        <v>0</v>
      </c>
      <c r="K28" s="21">
        <v>0</v>
      </c>
      <c r="L28" s="22">
        <v>19.78113421651613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0.43218964735483867</v>
      </c>
      <c r="S28" s="21">
        <v>7.317895478387098</v>
      </c>
      <c r="T28" s="21">
        <v>0.517282361483871</v>
      </c>
      <c r="U28" s="21">
        <v>0</v>
      </c>
      <c r="V28" s="22">
        <v>8.13884067351613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0.7140926312258065</v>
      </c>
      <c r="AW28" s="21">
        <v>18.77530124109212</v>
      </c>
      <c r="AX28" s="21">
        <v>0</v>
      </c>
      <c r="AY28" s="21">
        <v>0</v>
      </c>
      <c r="AZ28" s="22">
        <v>52.25407808738709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0.9424977024193548</v>
      </c>
      <c r="BG28" s="21">
        <v>0.37718768203225805</v>
      </c>
      <c r="BH28" s="21">
        <v>0.3616868189999999</v>
      </c>
      <c r="BI28" s="21">
        <v>0</v>
      </c>
      <c r="BJ28" s="22">
        <v>11.364423118967743</v>
      </c>
      <c r="BK28" s="23">
        <f t="shared" si="3"/>
        <v>194.53051384467275</v>
      </c>
    </row>
    <row r="29" spans="1:63" ht="15">
      <c r="A29" s="19"/>
      <c r="B29" s="7" t="s">
        <v>106</v>
      </c>
      <c r="C29" s="20">
        <v>0</v>
      </c>
      <c r="D29" s="21">
        <v>0.5797228050000001</v>
      </c>
      <c r="E29" s="21">
        <v>0</v>
      </c>
      <c r="F29" s="21">
        <v>0</v>
      </c>
      <c r="G29" s="22">
        <v>0</v>
      </c>
      <c r="H29" s="20">
        <v>0</v>
      </c>
      <c r="I29" s="21">
        <v>0</v>
      </c>
      <c r="J29" s="21">
        <v>0</v>
      </c>
      <c r="K29" s="21">
        <v>0</v>
      </c>
      <c r="L29" s="22">
        <v>5.870404020580648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</v>
      </c>
      <c r="S29" s="21">
        <v>0</v>
      </c>
      <c r="T29" s="21">
        <v>0</v>
      </c>
      <c r="U29" s="21">
        <v>0</v>
      </c>
      <c r="V29" s="22">
        <v>0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0.6664993080322581</v>
      </c>
      <c r="AW29" s="21">
        <v>0.6359048482406574</v>
      </c>
      <c r="AX29" s="21">
        <v>0</v>
      </c>
      <c r="AY29" s="21">
        <v>0</v>
      </c>
      <c r="AZ29" s="22">
        <v>7.720262550451616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0.21813141177419354</v>
      </c>
      <c r="BG29" s="21">
        <v>0</v>
      </c>
      <c r="BH29" s="21">
        <v>0</v>
      </c>
      <c r="BI29" s="21">
        <v>0</v>
      </c>
      <c r="BJ29" s="22">
        <v>0.027877599129032263</v>
      </c>
      <c r="BK29" s="23">
        <f t="shared" si="3"/>
        <v>15.718802543208405</v>
      </c>
    </row>
    <row r="30" spans="1:63" ht="15">
      <c r="A30" s="19"/>
      <c r="B30" s="7" t="s">
        <v>179</v>
      </c>
      <c r="C30" s="20">
        <v>0</v>
      </c>
      <c r="D30" s="21">
        <v>4.358700861870968</v>
      </c>
      <c r="E30" s="21">
        <v>0</v>
      </c>
      <c r="F30" s="21">
        <v>0</v>
      </c>
      <c r="G30" s="22">
        <v>0</v>
      </c>
      <c r="H30" s="20">
        <v>0.08406830790322582</v>
      </c>
      <c r="I30" s="21">
        <v>6.007939024483874</v>
      </c>
      <c r="J30" s="21">
        <v>0</v>
      </c>
      <c r="K30" s="21">
        <v>0</v>
      </c>
      <c r="L30" s="22">
        <v>4.5300502806451615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0.023560543967741942</v>
      </c>
      <c r="S30" s="21">
        <v>0</v>
      </c>
      <c r="T30" s="21">
        <v>0</v>
      </c>
      <c r="U30" s="21">
        <v>0</v>
      </c>
      <c r="V30" s="22">
        <v>0.4283735480967743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0.3178831340322581</v>
      </c>
      <c r="AW30" s="21">
        <v>39.555249070218174</v>
      </c>
      <c r="AX30" s="21">
        <v>0</v>
      </c>
      <c r="AY30" s="21">
        <v>0</v>
      </c>
      <c r="AZ30" s="22">
        <v>9.43447280187097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0.047677529774193546</v>
      </c>
      <c r="BG30" s="21">
        <v>0</v>
      </c>
      <c r="BH30" s="21">
        <v>0</v>
      </c>
      <c r="BI30" s="21">
        <v>0</v>
      </c>
      <c r="BJ30" s="22">
        <v>0.16035044983870972</v>
      </c>
      <c r="BK30" s="23">
        <f t="shared" si="3"/>
        <v>64.94832555270206</v>
      </c>
    </row>
    <row r="31" spans="1:63" ht="15">
      <c r="A31" s="19"/>
      <c r="B31" s="7" t="s">
        <v>189</v>
      </c>
      <c r="C31" s="20">
        <v>0</v>
      </c>
      <c r="D31" s="21">
        <v>0.07299463064516128</v>
      </c>
      <c r="E31" s="21">
        <v>0</v>
      </c>
      <c r="F31" s="21">
        <v>0</v>
      </c>
      <c r="G31" s="22">
        <v>0</v>
      </c>
      <c r="H31" s="20">
        <v>0.014077536451612901</v>
      </c>
      <c r="I31" s="21">
        <v>42.44116397325807</v>
      </c>
      <c r="J31" s="21">
        <v>0</v>
      </c>
      <c r="K31" s="21">
        <v>0</v>
      </c>
      <c r="L31" s="22">
        <v>2.56253977783871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0.003128341741935484</v>
      </c>
      <c r="S31" s="21">
        <v>0</v>
      </c>
      <c r="T31" s="21">
        <v>0</v>
      </c>
      <c r="U31" s="21">
        <v>0</v>
      </c>
      <c r="V31" s="22">
        <v>0.052139021967741936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0.1465729918064516</v>
      </c>
      <c r="AW31" s="21">
        <v>0.0541412487864259</v>
      </c>
      <c r="AX31" s="21">
        <v>0</v>
      </c>
      <c r="AY31" s="21">
        <v>0</v>
      </c>
      <c r="AZ31" s="22">
        <v>1.0031749436451614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0.0650736220967742</v>
      </c>
      <c r="BG31" s="21">
        <v>0</v>
      </c>
      <c r="BH31" s="21">
        <v>0</v>
      </c>
      <c r="BI31" s="21">
        <v>0</v>
      </c>
      <c r="BJ31" s="22">
        <v>0.36961816787096774</v>
      </c>
      <c r="BK31" s="23">
        <f t="shared" si="3"/>
        <v>46.78462425610901</v>
      </c>
    </row>
    <row r="32" spans="1:63" s="28" customFormat="1" ht="15">
      <c r="A32" s="19"/>
      <c r="B32" s="8" t="s">
        <v>15</v>
      </c>
      <c r="C32" s="24">
        <f aca="true" t="shared" si="4" ref="C32:AH32">SUM(C18:C31)</f>
        <v>0</v>
      </c>
      <c r="D32" s="24">
        <f t="shared" si="4"/>
        <v>34.36437806425806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1.1681145614193547</v>
      </c>
      <c r="I32" s="24">
        <f t="shared" si="4"/>
        <v>426.33147573725813</v>
      </c>
      <c r="J32" s="24">
        <f t="shared" si="4"/>
        <v>0</v>
      </c>
      <c r="K32" s="24">
        <f t="shared" si="4"/>
        <v>0</v>
      </c>
      <c r="L32" s="24">
        <f t="shared" si="4"/>
        <v>80.69942773232258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0.7039922799354839</v>
      </c>
      <c r="S32" s="24">
        <f t="shared" si="4"/>
        <v>31.294665156903225</v>
      </c>
      <c r="T32" s="24">
        <f t="shared" si="4"/>
        <v>0.5688934436774193</v>
      </c>
      <c r="U32" s="24">
        <f t="shared" si="4"/>
        <v>0</v>
      </c>
      <c r="V32" s="24">
        <f t="shared" si="4"/>
        <v>13.90833055251613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0</v>
      </c>
      <c r="AA32" s="24">
        <f t="shared" si="4"/>
        <v>0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aca="true" t="shared" si="5" ref="AI32:BK32">SUM(AI18:AI31)</f>
        <v>0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0</v>
      </c>
      <c r="AN32" s="24">
        <f t="shared" si="5"/>
        <v>0</v>
      </c>
      <c r="AO32" s="24">
        <f t="shared" si="5"/>
        <v>0</v>
      </c>
      <c r="AP32" s="24">
        <f t="shared" si="5"/>
        <v>0</v>
      </c>
      <c r="AQ32" s="24">
        <f t="shared" si="5"/>
        <v>0</v>
      </c>
      <c r="AR32" s="24">
        <f t="shared" si="5"/>
        <v>0</v>
      </c>
      <c r="AS32" s="24">
        <f t="shared" si="5"/>
        <v>0</v>
      </c>
      <c r="AT32" s="24">
        <f t="shared" si="5"/>
        <v>0</v>
      </c>
      <c r="AU32" s="24">
        <f t="shared" si="5"/>
        <v>0</v>
      </c>
      <c r="AV32" s="24">
        <f t="shared" si="5"/>
        <v>20.649734420258067</v>
      </c>
      <c r="AW32" s="24">
        <f t="shared" si="5"/>
        <v>148.15843790898555</v>
      </c>
      <c r="AX32" s="24">
        <f t="shared" si="5"/>
        <v>0</v>
      </c>
      <c r="AY32" s="24">
        <f t="shared" si="5"/>
        <v>0</v>
      </c>
      <c r="AZ32" s="24">
        <f t="shared" si="5"/>
        <v>163.03765476993547</v>
      </c>
      <c r="BA32" s="24">
        <f t="shared" si="5"/>
        <v>0</v>
      </c>
      <c r="BB32" s="24">
        <f t="shared" si="5"/>
        <v>0</v>
      </c>
      <c r="BC32" s="24">
        <f t="shared" si="5"/>
        <v>0</v>
      </c>
      <c r="BD32" s="24">
        <f t="shared" si="5"/>
        <v>0</v>
      </c>
      <c r="BE32" s="24">
        <f t="shared" si="5"/>
        <v>0</v>
      </c>
      <c r="BF32" s="24">
        <f t="shared" si="5"/>
        <v>2.944387478225806</v>
      </c>
      <c r="BG32" s="24">
        <f t="shared" si="5"/>
        <v>3.789302476677419</v>
      </c>
      <c r="BH32" s="24">
        <f t="shared" si="5"/>
        <v>0.49596397048387075</v>
      </c>
      <c r="BI32" s="24">
        <f t="shared" si="5"/>
        <v>0</v>
      </c>
      <c r="BJ32" s="24">
        <f t="shared" si="5"/>
        <v>15.955409187225808</v>
      </c>
      <c r="BK32" s="24">
        <f t="shared" si="5"/>
        <v>944.0701677400824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5">
      <c r="A41" s="19"/>
      <c r="B41" s="52" t="s">
        <v>107</v>
      </c>
      <c r="C41" s="20">
        <v>0</v>
      </c>
      <c r="D41" s="21">
        <v>6.351578584838707</v>
      </c>
      <c r="E41" s="21">
        <v>0</v>
      </c>
      <c r="F41" s="21">
        <v>0</v>
      </c>
      <c r="G41" s="22">
        <v>0</v>
      </c>
      <c r="H41" s="20">
        <v>31.137371740161296</v>
      </c>
      <c r="I41" s="21">
        <v>3179.3027746059997</v>
      </c>
      <c r="J41" s="21">
        <v>4.021850186903226</v>
      </c>
      <c r="K41" s="21">
        <v>0</v>
      </c>
      <c r="L41" s="22">
        <v>548.1972994087419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13.822480057000003</v>
      </c>
      <c r="S41" s="21">
        <v>82.68056503535483</v>
      </c>
      <c r="T41" s="21">
        <v>13.259172010322581</v>
      </c>
      <c r="U41" s="21">
        <v>0</v>
      </c>
      <c r="V41" s="22">
        <v>49.546197381709675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52.360558848903224</v>
      </c>
      <c r="AW41" s="21">
        <v>656.0557473318119</v>
      </c>
      <c r="AX41" s="21">
        <v>1.094429554612903</v>
      </c>
      <c r="AY41" s="21">
        <v>0</v>
      </c>
      <c r="AZ41" s="22">
        <v>681.1597486378066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15.095203087322577</v>
      </c>
      <c r="BG41" s="21">
        <v>18.16818507154839</v>
      </c>
      <c r="BH41" s="21">
        <v>6.293831958290321</v>
      </c>
      <c r="BI41" s="21">
        <v>0</v>
      </c>
      <c r="BJ41" s="22">
        <v>58.4157575331613</v>
      </c>
      <c r="BK41" s="23">
        <f aca="true" t="shared" si="6" ref="BK41:BK47">SUM(C41:BJ41)</f>
        <v>5416.962751034489</v>
      </c>
    </row>
    <row r="42" spans="1:63" ht="15">
      <c r="A42" s="19"/>
      <c r="B42" s="52" t="s">
        <v>182</v>
      </c>
      <c r="C42" s="20">
        <v>0</v>
      </c>
      <c r="D42" s="21">
        <v>25.25346342567742</v>
      </c>
      <c r="E42" s="21">
        <v>0</v>
      </c>
      <c r="F42" s="21">
        <v>0</v>
      </c>
      <c r="G42" s="22">
        <v>0</v>
      </c>
      <c r="H42" s="20">
        <v>2.2776416737096774</v>
      </c>
      <c r="I42" s="21">
        <v>9.259170049806452</v>
      </c>
      <c r="J42" s="21">
        <v>2.541234492548387</v>
      </c>
      <c r="K42" s="21">
        <v>0</v>
      </c>
      <c r="L42" s="22">
        <v>9.039895696870966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1.1022300405161292</v>
      </c>
      <c r="S42" s="21">
        <v>0.1874259687419355</v>
      </c>
      <c r="T42" s="21">
        <v>0</v>
      </c>
      <c r="U42" s="21">
        <v>0</v>
      </c>
      <c r="V42" s="22">
        <v>0.7085215702580645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10.851459800709675</v>
      </c>
      <c r="AW42" s="21">
        <v>12.255786197049954</v>
      </c>
      <c r="AX42" s="21">
        <v>4.000000000000001E-09</v>
      </c>
      <c r="AY42" s="21">
        <v>0</v>
      </c>
      <c r="AZ42" s="22">
        <v>43.863882970225816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2.8280624904193554</v>
      </c>
      <c r="BG42" s="21">
        <v>1.3203444541290321</v>
      </c>
      <c r="BH42" s="21">
        <v>0</v>
      </c>
      <c r="BI42" s="21">
        <v>0</v>
      </c>
      <c r="BJ42" s="22">
        <v>4.385977118161289</v>
      </c>
      <c r="BK42" s="23">
        <f aca="true" t="shared" si="7" ref="BK42">SUM(C42:BJ42)</f>
        <v>125.87509595282414</v>
      </c>
    </row>
    <row r="43" spans="1:63" ht="15">
      <c r="A43" s="19"/>
      <c r="B43" s="52" t="s">
        <v>159</v>
      </c>
      <c r="C43" s="20">
        <v>0</v>
      </c>
      <c r="D43" s="21">
        <v>1.062660119193548</v>
      </c>
      <c r="E43" s="21">
        <v>0</v>
      </c>
      <c r="F43" s="21">
        <v>0</v>
      </c>
      <c r="G43" s="22">
        <v>0</v>
      </c>
      <c r="H43" s="20">
        <v>56.444752144903184</v>
      </c>
      <c r="I43" s="21">
        <v>1822.8540583746128</v>
      </c>
      <c r="J43" s="21">
        <v>0</v>
      </c>
      <c r="K43" s="21">
        <v>0</v>
      </c>
      <c r="L43" s="22">
        <v>449.43441769199995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0.4048429179032258</v>
      </c>
      <c r="S43" s="21">
        <v>15.592584229161293</v>
      </c>
      <c r="T43" s="21">
        <v>2.4633933128387095</v>
      </c>
      <c r="U43" s="21">
        <v>0</v>
      </c>
      <c r="V43" s="22">
        <v>30.28901899529032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1.0624764036129033</v>
      </c>
      <c r="AW43" s="21">
        <v>179.34149164832445</v>
      </c>
      <c r="AX43" s="21">
        <v>0</v>
      </c>
      <c r="AY43" s="21">
        <v>0</v>
      </c>
      <c r="AZ43" s="22">
        <v>257.56749416093544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1.1992534796774192</v>
      </c>
      <c r="BG43" s="21">
        <v>12.81398103587097</v>
      </c>
      <c r="BH43" s="21">
        <v>0</v>
      </c>
      <c r="BI43" s="21">
        <v>0</v>
      </c>
      <c r="BJ43" s="22">
        <v>31.119748078580653</v>
      </c>
      <c r="BK43" s="23">
        <f t="shared" si="6"/>
        <v>2861.6501725929056</v>
      </c>
    </row>
    <row r="44" spans="1:63" ht="15">
      <c r="A44" s="19"/>
      <c r="B44" s="52" t="s">
        <v>183</v>
      </c>
      <c r="C44" s="20">
        <v>0</v>
      </c>
      <c r="D44" s="21">
        <v>10.277813301161293</v>
      </c>
      <c r="E44" s="21">
        <v>0</v>
      </c>
      <c r="F44" s="21">
        <v>0</v>
      </c>
      <c r="G44" s="22">
        <v>0</v>
      </c>
      <c r="H44" s="20">
        <v>31.36622825509678</v>
      </c>
      <c r="I44" s="21">
        <v>1437.3254854685163</v>
      </c>
      <c r="J44" s="21">
        <v>309.71626500374197</v>
      </c>
      <c r="K44" s="21">
        <v>0</v>
      </c>
      <c r="L44" s="22">
        <v>238.77217406019358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19.69978865480645</v>
      </c>
      <c r="S44" s="21">
        <v>151.62114030751613</v>
      </c>
      <c r="T44" s="21">
        <v>120.70572473203227</v>
      </c>
      <c r="U44" s="21">
        <v>0</v>
      </c>
      <c r="V44" s="22">
        <v>74.31256207467744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128.94984178803227</v>
      </c>
      <c r="AW44" s="21">
        <v>1657.9891782779832</v>
      </c>
      <c r="AX44" s="21">
        <v>18.93349148145161</v>
      </c>
      <c r="AY44" s="21">
        <v>0</v>
      </c>
      <c r="AZ44" s="22">
        <v>963.1364367009033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100.87094237054838</v>
      </c>
      <c r="BG44" s="21">
        <v>263.3572260730968</v>
      </c>
      <c r="BH44" s="21">
        <v>83.78798827729032</v>
      </c>
      <c r="BI44" s="21">
        <v>0</v>
      </c>
      <c r="BJ44" s="22">
        <v>316.6364734651291</v>
      </c>
      <c r="BK44" s="23">
        <f t="shared" si="6"/>
        <v>5927.458760292177</v>
      </c>
    </row>
    <row r="45" spans="1:63" ht="15">
      <c r="A45" s="19"/>
      <c r="B45" s="52" t="s">
        <v>108</v>
      </c>
      <c r="C45" s="20">
        <v>0</v>
      </c>
      <c r="D45" s="21">
        <v>187.53564169158068</v>
      </c>
      <c r="E45" s="21">
        <v>0</v>
      </c>
      <c r="F45" s="21">
        <v>0</v>
      </c>
      <c r="G45" s="22">
        <v>0</v>
      </c>
      <c r="H45" s="20">
        <v>58.12719487948388</v>
      </c>
      <c r="I45" s="21">
        <v>5805.179787384356</v>
      </c>
      <c r="J45" s="21">
        <v>27.226339164903223</v>
      </c>
      <c r="K45" s="21">
        <v>0</v>
      </c>
      <c r="L45" s="22">
        <v>711.1433933048387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8.635727996</v>
      </c>
      <c r="S45" s="21">
        <v>302.31563625932256</v>
      </c>
      <c r="T45" s="21">
        <v>0.06232532880645163</v>
      </c>
      <c r="U45" s="21">
        <v>0</v>
      </c>
      <c r="V45" s="22">
        <v>56.477052938000014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35.99158940603226</v>
      </c>
      <c r="AW45" s="21">
        <v>349.4083599101661</v>
      </c>
      <c r="AX45" s="21">
        <v>0</v>
      </c>
      <c r="AY45" s="21">
        <v>0</v>
      </c>
      <c r="AZ45" s="22">
        <v>428.84147406612925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14.885557471935481</v>
      </c>
      <c r="BG45" s="21">
        <v>24.376630993580648</v>
      </c>
      <c r="BH45" s="21">
        <v>1.5360954507096776</v>
      </c>
      <c r="BI45" s="21">
        <v>0</v>
      </c>
      <c r="BJ45" s="22">
        <v>48.068756442387105</v>
      </c>
      <c r="BK45" s="23">
        <f t="shared" si="6"/>
        <v>8059.811562688233</v>
      </c>
    </row>
    <row r="46" spans="1:63" ht="15">
      <c r="A46" s="19"/>
      <c r="B46" s="7" t="s">
        <v>109</v>
      </c>
      <c r="C46" s="20">
        <v>0</v>
      </c>
      <c r="D46" s="21">
        <v>0.9249847273870967</v>
      </c>
      <c r="E46" s="21">
        <v>0</v>
      </c>
      <c r="F46" s="21">
        <v>0</v>
      </c>
      <c r="G46" s="22">
        <v>0</v>
      </c>
      <c r="H46" s="20">
        <v>13.915549226000001</v>
      </c>
      <c r="I46" s="21">
        <v>12.164185750258065</v>
      </c>
      <c r="J46" s="21">
        <v>0</v>
      </c>
      <c r="K46" s="21">
        <v>0</v>
      </c>
      <c r="L46" s="22">
        <v>30.014824935774197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5.582964064290321</v>
      </c>
      <c r="S46" s="21">
        <v>3.355187916451613</v>
      </c>
      <c r="T46" s="21">
        <v>0</v>
      </c>
      <c r="U46" s="21">
        <v>0</v>
      </c>
      <c r="V46" s="22">
        <v>5.053591041129033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21.939747773580645</v>
      </c>
      <c r="AW46" s="21">
        <v>68.3647548537106</v>
      </c>
      <c r="AX46" s="21">
        <v>1.0811930158064513</v>
      </c>
      <c r="AY46" s="21">
        <v>0</v>
      </c>
      <c r="AZ46" s="22">
        <v>85.54055880267741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7.6975162069032255</v>
      </c>
      <c r="BG46" s="21">
        <v>9.008811244612902</v>
      </c>
      <c r="BH46" s="21">
        <v>0</v>
      </c>
      <c r="BI46" s="21">
        <v>0</v>
      </c>
      <c r="BJ46" s="22">
        <v>22.001794308870974</v>
      </c>
      <c r="BK46" s="23">
        <f t="shared" si="6"/>
        <v>286.6456638674525</v>
      </c>
    </row>
    <row r="47" spans="1:63" ht="15">
      <c r="A47" s="19"/>
      <c r="B47" s="7" t="s">
        <v>141</v>
      </c>
      <c r="C47" s="20">
        <v>0</v>
      </c>
      <c r="D47" s="21">
        <v>274.402721819</v>
      </c>
      <c r="E47" s="21">
        <v>0</v>
      </c>
      <c r="F47" s="21">
        <v>0</v>
      </c>
      <c r="G47" s="22">
        <v>0</v>
      </c>
      <c r="H47" s="20">
        <v>24.49100708406452</v>
      </c>
      <c r="I47" s="21">
        <v>1106.974333104645</v>
      </c>
      <c r="J47" s="21">
        <v>39.982016852129036</v>
      </c>
      <c r="K47" s="21">
        <v>0</v>
      </c>
      <c r="L47" s="22">
        <v>100.25736440774193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9.584543502999999</v>
      </c>
      <c r="S47" s="21">
        <v>204.08275483612897</v>
      </c>
      <c r="T47" s="21">
        <v>26.454459526774198</v>
      </c>
      <c r="U47" s="21">
        <v>0</v>
      </c>
      <c r="V47" s="22">
        <v>20.74486584990322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31.67897921983871</v>
      </c>
      <c r="AW47" s="21">
        <v>266.81896738724373</v>
      </c>
      <c r="AX47" s="21">
        <v>1.0439667567096778</v>
      </c>
      <c r="AY47" s="21">
        <v>0</v>
      </c>
      <c r="AZ47" s="22">
        <v>184.11315954106448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18.046270341612907</v>
      </c>
      <c r="BG47" s="21">
        <v>35.087905534129014</v>
      </c>
      <c r="BH47" s="21">
        <v>1.6139261584193547</v>
      </c>
      <c r="BI47" s="21">
        <v>0</v>
      </c>
      <c r="BJ47" s="22">
        <v>146.1798922820323</v>
      </c>
      <c r="BK47" s="23">
        <f t="shared" si="6"/>
        <v>2491.557134204437</v>
      </c>
    </row>
    <row r="48" spans="1:63" ht="15">
      <c r="A48" s="19"/>
      <c r="B48" s="7" t="s">
        <v>110</v>
      </c>
      <c r="C48" s="20">
        <v>0</v>
      </c>
      <c r="D48" s="21">
        <v>238.40268827393547</v>
      </c>
      <c r="E48" s="21">
        <v>0</v>
      </c>
      <c r="F48" s="21">
        <v>0</v>
      </c>
      <c r="G48" s="22">
        <v>0</v>
      </c>
      <c r="H48" s="20">
        <v>53.41473352861289</v>
      </c>
      <c r="I48" s="21">
        <v>3676.957876325129</v>
      </c>
      <c r="J48" s="21">
        <v>551.4893352390325</v>
      </c>
      <c r="K48" s="21">
        <v>0</v>
      </c>
      <c r="L48" s="22">
        <v>190.8248836193226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35.443177066258066</v>
      </c>
      <c r="S48" s="21">
        <v>81.15525019216129</v>
      </c>
      <c r="T48" s="21">
        <v>21.844652069161285</v>
      </c>
      <c r="U48" s="21">
        <v>0</v>
      </c>
      <c r="V48" s="22">
        <v>64.1556702443871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248.98512687906447</v>
      </c>
      <c r="AW48" s="21">
        <v>873.1066946506952</v>
      </c>
      <c r="AX48" s="21">
        <v>3.61772947032258</v>
      </c>
      <c r="AY48" s="21">
        <v>0</v>
      </c>
      <c r="AZ48" s="22">
        <v>739.0532040140323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237.65668616222587</v>
      </c>
      <c r="BG48" s="21">
        <v>185.2172897347419</v>
      </c>
      <c r="BH48" s="21">
        <v>19.00466746006452</v>
      </c>
      <c r="BI48" s="21">
        <v>0</v>
      </c>
      <c r="BJ48" s="22">
        <v>298.45522446748384</v>
      </c>
      <c r="BK48" s="23">
        <f aca="true" t="shared" si="8" ref="BK48:BK50">SUM(C48:BJ48)</f>
        <v>7518.784889396631</v>
      </c>
    </row>
    <row r="49" spans="1:63" ht="15">
      <c r="A49" s="19"/>
      <c r="B49" s="7" t="s">
        <v>111</v>
      </c>
      <c r="C49" s="20">
        <v>0</v>
      </c>
      <c r="D49" s="21">
        <v>181.68242397012907</v>
      </c>
      <c r="E49" s="21">
        <v>0</v>
      </c>
      <c r="F49" s="21">
        <v>0</v>
      </c>
      <c r="G49" s="22">
        <v>0</v>
      </c>
      <c r="H49" s="20">
        <v>34.92735944206452</v>
      </c>
      <c r="I49" s="21">
        <v>5159.746051542097</v>
      </c>
      <c r="J49" s="21">
        <v>1112.1239533225805</v>
      </c>
      <c r="K49" s="21">
        <v>0</v>
      </c>
      <c r="L49" s="22">
        <v>1398.2284580900648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19.367361376387098</v>
      </c>
      <c r="S49" s="21">
        <v>398.1749113965806</v>
      </c>
      <c r="T49" s="21">
        <v>101.06527743087098</v>
      </c>
      <c r="U49" s="21">
        <v>0</v>
      </c>
      <c r="V49" s="22">
        <v>65.8104761412258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41.267488139387105</v>
      </c>
      <c r="AW49" s="21">
        <v>1955.084046411179</v>
      </c>
      <c r="AX49" s="21">
        <v>7.633434929032259</v>
      </c>
      <c r="AY49" s="21">
        <v>0</v>
      </c>
      <c r="AZ49" s="22">
        <v>740.870415696903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24.902024478064515</v>
      </c>
      <c r="BG49" s="21">
        <v>233.00056417038707</v>
      </c>
      <c r="BH49" s="21">
        <v>10.883950633290322</v>
      </c>
      <c r="BI49" s="21">
        <v>0</v>
      </c>
      <c r="BJ49" s="22">
        <v>106.71461098835485</v>
      </c>
      <c r="BK49" s="23">
        <f t="shared" si="8"/>
        <v>11591.482808158595</v>
      </c>
    </row>
    <row r="50" spans="1:63" ht="15">
      <c r="A50" s="19"/>
      <c r="B50" s="7" t="s">
        <v>184</v>
      </c>
      <c r="C50" s="20">
        <v>0</v>
      </c>
      <c r="D50" s="21">
        <v>126.73596631619351</v>
      </c>
      <c r="E50" s="21">
        <v>0</v>
      </c>
      <c r="F50" s="21">
        <v>0</v>
      </c>
      <c r="G50" s="22">
        <v>0</v>
      </c>
      <c r="H50" s="20">
        <v>7.965496343548388</v>
      </c>
      <c r="I50" s="21">
        <v>0.8812386926774194</v>
      </c>
      <c r="J50" s="21">
        <v>0</v>
      </c>
      <c r="K50" s="21">
        <v>0</v>
      </c>
      <c r="L50" s="22">
        <v>8.606647094580644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3.1252295547741924</v>
      </c>
      <c r="S50" s="21">
        <v>0.2689100411290323</v>
      </c>
      <c r="T50" s="21">
        <v>0</v>
      </c>
      <c r="U50" s="21">
        <v>0</v>
      </c>
      <c r="V50" s="22">
        <v>3.382398334032258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136.25660130964513</v>
      </c>
      <c r="AW50" s="21">
        <v>171.8898881200115</v>
      </c>
      <c r="AX50" s="21">
        <v>0</v>
      </c>
      <c r="AY50" s="21">
        <v>0</v>
      </c>
      <c r="AZ50" s="22">
        <v>192.09585417190323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63.22964810396776</v>
      </c>
      <c r="BG50" s="21">
        <v>16.102633688451615</v>
      </c>
      <c r="BH50" s="21">
        <v>0</v>
      </c>
      <c r="BI50" s="21">
        <v>0</v>
      </c>
      <c r="BJ50" s="22">
        <v>45.470637112967744</v>
      </c>
      <c r="BK50" s="23">
        <f t="shared" si="8"/>
        <v>776.0111488838825</v>
      </c>
    </row>
    <row r="51" spans="1:63" ht="30">
      <c r="A51" s="19"/>
      <c r="B51" s="7" t="s">
        <v>181</v>
      </c>
      <c r="C51" s="20">
        <v>0</v>
      </c>
      <c r="D51" s="21">
        <v>0</v>
      </c>
      <c r="E51" s="21">
        <v>0</v>
      </c>
      <c r="F51" s="21">
        <v>0</v>
      </c>
      <c r="G51" s="22">
        <v>0</v>
      </c>
      <c r="H51" s="20">
        <v>3.0095498523548385</v>
      </c>
      <c r="I51" s="21">
        <v>164.7341264979032</v>
      </c>
      <c r="J51" s="21">
        <v>0.26487667596774195</v>
      </c>
      <c r="K51" s="21">
        <v>0</v>
      </c>
      <c r="L51" s="22">
        <v>68.32173447506452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0.5724842186774195</v>
      </c>
      <c r="S51" s="21">
        <v>0.04117547338709679</v>
      </c>
      <c r="T51" s="21">
        <v>0</v>
      </c>
      <c r="U51" s="21">
        <v>0</v>
      </c>
      <c r="V51" s="22">
        <v>0.9764483799999999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1.3331213309677417</v>
      </c>
      <c r="AW51" s="21">
        <v>61.439605124347274</v>
      </c>
      <c r="AX51" s="21">
        <v>0</v>
      </c>
      <c r="AY51" s="21">
        <v>0</v>
      </c>
      <c r="AZ51" s="22">
        <v>131.80122493619356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1.3123173591612904</v>
      </c>
      <c r="BG51" s="21">
        <v>9.888448013193546</v>
      </c>
      <c r="BH51" s="21">
        <v>0.15396190399999996</v>
      </c>
      <c r="BI51" s="21">
        <v>0</v>
      </c>
      <c r="BJ51" s="22">
        <v>7.980365291580646</v>
      </c>
      <c r="BK51" s="23">
        <f>SUM(C51:BJ51)</f>
        <v>451.82943953279886</v>
      </c>
    </row>
    <row r="52" spans="1:63" ht="15">
      <c r="A52" s="19"/>
      <c r="B52" s="7" t="s">
        <v>112</v>
      </c>
      <c r="C52" s="20">
        <v>0</v>
      </c>
      <c r="D52" s="21">
        <v>387.7089843325161</v>
      </c>
      <c r="E52" s="21">
        <v>0</v>
      </c>
      <c r="F52" s="21">
        <v>0</v>
      </c>
      <c r="G52" s="22">
        <v>0</v>
      </c>
      <c r="H52" s="20">
        <v>21.70067847</v>
      </c>
      <c r="I52" s="21">
        <v>2141.0814403622903</v>
      </c>
      <c r="J52" s="21">
        <v>0</v>
      </c>
      <c r="K52" s="21">
        <v>0</v>
      </c>
      <c r="L52" s="22">
        <v>452.85618880587094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2.7342424868387094</v>
      </c>
      <c r="S52" s="21">
        <v>90.62138112670968</v>
      </c>
      <c r="T52" s="21">
        <v>0.9690711720322582</v>
      </c>
      <c r="U52" s="21">
        <v>0</v>
      </c>
      <c r="V52" s="22">
        <v>100.56410008848384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43.61292901680645</v>
      </c>
      <c r="AW52" s="21">
        <v>512.8752282665037</v>
      </c>
      <c r="AX52" s="21">
        <v>5.514006412741935</v>
      </c>
      <c r="AY52" s="21">
        <v>0</v>
      </c>
      <c r="AZ52" s="22">
        <v>672.1502668371935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11.175328101612903</v>
      </c>
      <c r="BG52" s="21">
        <v>15.487031133419356</v>
      </c>
      <c r="BH52" s="21">
        <v>0</v>
      </c>
      <c r="BI52" s="21">
        <v>0</v>
      </c>
      <c r="BJ52" s="22">
        <v>56.33553560293548</v>
      </c>
      <c r="BK52" s="23">
        <f>SUM(C52:BJ52)</f>
        <v>4515.386412215955</v>
      </c>
    </row>
    <row r="53" spans="1:63" ht="30">
      <c r="A53" s="19"/>
      <c r="B53" s="7" t="s">
        <v>187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6.356814329258063</v>
      </c>
      <c r="I53" s="21">
        <v>145.48677870400002</v>
      </c>
      <c r="J53" s="21">
        <v>0</v>
      </c>
      <c r="K53" s="21">
        <v>0</v>
      </c>
      <c r="L53" s="22">
        <v>68.35901661903226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1.305503074645161</v>
      </c>
      <c r="S53" s="21">
        <v>6.001923992290323</v>
      </c>
      <c r="T53" s="21">
        <v>2.461339677354839</v>
      </c>
      <c r="U53" s="21">
        <v>0</v>
      </c>
      <c r="V53" s="22">
        <v>2.8340766760645164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1.4126138880967742</v>
      </c>
      <c r="AW53" s="21">
        <v>33.29388495840113</v>
      </c>
      <c r="AX53" s="21">
        <v>0</v>
      </c>
      <c r="AY53" s="21">
        <v>0</v>
      </c>
      <c r="AZ53" s="22">
        <v>64.96270481190322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0.43448386374193554</v>
      </c>
      <c r="BG53" s="21">
        <v>0.607639079483871</v>
      </c>
      <c r="BH53" s="21">
        <v>0</v>
      </c>
      <c r="BI53" s="21">
        <v>0</v>
      </c>
      <c r="BJ53" s="22">
        <v>3.0936056415806443</v>
      </c>
      <c r="BK53" s="23">
        <f aca="true" t="shared" si="9" ref="BK53:BK61">SUM(C53:BJ53)</f>
        <v>336.6103853158528</v>
      </c>
    </row>
    <row r="54" spans="1:63" ht="15">
      <c r="A54" s="19"/>
      <c r="B54" s="7" t="s">
        <v>190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0.848651527580645</v>
      </c>
      <c r="I54" s="21">
        <v>122.09635744812903</v>
      </c>
      <c r="J54" s="21">
        <v>0</v>
      </c>
      <c r="K54" s="21">
        <v>0</v>
      </c>
      <c r="L54" s="22">
        <v>48.028592249387096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0.5278148518064516</v>
      </c>
      <c r="S54" s="21">
        <v>9.619281005516129</v>
      </c>
      <c r="T54" s="21">
        <v>0</v>
      </c>
      <c r="U54" s="21">
        <v>0</v>
      </c>
      <c r="V54" s="22">
        <v>0.9346757633548389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2.291011626258064</v>
      </c>
      <c r="AW54" s="21">
        <v>47.58587041177759</v>
      </c>
      <c r="AX54" s="21">
        <v>0</v>
      </c>
      <c r="AY54" s="21">
        <v>0</v>
      </c>
      <c r="AZ54" s="22">
        <v>140.74784830196774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0.6520816653548388</v>
      </c>
      <c r="BG54" s="21">
        <v>5.205753581419356</v>
      </c>
      <c r="BH54" s="21">
        <v>0</v>
      </c>
      <c r="BI54" s="21">
        <v>0</v>
      </c>
      <c r="BJ54" s="22">
        <v>9.860428844032253</v>
      </c>
      <c r="BK54" s="23">
        <f t="shared" si="9"/>
        <v>388.398367276584</v>
      </c>
    </row>
    <row r="55" spans="1:63" ht="15">
      <c r="A55" s="19"/>
      <c r="B55" s="7" t="s">
        <v>113</v>
      </c>
      <c r="C55" s="20">
        <v>0</v>
      </c>
      <c r="D55" s="21">
        <v>5.581706288838709</v>
      </c>
      <c r="E55" s="21">
        <v>0</v>
      </c>
      <c r="F55" s="21">
        <v>0</v>
      </c>
      <c r="G55" s="22">
        <v>0</v>
      </c>
      <c r="H55" s="20">
        <v>70.40135699193549</v>
      </c>
      <c r="I55" s="21">
        <v>1614.4248329842578</v>
      </c>
      <c r="J55" s="21">
        <v>1.8125762210645164</v>
      </c>
      <c r="K55" s="21">
        <v>0</v>
      </c>
      <c r="L55" s="22">
        <v>1965.9975504980005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9.738582437483872</v>
      </c>
      <c r="S55" s="21">
        <v>242.29852430196775</v>
      </c>
      <c r="T55" s="21">
        <v>18.40410163990322</v>
      </c>
      <c r="U55" s="21">
        <v>0</v>
      </c>
      <c r="V55" s="22">
        <v>247.55307857051613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26.155449586129034</v>
      </c>
      <c r="AW55" s="21">
        <v>513.4234206529954</v>
      </c>
      <c r="AX55" s="21">
        <v>0</v>
      </c>
      <c r="AY55" s="21">
        <v>0</v>
      </c>
      <c r="AZ55" s="22">
        <v>1292.6924474963548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15.105276494032257</v>
      </c>
      <c r="BG55" s="21">
        <v>60.92810940903225</v>
      </c>
      <c r="BH55" s="21">
        <v>2.4379042529354833</v>
      </c>
      <c r="BI55" s="21">
        <v>0</v>
      </c>
      <c r="BJ55" s="22">
        <v>202.8992244104194</v>
      </c>
      <c r="BK55" s="23">
        <f t="shared" si="9"/>
        <v>6289.854142235867</v>
      </c>
    </row>
    <row r="56" spans="1:63" ht="15">
      <c r="A56" s="19"/>
      <c r="B56" s="7" t="s">
        <v>191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1.1412486122903225</v>
      </c>
      <c r="I56" s="21">
        <v>127.57827516225807</v>
      </c>
      <c r="J56" s="21">
        <v>0</v>
      </c>
      <c r="K56" s="21">
        <v>0</v>
      </c>
      <c r="L56" s="22">
        <v>173.6984876476451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0.44599689232258066</v>
      </c>
      <c r="S56" s="21">
        <v>42.40914354283871</v>
      </c>
      <c r="T56" s="21">
        <v>0</v>
      </c>
      <c r="U56" s="21">
        <v>0</v>
      </c>
      <c r="V56" s="22">
        <v>8.956589510548387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1.4302115880645159</v>
      </c>
      <c r="AW56" s="21">
        <v>21.716822926573315</v>
      </c>
      <c r="AX56" s="21">
        <v>0</v>
      </c>
      <c r="AY56" s="21">
        <v>0</v>
      </c>
      <c r="AZ56" s="22">
        <v>110.19230283535484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1.6402556365806449</v>
      </c>
      <c r="BG56" s="21">
        <v>4.317936693258063</v>
      </c>
      <c r="BH56" s="21">
        <v>0</v>
      </c>
      <c r="BI56" s="21">
        <v>0</v>
      </c>
      <c r="BJ56" s="22">
        <v>6.970700289064517</v>
      </c>
      <c r="BK56" s="23">
        <f t="shared" si="9"/>
        <v>500.497971336799</v>
      </c>
    </row>
    <row r="57" spans="1:63" ht="30">
      <c r="A57" s="19"/>
      <c r="B57" s="7" t="s">
        <v>192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6.830350477096769</v>
      </c>
      <c r="I57" s="21">
        <v>96.56378078600001</v>
      </c>
      <c r="J57" s="21">
        <v>0</v>
      </c>
      <c r="K57" s="21">
        <v>0</v>
      </c>
      <c r="L57" s="22">
        <v>68.57649378358064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0.28232399841935485</v>
      </c>
      <c r="S57" s="21">
        <v>4.443065855967742</v>
      </c>
      <c r="T57" s="21">
        <v>0</v>
      </c>
      <c r="U57" s="21">
        <v>0</v>
      </c>
      <c r="V57" s="22">
        <v>2.992125411838711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0.9079000285483869</v>
      </c>
      <c r="AW57" s="21">
        <v>15.107624226802388</v>
      </c>
      <c r="AX57" s="21">
        <v>0</v>
      </c>
      <c r="AY57" s="21">
        <v>0</v>
      </c>
      <c r="AZ57" s="22">
        <v>43.384098719806445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0.6310307709032257</v>
      </c>
      <c r="BG57" s="21">
        <v>1.94395091183871</v>
      </c>
      <c r="BH57" s="21">
        <v>0</v>
      </c>
      <c r="BI57" s="21">
        <v>0</v>
      </c>
      <c r="BJ57" s="22">
        <v>1.7331322571612904</v>
      </c>
      <c r="BK57" s="23">
        <f t="shared" si="9"/>
        <v>243.39587722796367</v>
      </c>
    </row>
    <row r="58" spans="1:63" ht="15">
      <c r="A58" s="19"/>
      <c r="B58" s="7" t="s">
        <v>195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0.41901088467741926</v>
      </c>
      <c r="I58" s="21">
        <v>49.21072856916129</v>
      </c>
      <c r="J58" s="21">
        <v>0</v>
      </c>
      <c r="K58" s="21">
        <v>0</v>
      </c>
      <c r="L58" s="22">
        <v>30.146399760193546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0.26436776300000003</v>
      </c>
      <c r="S58" s="21">
        <v>2.0066658100967745</v>
      </c>
      <c r="T58" s="21">
        <v>0</v>
      </c>
      <c r="U58" s="21">
        <v>0</v>
      </c>
      <c r="V58" s="22">
        <v>0.7691808035483874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0.23209814512903232</v>
      </c>
      <c r="AW58" s="21">
        <v>9.052550554261126</v>
      </c>
      <c r="AX58" s="21">
        <v>0</v>
      </c>
      <c r="AY58" s="21">
        <v>0</v>
      </c>
      <c r="AZ58" s="22">
        <v>22.131320385354837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0.2374621042903226</v>
      </c>
      <c r="BG58" s="21">
        <v>0.002567607161290322</v>
      </c>
      <c r="BH58" s="21">
        <v>0</v>
      </c>
      <c r="BI58" s="21">
        <v>0</v>
      </c>
      <c r="BJ58" s="22">
        <v>0.5756406688387098</v>
      </c>
      <c r="BK58" s="23">
        <f t="shared" si="9"/>
        <v>115.04799305571274</v>
      </c>
    </row>
    <row r="59" spans="1:63" ht="15">
      <c r="A59" s="19"/>
      <c r="B59" s="7" t="s">
        <v>114</v>
      </c>
      <c r="C59" s="20">
        <v>0</v>
      </c>
      <c r="D59" s="21">
        <v>8.522381612903226</v>
      </c>
      <c r="E59" s="21">
        <v>0</v>
      </c>
      <c r="F59" s="21">
        <v>0</v>
      </c>
      <c r="G59" s="22">
        <v>0</v>
      </c>
      <c r="H59" s="20">
        <v>3.9344041716451614</v>
      </c>
      <c r="I59" s="21">
        <v>0.047160879091822615</v>
      </c>
      <c r="J59" s="21">
        <v>0</v>
      </c>
      <c r="K59" s="21">
        <v>0</v>
      </c>
      <c r="L59" s="22">
        <v>5.15685789980645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2.8497810149032268</v>
      </c>
      <c r="S59" s="21">
        <v>0</v>
      </c>
      <c r="T59" s="21">
        <v>0</v>
      </c>
      <c r="U59" s="21">
        <v>0</v>
      </c>
      <c r="V59" s="22">
        <v>0.38417127309677424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51.6429539290968</v>
      </c>
      <c r="AW59" s="21">
        <v>0.001809276419354838</v>
      </c>
      <c r="AX59" s="21">
        <v>0</v>
      </c>
      <c r="AY59" s="21">
        <v>0</v>
      </c>
      <c r="AZ59" s="22">
        <v>57.154972332645166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20.899253172387095</v>
      </c>
      <c r="BG59" s="21">
        <v>0</v>
      </c>
      <c r="BH59" s="21">
        <v>0</v>
      </c>
      <c r="BI59" s="21">
        <v>0</v>
      </c>
      <c r="BJ59" s="22">
        <v>20.39670811380645</v>
      </c>
      <c r="BK59" s="23">
        <f t="shared" si="9"/>
        <v>170.99045367580152</v>
      </c>
    </row>
    <row r="60" spans="1:63" ht="15">
      <c r="A60" s="19"/>
      <c r="B60" s="7" t="s">
        <v>185</v>
      </c>
      <c r="C60" s="20">
        <v>0</v>
      </c>
      <c r="D60" s="21">
        <v>208.09255799667736</v>
      </c>
      <c r="E60" s="21">
        <v>0</v>
      </c>
      <c r="F60" s="21">
        <v>0</v>
      </c>
      <c r="G60" s="22">
        <v>0</v>
      </c>
      <c r="H60" s="20">
        <v>6.650273593483872</v>
      </c>
      <c r="I60" s="21">
        <v>145.46410104880647</v>
      </c>
      <c r="J60" s="21">
        <v>0</v>
      </c>
      <c r="K60" s="21">
        <v>0</v>
      </c>
      <c r="L60" s="22">
        <v>16.963638946677413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3.366809472483871</v>
      </c>
      <c r="S60" s="21">
        <v>2.1174122553548393</v>
      </c>
      <c r="T60" s="21">
        <v>9.982850149580646</v>
      </c>
      <c r="U60" s="21">
        <v>0</v>
      </c>
      <c r="V60" s="22">
        <v>4.157013720290322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80.4045511465806</v>
      </c>
      <c r="AW60" s="21">
        <v>63.10174358686895</v>
      </c>
      <c r="AX60" s="21">
        <v>14.091544989741937</v>
      </c>
      <c r="AY60" s="21">
        <v>0</v>
      </c>
      <c r="AZ60" s="22">
        <v>177.5699386412258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44.93984632419353</v>
      </c>
      <c r="BG60" s="21">
        <v>70.80505913319354</v>
      </c>
      <c r="BH60" s="21">
        <v>45.92174517596774</v>
      </c>
      <c r="BI60" s="21">
        <v>0</v>
      </c>
      <c r="BJ60" s="22">
        <v>121.58741246674197</v>
      </c>
      <c r="BK60" s="23">
        <f t="shared" si="9"/>
        <v>1015.2164986478689</v>
      </c>
    </row>
    <row r="61" spans="1:63" ht="15">
      <c r="A61" s="19"/>
      <c r="B61" s="7" t="s">
        <v>115</v>
      </c>
      <c r="C61" s="20">
        <v>0</v>
      </c>
      <c r="D61" s="21">
        <v>382.515369711387</v>
      </c>
      <c r="E61" s="21">
        <v>0</v>
      </c>
      <c r="F61" s="21">
        <v>0</v>
      </c>
      <c r="G61" s="22">
        <v>0</v>
      </c>
      <c r="H61" s="20">
        <v>53.81509335203226</v>
      </c>
      <c r="I61" s="21">
        <v>1842.3663036776452</v>
      </c>
      <c r="J61" s="21">
        <v>514.5677007037742</v>
      </c>
      <c r="K61" s="21">
        <v>0</v>
      </c>
      <c r="L61" s="22">
        <v>611.4691451168063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29.237462386548387</v>
      </c>
      <c r="S61" s="21">
        <v>97.68171762474194</v>
      </c>
      <c r="T61" s="21">
        <v>29.723745539387096</v>
      </c>
      <c r="U61" s="21">
        <v>0</v>
      </c>
      <c r="V61" s="22">
        <v>61.10395836867741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118.29921069380643</v>
      </c>
      <c r="AW61" s="21">
        <v>1124.7845282954247</v>
      </c>
      <c r="AX61" s="21">
        <v>14.852440022451615</v>
      </c>
      <c r="AY61" s="21">
        <v>0</v>
      </c>
      <c r="AZ61" s="22">
        <v>973.911056121871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54.53428602106451</v>
      </c>
      <c r="BG61" s="21">
        <v>112.76668451812904</v>
      </c>
      <c r="BH61" s="21">
        <v>13.707537207419357</v>
      </c>
      <c r="BI61" s="21">
        <v>0</v>
      </c>
      <c r="BJ61" s="22">
        <v>141.64563117458064</v>
      </c>
      <c r="BK61" s="23">
        <f t="shared" si="9"/>
        <v>6176.981870535748</v>
      </c>
    </row>
    <row r="62" spans="1:63" s="28" customFormat="1" ht="15">
      <c r="A62" s="19"/>
      <c r="B62" s="8" t="s">
        <v>18</v>
      </c>
      <c r="C62" s="24">
        <f aca="true" t="shared" si="10" ref="C62:AH62">SUM(C41:C61)</f>
        <v>0</v>
      </c>
      <c r="D62" s="25">
        <f t="shared" si="10"/>
        <v>2045.0509421714191</v>
      </c>
      <c r="E62" s="25">
        <f t="shared" si="10"/>
        <v>0</v>
      </c>
      <c r="F62" s="25">
        <f t="shared" si="10"/>
        <v>0</v>
      </c>
      <c r="G62" s="26">
        <f t="shared" si="10"/>
        <v>0</v>
      </c>
      <c r="H62" s="24">
        <f t="shared" si="10"/>
        <v>489.1747665799999</v>
      </c>
      <c r="I62" s="25">
        <f t="shared" si="10"/>
        <v>28659.698847417636</v>
      </c>
      <c r="J62" s="25">
        <f t="shared" si="10"/>
        <v>2563.7461478626456</v>
      </c>
      <c r="K62" s="25">
        <f t="shared" si="10"/>
        <v>0</v>
      </c>
      <c r="L62" s="26">
        <f t="shared" si="10"/>
        <v>7194.093464112194</v>
      </c>
      <c r="M62" s="24">
        <f t="shared" si="10"/>
        <v>0</v>
      </c>
      <c r="N62" s="25">
        <f t="shared" si="10"/>
        <v>0</v>
      </c>
      <c r="O62" s="25">
        <f t="shared" si="10"/>
        <v>0</v>
      </c>
      <c r="P62" s="25">
        <f t="shared" si="10"/>
        <v>0</v>
      </c>
      <c r="Q62" s="26">
        <f t="shared" si="10"/>
        <v>0</v>
      </c>
      <c r="R62" s="24">
        <f t="shared" si="10"/>
        <v>168.0937138280645</v>
      </c>
      <c r="S62" s="25">
        <f t="shared" si="10"/>
        <v>1736.674657171419</v>
      </c>
      <c r="T62" s="25">
        <f t="shared" si="10"/>
        <v>347.39611258906456</v>
      </c>
      <c r="U62" s="25">
        <f t="shared" si="10"/>
        <v>0</v>
      </c>
      <c r="V62" s="26">
        <f t="shared" si="10"/>
        <v>801.7057731370323</v>
      </c>
      <c r="W62" s="24">
        <f t="shared" si="10"/>
        <v>0</v>
      </c>
      <c r="X62" s="25">
        <f t="shared" si="10"/>
        <v>0</v>
      </c>
      <c r="Y62" s="25">
        <f t="shared" si="10"/>
        <v>0</v>
      </c>
      <c r="Z62" s="25">
        <f t="shared" si="10"/>
        <v>0</v>
      </c>
      <c r="AA62" s="26">
        <f t="shared" si="10"/>
        <v>0</v>
      </c>
      <c r="AB62" s="24">
        <f t="shared" si="10"/>
        <v>0</v>
      </c>
      <c r="AC62" s="25">
        <f t="shared" si="10"/>
        <v>0</v>
      </c>
      <c r="AD62" s="25">
        <f t="shared" si="10"/>
        <v>0</v>
      </c>
      <c r="AE62" s="25">
        <f t="shared" si="10"/>
        <v>0</v>
      </c>
      <c r="AF62" s="26">
        <f t="shared" si="10"/>
        <v>0</v>
      </c>
      <c r="AG62" s="24">
        <f t="shared" si="10"/>
        <v>0</v>
      </c>
      <c r="AH62" s="25">
        <f t="shared" si="10"/>
        <v>0</v>
      </c>
      <c r="AI62" s="25">
        <f aca="true" t="shared" si="11" ref="AI62:BK62">SUM(AI41:AI61)</f>
        <v>0</v>
      </c>
      <c r="AJ62" s="25">
        <f t="shared" si="11"/>
        <v>0</v>
      </c>
      <c r="AK62" s="26">
        <f t="shared" si="11"/>
        <v>0</v>
      </c>
      <c r="AL62" s="24">
        <f t="shared" si="11"/>
        <v>0</v>
      </c>
      <c r="AM62" s="25">
        <f t="shared" si="11"/>
        <v>0</v>
      </c>
      <c r="AN62" s="25">
        <f t="shared" si="11"/>
        <v>0</v>
      </c>
      <c r="AO62" s="25">
        <f t="shared" si="11"/>
        <v>0</v>
      </c>
      <c r="AP62" s="26">
        <f t="shared" si="11"/>
        <v>0</v>
      </c>
      <c r="AQ62" s="24">
        <f t="shared" si="11"/>
        <v>0</v>
      </c>
      <c r="AR62" s="25">
        <f t="shared" si="11"/>
        <v>0</v>
      </c>
      <c r="AS62" s="25">
        <f t="shared" si="11"/>
        <v>0</v>
      </c>
      <c r="AT62" s="25">
        <f t="shared" si="11"/>
        <v>0</v>
      </c>
      <c r="AU62" s="26">
        <f t="shared" si="11"/>
        <v>0</v>
      </c>
      <c r="AV62" s="24">
        <f t="shared" si="11"/>
        <v>1037.0659205482903</v>
      </c>
      <c r="AW62" s="25">
        <f t="shared" si="11"/>
        <v>8592.698003068552</v>
      </c>
      <c r="AX62" s="25">
        <f t="shared" si="11"/>
        <v>67.86223663687097</v>
      </c>
      <c r="AY62" s="25">
        <f t="shared" si="11"/>
        <v>0</v>
      </c>
      <c r="AZ62" s="26">
        <f t="shared" si="11"/>
        <v>8002.940410182451</v>
      </c>
      <c r="BA62" s="24">
        <f t="shared" si="11"/>
        <v>0</v>
      </c>
      <c r="BB62" s="25">
        <f t="shared" si="11"/>
        <v>0</v>
      </c>
      <c r="BC62" s="25">
        <f t="shared" si="11"/>
        <v>0</v>
      </c>
      <c r="BD62" s="25">
        <f t="shared" si="11"/>
        <v>0</v>
      </c>
      <c r="BE62" s="26">
        <f t="shared" si="11"/>
        <v>0</v>
      </c>
      <c r="BF62" s="24">
        <f t="shared" si="11"/>
        <v>637.9727857060001</v>
      </c>
      <c r="BG62" s="25">
        <f t="shared" si="11"/>
        <v>1080.4067520806773</v>
      </c>
      <c r="BH62" s="25">
        <f t="shared" si="11"/>
        <v>185.34160847838712</v>
      </c>
      <c r="BI62" s="25">
        <f t="shared" si="11"/>
        <v>0</v>
      </c>
      <c r="BJ62" s="26">
        <f t="shared" si="11"/>
        <v>1650.5272565578712</v>
      </c>
      <c r="BK62" s="27">
        <f t="shared" si="11"/>
        <v>65260.44939812858</v>
      </c>
    </row>
    <row r="63" spans="1:63" s="28" customFormat="1" ht="15">
      <c r="A63" s="19"/>
      <c r="B63" s="8" t="s">
        <v>19</v>
      </c>
      <c r="C63" s="24">
        <f aca="true" t="shared" si="12" ref="C63:AH63">C62+C39+C36+C32+C15+C11</f>
        <v>0</v>
      </c>
      <c r="D63" s="25">
        <f t="shared" si="12"/>
        <v>2247.954952199161</v>
      </c>
      <c r="E63" s="25">
        <f t="shared" si="12"/>
        <v>0</v>
      </c>
      <c r="F63" s="25">
        <f t="shared" si="12"/>
        <v>0</v>
      </c>
      <c r="G63" s="26">
        <f t="shared" si="12"/>
        <v>0</v>
      </c>
      <c r="H63" s="24">
        <f t="shared" si="12"/>
        <v>792.1120879144515</v>
      </c>
      <c r="I63" s="25">
        <f t="shared" si="12"/>
        <v>52701.405680528274</v>
      </c>
      <c r="J63" s="25">
        <f t="shared" si="12"/>
        <v>6092.589914936421</v>
      </c>
      <c r="K63" s="25">
        <f t="shared" si="12"/>
        <v>0</v>
      </c>
      <c r="L63" s="26">
        <f t="shared" si="12"/>
        <v>8921.04616210729</v>
      </c>
      <c r="M63" s="24">
        <f t="shared" si="12"/>
        <v>0</v>
      </c>
      <c r="N63" s="25">
        <f t="shared" si="12"/>
        <v>0</v>
      </c>
      <c r="O63" s="25">
        <f t="shared" si="12"/>
        <v>0</v>
      </c>
      <c r="P63" s="25">
        <f t="shared" si="12"/>
        <v>0</v>
      </c>
      <c r="Q63" s="26">
        <f t="shared" si="12"/>
        <v>0</v>
      </c>
      <c r="R63" s="24">
        <f t="shared" si="12"/>
        <v>345.30049146432253</v>
      </c>
      <c r="S63" s="25">
        <f t="shared" si="12"/>
        <v>3553.533759343193</v>
      </c>
      <c r="T63" s="25">
        <f t="shared" si="12"/>
        <v>568.9295112032258</v>
      </c>
      <c r="U63" s="25">
        <f t="shared" si="12"/>
        <v>0</v>
      </c>
      <c r="V63" s="26">
        <f t="shared" si="12"/>
        <v>1276.5962103848065</v>
      </c>
      <c r="W63" s="24">
        <f t="shared" si="12"/>
        <v>0</v>
      </c>
      <c r="X63" s="25">
        <f t="shared" si="12"/>
        <v>0</v>
      </c>
      <c r="Y63" s="25">
        <f t="shared" si="12"/>
        <v>0</v>
      </c>
      <c r="Z63" s="25">
        <f t="shared" si="12"/>
        <v>0</v>
      </c>
      <c r="AA63" s="26">
        <f t="shared" si="12"/>
        <v>0</v>
      </c>
      <c r="AB63" s="24">
        <f t="shared" si="12"/>
        <v>0</v>
      </c>
      <c r="AC63" s="25">
        <f t="shared" si="12"/>
        <v>0</v>
      </c>
      <c r="AD63" s="25">
        <f t="shared" si="12"/>
        <v>0</v>
      </c>
      <c r="AE63" s="25">
        <f t="shared" si="12"/>
        <v>0</v>
      </c>
      <c r="AF63" s="26">
        <f t="shared" si="12"/>
        <v>0</v>
      </c>
      <c r="AG63" s="24">
        <f t="shared" si="12"/>
        <v>0</v>
      </c>
      <c r="AH63" s="25">
        <f t="shared" si="12"/>
        <v>0</v>
      </c>
      <c r="AI63" s="25">
        <f aca="true" t="shared" si="13" ref="AI63:BK63">AI62+AI39+AI36+AI32+AI15+AI11</f>
        <v>0</v>
      </c>
      <c r="AJ63" s="25">
        <f t="shared" si="13"/>
        <v>0</v>
      </c>
      <c r="AK63" s="26">
        <f t="shared" si="13"/>
        <v>0</v>
      </c>
      <c r="AL63" s="24">
        <f t="shared" si="13"/>
        <v>0</v>
      </c>
      <c r="AM63" s="25">
        <f t="shared" si="13"/>
        <v>0</v>
      </c>
      <c r="AN63" s="25">
        <f t="shared" si="13"/>
        <v>0</v>
      </c>
      <c r="AO63" s="25">
        <f t="shared" si="13"/>
        <v>0</v>
      </c>
      <c r="AP63" s="26">
        <f t="shared" si="13"/>
        <v>0</v>
      </c>
      <c r="AQ63" s="24">
        <f t="shared" si="13"/>
        <v>0</v>
      </c>
      <c r="AR63" s="25">
        <f t="shared" si="13"/>
        <v>0</v>
      </c>
      <c r="AS63" s="25">
        <f t="shared" si="13"/>
        <v>0</v>
      </c>
      <c r="AT63" s="25">
        <f t="shared" si="13"/>
        <v>0</v>
      </c>
      <c r="AU63" s="26">
        <f t="shared" si="13"/>
        <v>0</v>
      </c>
      <c r="AV63" s="24">
        <f t="shared" si="13"/>
        <v>1347.2345224197095</v>
      </c>
      <c r="AW63" s="25">
        <f t="shared" si="13"/>
        <v>14695.099381645301</v>
      </c>
      <c r="AX63" s="25">
        <f t="shared" si="13"/>
        <v>80.21765100261291</v>
      </c>
      <c r="AY63" s="25">
        <f t="shared" si="13"/>
        <v>0</v>
      </c>
      <c r="AZ63" s="26">
        <f t="shared" si="13"/>
        <v>9815.611442188354</v>
      </c>
      <c r="BA63" s="24">
        <f t="shared" si="13"/>
        <v>0</v>
      </c>
      <c r="BB63" s="25">
        <f t="shared" si="13"/>
        <v>0</v>
      </c>
      <c r="BC63" s="25">
        <f t="shared" si="13"/>
        <v>0</v>
      </c>
      <c r="BD63" s="25">
        <f t="shared" si="13"/>
        <v>0</v>
      </c>
      <c r="BE63" s="26">
        <f t="shared" si="13"/>
        <v>0</v>
      </c>
      <c r="BF63" s="24">
        <f t="shared" si="13"/>
        <v>813.882422398484</v>
      </c>
      <c r="BG63" s="25">
        <f t="shared" si="13"/>
        <v>1438.4123524837096</v>
      </c>
      <c r="BH63" s="25">
        <f t="shared" si="13"/>
        <v>279.9781219625162</v>
      </c>
      <c r="BI63" s="25">
        <f t="shared" si="13"/>
        <v>0</v>
      </c>
      <c r="BJ63" s="26">
        <f t="shared" si="13"/>
        <v>1938.0990916466776</v>
      </c>
      <c r="BK63" s="26">
        <f t="shared" si="13"/>
        <v>106908.00375582854</v>
      </c>
    </row>
    <row r="64" spans="3:63" ht="1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1:62" ht="15" customHeight="1">
      <c r="A65" s="19" t="s">
        <v>20</v>
      </c>
      <c r="B65" s="11" t="s">
        <v>21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</row>
    <row r="66" spans="1:63" ht="15">
      <c r="A66" s="19" t="s">
        <v>7</v>
      </c>
      <c r="B66" s="33" t="s">
        <v>48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</row>
    <row r="67" spans="1:63" ht="15">
      <c r="A67" s="19"/>
      <c r="B67" s="7" t="s">
        <v>116</v>
      </c>
      <c r="C67" s="20">
        <v>0</v>
      </c>
      <c r="D67" s="21">
        <v>21.32112441580645</v>
      </c>
      <c r="E67" s="21">
        <v>0</v>
      </c>
      <c r="F67" s="21">
        <v>0</v>
      </c>
      <c r="G67" s="22">
        <v>0</v>
      </c>
      <c r="H67" s="20">
        <v>506.40548959819375</v>
      </c>
      <c r="I67" s="21">
        <v>20.15937352609678</v>
      </c>
      <c r="J67" s="21">
        <v>0</v>
      </c>
      <c r="K67" s="21">
        <v>0</v>
      </c>
      <c r="L67" s="22">
        <v>50.04305495296776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363.6837890903548</v>
      </c>
      <c r="S67" s="21">
        <v>10.255869577483871</v>
      </c>
      <c r="T67" s="21">
        <v>0</v>
      </c>
      <c r="U67" s="21">
        <v>0</v>
      </c>
      <c r="V67" s="22">
        <v>20.50918194112902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5463.490032294767</v>
      </c>
      <c r="AW67" s="21">
        <v>312.4955442777252</v>
      </c>
      <c r="AX67" s="21">
        <v>0</v>
      </c>
      <c r="AY67" s="21">
        <v>0</v>
      </c>
      <c r="AZ67" s="22">
        <v>477.15398234900005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4778.0234053742215</v>
      </c>
      <c r="BG67" s="21">
        <v>207.6191455060645</v>
      </c>
      <c r="BH67" s="21">
        <v>0</v>
      </c>
      <c r="BI67" s="21">
        <v>0</v>
      </c>
      <c r="BJ67" s="22">
        <v>244.81546129967734</v>
      </c>
      <c r="BK67" s="23">
        <f>SUM(C67:BJ67)</f>
        <v>12475.97545420349</v>
      </c>
    </row>
    <row r="68" spans="1:63" s="28" customFormat="1" ht="15">
      <c r="A68" s="19"/>
      <c r="B68" s="8" t="s">
        <v>9</v>
      </c>
      <c r="C68" s="24">
        <f aca="true" t="shared" si="14" ref="C68:AH68">SUM(C67:C67)</f>
        <v>0</v>
      </c>
      <c r="D68" s="25">
        <f t="shared" si="14"/>
        <v>21.32112441580645</v>
      </c>
      <c r="E68" s="25">
        <f t="shared" si="14"/>
        <v>0</v>
      </c>
      <c r="F68" s="25">
        <f t="shared" si="14"/>
        <v>0</v>
      </c>
      <c r="G68" s="26">
        <f t="shared" si="14"/>
        <v>0</v>
      </c>
      <c r="H68" s="24">
        <f t="shared" si="14"/>
        <v>506.40548959819375</v>
      </c>
      <c r="I68" s="25">
        <f t="shared" si="14"/>
        <v>20.15937352609678</v>
      </c>
      <c r="J68" s="25">
        <f t="shared" si="14"/>
        <v>0</v>
      </c>
      <c r="K68" s="25">
        <f t="shared" si="14"/>
        <v>0</v>
      </c>
      <c r="L68" s="26">
        <f t="shared" si="14"/>
        <v>50.04305495296776</v>
      </c>
      <c r="M68" s="24">
        <f t="shared" si="14"/>
        <v>0</v>
      </c>
      <c r="N68" s="25">
        <f t="shared" si="14"/>
        <v>0</v>
      </c>
      <c r="O68" s="25">
        <f t="shared" si="14"/>
        <v>0</v>
      </c>
      <c r="P68" s="25">
        <f t="shared" si="14"/>
        <v>0</v>
      </c>
      <c r="Q68" s="26">
        <f t="shared" si="14"/>
        <v>0</v>
      </c>
      <c r="R68" s="24">
        <f t="shared" si="14"/>
        <v>363.6837890903548</v>
      </c>
      <c r="S68" s="25">
        <f t="shared" si="14"/>
        <v>10.255869577483871</v>
      </c>
      <c r="T68" s="25">
        <f t="shared" si="14"/>
        <v>0</v>
      </c>
      <c r="U68" s="25">
        <f t="shared" si="14"/>
        <v>0</v>
      </c>
      <c r="V68" s="26">
        <f t="shared" si="14"/>
        <v>20.50918194112902</v>
      </c>
      <c r="W68" s="24">
        <f t="shared" si="14"/>
        <v>0</v>
      </c>
      <c r="X68" s="25">
        <f t="shared" si="14"/>
        <v>0</v>
      </c>
      <c r="Y68" s="25">
        <f t="shared" si="14"/>
        <v>0</v>
      </c>
      <c r="Z68" s="25">
        <f t="shared" si="14"/>
        <v>0</v>
      </c>
      <c r="AA68" s="26">
        <f t="shared" si="14"/>
        <v>0</v>
      </c>
      <c r="AB68" s="24">
        <f t="shared" si="14"/>
        <v>0</v>
      </c>
      <c r="AC68" s="25">
        <f t="shared" si="14"/>
        <v>0</v>
      </c>
      <c r="AD68" s="25">
        <f t="shared" si="14"/>
        <v>0</v>
      </c>
      <c r="AE68" s="25">
        <f t="shared" si="14"/>
        <v>0</v>
      </c>
      <c r="AF68" s="26">
        <f t="shared" si="14"/>
        <v>0</v>
      </c>
      <c r="AG68" s="24">
        <f t="shared" si="14"/>
        <v>0</v>
      </c>
      <c r="AH68" s="25">
        <f t="shared" si="14"/>
        <v>0</v>
      </c>
      <c r="AI68" s="25">
        <f aca="true" t="shared" si="15" ref="AI68:BK68">SUM(AI67:AI67)</f>
        <v>0</v>
      </c>
      <c r="AJ68" s="25">
        <f t="shared" si="15"/>
        <v>0</v>
      </c>
      <c r="AK68" s="26">
        <f t="shared" si="15"/>
        <v>0</v>
      </c>
      <c r="AL68" s="24">
        <f t="shared" si="15"/>
        <v>0</v>
      </c>
      <c r="AM68" s="25">
        <f t="shared" si="15"/>
        <v>0</v>
      </c>
      <c r="AN68" s="25">
        <f t="shared" si="15"/>
        <v>0</v>
      </c>
      <c r="AO68" s="25">
        <f t="shared" si="15"/>
        <v>0</v>
      </c>
      <c r="AP68" s="26">
        <f t="shared" si="15"/>
        <v>0</v>
      </c>
      <c r="AQ68" s="24">
        <f t="shared" si="15"/>
        <v>0</v>
      </c>
      <c r="AR68" s="25">
        <f t="shared" si="15"/>
        <v>0</v>
      </c>
      <c r="AS68" s="25">
        <f t="shared" si="15"/>
        <v>0</v>
      </c>
      <c r="AT68" s="25">
        <f t="shared" si="15"/>
        <v>0</v>
      </c>
      <c r="AU68" s="26">
        <f t="shared" si="15"/>
        <v>0</v>
      </c>
      <c r="AV68" s="24">
        <f t="shared" si="15"/>
        <v>5463.490032294767</v>
      </c>
      <c r="AW68" s="25">
        <f t="shared" si="15"/>
        <v>312.4955442777252</v>
      </c>
      <c r="AX68" s="25">
        <f t="shared" si="15"/>
        <v>0</v>
      </c>
      <c r="AY68" s="25">
        <f t="shared" si="15"/>
        <v>0</v>
      </c>
      <c r="AZ68" s="26">
        <f t="shared" si="15"/>
        <v>477.15398234900005</v>
      </c>
      <c r="BA68" s="24">
        <f t="shared" si="15"/>
        <v>0</v>
      </c>
      <c r="BB68" s="25">
        <f t="shared" si="15"/>
        <v>0</v>
      </c>
      <c r="BC68" s="25">
        <f t="shared" si="15"/>
        <v>0</v>
      </c>
      <c r="BD68" s="25">
        <f t="shared" si="15"/>
        <v>0</v>
      </c>
      <c r="BE68" s="26">
        <f t="shared" si="15"/>
        <v>0</v>
      </c>
      <c r="BF68" s="24">
        <f t="shared" si="15"/>
        <v>4778.0234053742215</v>
      </c>
      <c r="BG68" s="25">
        <f t="shared" si="15"/>
        <v>207.6191455060645</v>
      </c>
      <c r="BH68" s="25">
        <f t="shared" si="15"/>
        <v>0</v>
      </c>
      <c r="BI68" s="25">
        <f t="shared" si="15"/>
        <v>0</v>
      </c>
      <c r="BJ68" s="26">
        <f t="shared" si="15"/>
        <v>244.81546129967734</v>
      </c>
      <c r="BK68" s="27">
        <f t="shared" si="15"/>
        <v>12475.97545420349</v>
      </c>
    </row>
    <row r="69" spans="3:63" ht="1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ht="15">
      <c r="A70" s="19" t="s">
        <v>10</v>
      </c>
      <c r="B70" s="12" t="s">
        <v>22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  <c r="BK70" s="23"/>
    </row>
    <row r="71" spans="1:63" ht="15">
      <c r="A71" s="19"/>
      <c r="B71" s="7" t="s">
        <v>117</v>
      </c>
      <c r="C71" s="20">
        <v>0</v>
      </c>
      <c r="D71" s="21">
        <v>0.015105</v>
      </c>
      <c r="E71" s="21">
        <v>0</v>
      </c>
      <c r="F71" s="21">
        <v>0</v>
      </c>
      <c r="G71" s="22">
        <v>0</v>
      </c>
      <c r="H71" s="20">
        <v>0.1403983002903226</v>
      </c>
      <c r="I71" s="21">
        <v>0.08368281199999997</v>
      </c>
      <c r="J71" s="21">
        <v>0</v>
      </c>
      <c r="K71" s="21">
        <v>0</v>
      </c>
      <c r="L71" s="22">
        <v>0.7560585637096773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0.08079876</v>
      </c>
      <c r="S71" s="21">
        <v>0.197768709</v>
      </c>
      <c r="T71" s="21">
        <v>0</v>
      </c>
      <c r="U71" s="21">
        <v>0</v>
      </c>
      <c r="V71" s="22">
        <v>0.16877558599999998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3.0293973174516142</v>
      </c>
      <c r="AW71" s="21">
        <v>2.650050475985264</v>
      </c>
      <c r="AX71" s="21">
        <v>5.5983000000000016E-05</v>
      </c>
      <c r="AY71" s="21">
        <v>0</v>
      </c>
      <c r="AZ71" s="22">
        <v>12.814754111548394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1.562963676774193</v>
      </c>
      <c r="BG71" s="21">
        <v>1.243232142</v>
      </c>
      <c r="BH71" s="21">
        <v>0.059922103999999955</v>
      </c>
      <c r="BI71" s="21">
        <v>0</v>
      </c>
      <c r="BJ71" s="22">
        <v>3.009908266225807</v>
      </c>
      <c r="BK71" s="23">
        <f aca="true" t="shared" si="16" ref="BK71:BK77">SUM(C71:BJ71)</f>
        <v>25.81287180798527</v>
      </c>
    </row>
    <row r="72" spans="1:63" ht="15">
      <c r="A72" s="19"/>
      <c r="B72" s="7" t="s">
        <v>118</v>
      </c>
      <c r="C72" s="20">
        <v>0</v>
      </c>
      <c r="D72" s="21">
        <v>5.28813441632258</v>
      </c>
      <c r="E72" s="21">
        <v>0</v>
      </c>
      <c r="F72" s="21">
        <v>0</v>
      </c>
      <c r="G72" s="22">
        <v>0</v>
      </c>
      <c r="H72" s="20">
        <v>66.5423907141613</v>
      </c>
      <c r="I72" s="21">
        <v>3278.5573703804516</v>
      </c>
      <c r="J72" s="21">
        <v>0.35447513193548386</v>
      </c>
      <c r="K72" s="21">
        <v>0</v>
      </c>
      <c r="L72" s="22">
        <v>2149.3012323711614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17.13003756925806</v>
      </c>
      <c r="S72" s="21">
        <v>183.635769733</v>
      </c>
      <c r="T72" s="21">
        <v>0</v>
      </c>
      <c r="U72" s="21">
        <v>0</v>
      </c>
      <c r="V72" s="22">
        <v>184.30058423861288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246.91160255358074</v>
      </c>
      <c r="AW72" s="21">
        <v>1016.8270933363856</v>
      </c>
      <c r="AX72" s="21">
        <v>0.7725176969677421</v>
      </c>
      <c r="AY72" s="21">
        <v>0</v>
      </c>
      <c r="AZ72" s="22">
        <v>2253.5580606787094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124.05285237587101</v>
      </c>
      <c r="BG72" s="21">
        <v>341.77043156303245</v>
      </c>
      <c r="BH72" s="21">
        <v>0</v>
      </c>
      <c r="BI72" s="21">
        <v>0</v>
      </c>
      <c r="BJ72" s="22">
        <v>406.4974946551614</v>
      </c>
      <c r="BK72" s="23">
        <f t="shared" si="16"/>
        <v>10275.50004741461</v>
      </c>
    </row>
    <row r="73" spans="1:63" ht="15">
      <c r="A73" s="19"/>
      <c r="B73" s="7" t="s">
        <v>152</v>
      </c>
      <c r="C73" s="20">
        <v>0</v>
      </c>
      <c r="D73" s="21">
        <v>6.602901083225808</v>
      </c>
      <c r="E73" s="21">
        <v>0</v>
      </c>
      <c r="F73" s="21">
        <v>0</v>
      </c>
      <c r="G73" s="22">
        <v>0</v>
      </c>
      <c r="H73" s="20">
        <v>203.73169974922578</v>
      </c>
      <c r="I73" s="21">
        <v>64.84073954706452</v>
      </c>
      <c r="J73" s="21">
        <v>0.02163966925806451</v>
      </c>
      <c r="K73" s="21">
        <v>0</v>
      </c>
      <c r="L73" s="22">
        <v>251.6930822174516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95.06804418490321</v>
      </c>
      <c r="S73" s="21">
        <v>9.934250633967737</v>
      </c>
      <c r="T73" s="21">
        <v>0</v>
      </c>
      <c r="U73" s="21">
        <v>0</v>
      </c>
      <c r="V73" s="22">
        <v>44.64199739067741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1379.0501676285485</v>
      </c>
      <c r="AW73" s="21">
        <v>259.1503063582303</v>
      </c>
      <c r="AX73" s="21">
        <v>0.004124848193548387</v>
      </c>
      <c r="AY73" s="21">
        <v>0</v>
      </c>
      <c r="AZ73" s="22">
        <v>1192.6257173410647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672.1747129757738</v>
      </c>
      <c r="BG73" s="21">
        <v>71.84458223212904</v>
      </c>
      <c r="BH73" s="21">
        <v>0</v>
      </c>
      <c r="BI73" s="21">
        <v>0</v>
      </c>
      <c r="BJ73" s="22">
        <v>203.65912172025807</v>
      </c>
      <c r="BK73" s="23">
        <f aca="true" t="shared" si="17" ref="BK73">SUM(C73:BJ73)</f>
        <v>4455.043087579972</v>
      </c>
    </row>
    <row r="74" spans="1:63" ht="15">
      <c r="A74" s="19"/>
      <c r="B74" s="7" t="s">
        <v>119</v>
      </c>
      <c r="C74" s="20">
        <v>0</v>
      </c>
      <c r="D74" s="21">
        <v>22.565793086161293</v>
      </c>
      <c r="E74" s="21">
        <v>0</v>
      </c>
      <c r="F74" s="21">
        <v>0</v>
      </c>
      <c r="G74" s="22">
        <v>0</v>
      </c>
      <c r="H74" s="20">
        <v>556.8465420098062</v>
      </c>
      <c r="I74" s="21">
        <v>873.5218592650969</v>
      </c>
      <c r="J74" s="21">
        <v>4.35144854551613</v>
      </c>
      <c r="K74" s="21">
        <v>0</v>
      </c>
      <c r="L74" s="22">
        <v>622.1964616892582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330.9145506465807</v>
      </c>
      <c r="S74" s="21">
        <v>239.27335226858065</v>
      </c>
      <c r="T74" s="21">
        <v>0</v>
      </c>
      <c r="U74" s="21">
        <v>0</v>
      </c>
      <c r="V74" s="22">
        <v>124.68014238712904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4010.033846604356</v>
      </c>
      <c r="AW74" s="21">
        <v>640.079490245795</v>
      </c>
      <c r="AX74" s="21">
        <v>0.004781745612903226</v>
      </c>
      <c r="AY74" s="21">
        <v>0</v>
      </c>
      <c r="AZ74" s="22">
        <v>4081.8175031928076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2805.8522598216773</v>
      </c>
      <c r="BG74" s="21">
        <v>273.10258553322586</v>
      </c>
      <c r="BH74" s="21">
        <v>0</v>
      </c>
      <c r="BI74" s="21">
        <v>0</v>
      </c>
      <c r="BJ74" s="22">
        <v>1049.6624459664195</v>
      </c>
      <c r="BK74" s="23">
        <f t="shared" si="16"/>
        <v>15634.903063008023</v>
      </c>
    </row>
    <row r="75" spans="1:63" ht="15">
      <c r="A75" s="19"/>
      <c r="B75" s="7" t="s">
        <v>120</v>
      </c>
      <c r="C75" s="20">
        <v>0</v>
      </c>
      <c r="D75" s="21">
        <v>26.625817352483864</v>
      </c>
      <c r="E75" s="21">
        <v>0</v>
      </c>
      <c r="F75" s="21">
        <v>0</v>
      </c>
      <c r="G75" s="22">
        <v>0</v>
      </c>
      <c r="H75" s="20">
        <v>529.1277368187098</v>
      </c>
      <c r="I75" s="21">
        <v>227.4480535684516</v>
      </c>
      <c r="J75" s="21">
        <v>1.4630907540322582</v>
      </c>
      <c r="K75" s="21">
        <v>0</v>
      </c>
      <c r="L75" s="22">
        <v>531.1011008765483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319.85365051299993</v>
      </c>
      <c r="S75" s="21">
        <v>92.47283963048388</v>
      </c>
      <c r="T75" s="21">
        <v>0</v>
      </c>
      <c r="U75" s="21">
        <v>0</v>
      </c>
      <c r="V75" s="22">
        <v>111.18417778603228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6663.995475469326</v>
      </c>
      <c r="AW75" s="21">
        <v>725.4909206841066</v>
      </c>
      <c r="AX75" s="21">
        <v>0.0004032056129032258</v>
      </c>
      <c r="AY75" s="21">
        <v>645.3804425079032</v>
      </c>
      <c r="AZ75" s="22">
        <v>3968.3651606864523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4198.658464013227</v>
      </c>
      <c r="BG75" s="21">
        <v>219.41042628667745</v>
      </c>
      <c r="BH75" s="21">
        <v>0</v>
      </c>
      <c r="BI75" s="21">
        <v>0</v>
      </c>
      <c r="BJ75" s="22">
        <v>1134.6077871440968</v>
      </c>
      <c r="BK75" s="23">
        <f t="shared" si="16"/>
        <v>19395.185547297147</v>
      </c>
    </row>
    <row r="76" spans="1:63" ht="15">
      <c r="A76" s="19"/>
      <c r="B76" s="7" t="s">
        <v>186</v>
      </c>
      <c r="C76" s="20">
        <v>0</v>
      </c>
      <c r="D76" s="21">
        <v>0.7392414516129032</v>
      </c>
      <c r="E76" s="21">
        <v>0</v>
      </c>
      <c r="F76" s="21">
        <v>0</v>
      </c>
      <c r="G76" s="22">
        <v>0</v>
      </c>
      <c r="H76" s="20">
        <v>2.619242711</v>
      </c>
      <c r="I76" s="21">
        <v>5.091088767645161</v>
      </c>
      <c r="J76" s="21">
        <v>0</v>
      </c>
      <c r="K76" s="21">
        <v>0</v>
      </c>
      <c r="L76" s="22">
        <v>9.823799535096775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1.6866481907096773</v>
      </c>
      <c r="S76" s="21">
        <v>12.30597096254839</v>
      </c>
      <c r="T76" s="21">
        <v>0.45032256470967724</v>
      </c>
      <c r="U76" s="21">
        <v>0</v>
      </c>
      <c r="V76" s="22">
        <v>1.103263993548387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32.3933913417742</v>
      </c>
      <c r="AW76" s="21">
        <v>15.723718923728448</v>
      </c>
      <c r="AX76" s="21">
        <v>0</v>
      </c>
      <c r="AY76" s="21">
        <v>0</v>
      </c>
      <c r="AZ76" s="22">
        <v>84.84093935796774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19.855166981838707</v>
      </c>
      <c r="BG76" s="21">
        <v>13.372765624290324</v>
      </c>
      <c r="BH76" s="21">
        <v>0</v>
      </c>
      <c r="BI76" s="21">
        <v>0</v>
      </c>
      <c r="BJ76" s="22">
        <v>34.158670096</v>
      </c>
      <c r="BK76" s="23">
        <f t="shared" si="16"/>
        <v>234.16423050247036</v>
      </c>
    </row>
    <row r="77" spans="1:63" ht="15">
      <c r="A77" s="19"/>
      <c r="B77" s="7" t="s">
        <v>154</v>
      </c>
      <c r="C77" s="20">
        <v>0</v>
      </c>
      <c r="D77" s="21">
        <v>0.9683011107419357</v>
      </c>
      <c r="E77" s="21">
        <v>0</v>
      </c>
      <c r="F77" s="21">
        <v>0</v>
      </c>
      <c r="G77" s="22">
        <v>0</v>
      </c>
      <c r="H77" s="20">
        <v>20.62380921174193</v>
      </c>
      <c r="I77" s="21">
        <v>52.984391071387094</v>
      </c>
      <c r="J77" s="21">
        <v>0</v>
      </c>
      <c r="K77" s="21">
        <v>0</v>
      </c>
      <c r="L77" s="22">
        <v>36.089688218935486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16.91798037225806</v>
      </c>
      <c r="S77" s="21">
        <v>1.8468563361935484</v>
      </c>
      <c r="T77" s="21">
        <v>0</v>
      </c>
      <c r="U77" s="21">
        <v>0</v>
      </c>
      <c r="V77" s="22">
        <v>9.531673380161287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92.59877316896772</v>
      </c>
      <c r="AW77" s="21">
        <v>37.29640472928698</v>
      </c>
      <c r="AX77" s="21">
        <v>0</v>
      </c>
      <c r="AY77" s="21">
        <v>0</v>
      </c>
      <c r="AZ77" s="22">
        <v>130.58721834941937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94.289688955258</v>
      </c>
      <c r="BG77" s="21">
        <v>19.716962187967738</v>
      </c>
      <c r="BH77" s="21">
        <v>0</v>
      </c>
      <c r="BI77" s="21">
        <v>0</v>
      </c>
      <c r="BJ77" s="22">
        <v>49.36260219435485</v>
      </c>
      <c r="BK77" s="23">
        <f t="shared" si="16"/>
        <v>562.8143492866741</v>
      </c>
    </row>
    <row r="78" spans="1:63" ht="15">
      <c r="A78" s="19"/>
      <c r="B78" s="7" t="s">
        <v>121</v>
      </c>
      <c r="C78" s="20">
        <v>0</v>
      </c>
      <c r="D78" s="21">
        <v>25.020557602354838</v>
      </c>
      <c r="E78" s="21">
        <v>0</v>
      </c>
      <c r="F78" s="21">
        <v>0</v>
      </c>
      <c r="G78" s="22">
        <v>0</v>
      </c>
      <c r="H78" s="20">
        <v>636.4601544340001</v>
      </c>
      <c r="I78" s="21">
        <v>204.5094861646129</v>
      </c>
      <c r="J78" s="21">
        <v>0</v>
      </c>
      <c r="K78" s="21">
        <v>0</v>
      </c>
      <c r="L78" s="22">
        <v>524.6548012048063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327.7454825155486</v>
      </c>
      <c r="S78" s="21">
        <v>46.13970431377418</v>
      </c>
      <c r="T78" s="21">
        <v>0</v>
      </c>
      <c r="U78" s="21">
        <v>0</v>
      </c>
      <c r="V78" s="22">
        <v>126.80229311080647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7154.326850758051</v>
      </c>
      <c r="AW78" s="21">
        <v>617.960765079208</v>
      </c>
      <c r="AX78" s="21">
        <v>0.18053941822580646</v>
      </c>
      <c r="AY78" s="21">
        <v>0</v>
      </c>
      <c r="AZ78" s="22">
        <v>3118.041158128905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3775.4466544385164</v>
      </c>
      <c r="BG78" s="21">
        <v>225.14776384425812</v>
      </c>
      <c r="BH78" s="21">
        <v>0.2442646677741935</v>
      </c>
      <c r="BI78" s="21">
        <v>0</v>
      </c>
      <c r="BJ78" s="22">
        <v>911.9351269696131</v>
      </c>
      <c r="BK78" s="23">
        <f aca="true" t="shared" si="18" ref="BK78:BK99">SUM(C78:BJ78)</f>
        <v>17694.615602650454</v>
      </c>
    </row>
    <row r="79" spans="1:63" ht="15">
      <c r="A79" s="19"/>
      <c r="B79" s="7" t="s">
        <v>122</v>
      </c>
      <c r="C79" s="20">
        <v>0</v>
      </c>
      <c r="D79" s="21">
        <v>5.279890214580647</v>
      </c>
      <c r="E79" s="21">
        <v>0</v>
      </c>
      <c r="F79" s="21">
        <v>0</v>
      </c>
      <c r="G79" s="22">
        <v>0</v>
      </c>
      <c r="H79" s="20">
        <v>75.89043640445159</v>
      </c>
      <c r="I79" s="21">
        <v>37.008315761161285</v>
      </c>
      <c r="J79" s="21">
        <v>0</v>
      </c>
      <c r="K79" s="21">
        <v>0</v>
      </c>
      <c r="L79" s="22">
        <v>36.27038441087097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29.651770218225796</v>
      </c>
      <c r="S79" s="21">
        <v>18.28018144180645</v>
      </c>
      <c r="T79" s="21">
        <v>0</v>
      </c>
      <c r="U79" s="21">
        <v>0</v>
      </c>
      <c r="V79" s="22">
        <v>6.2887054734193555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1785.9787050731015</v>
      </c>
      <c r="AW79" s="21">
        <v>184.87291687598434</v>
      </c>
      <c r="AX79" s="21">
        <v>0.020665702032258065</v>
      </c>
      <c r="AY79" s="21">
        <v>0</v>
      </c>
      <c r="AZ79" s="22">
        <v>338.0900429941935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847.9805745179997</v>
      </c>
      <c r="BG79" s="21">
        <v>49.82570472374192</v>
      </c>
      <c r="BH79" s="21">
        <v>0.05506009490322581</v>
      </c>
      <c r="BI79" s="21">
        <v>0</v>
      </c>
      <c r="BJ79" s="22">
        <v>46.494171674967745</v>
      </c>
      <c r="BK79" s="23">
        <f>SUM(C79:BJ79)</f>
        <v>3461.98752558144</v>
      </c>
    </row>
    <row r="80" spans="1:63" ht="15">
      <c r="A80" s="19"/>
      <c r="B80" s="7" t="s">
        <v>197</v>
      </c>
      <c r="C80" s="20">
        <v>0</v>
      </c>
      <c r="D80" s="21">
        <v>0.18063612941935484</v>
      </c>
      <c r="E80" s="21">
        <v>0</v>
      </c>
      <c r="F80" s="21">
        <v>0</v>
      </c>
      <c r="G80" s="22">
        <v>0</v>
      </c>
      <c r="H80" s="20">
        <v>2.042903213741936</v>
      </c>
      <c r="I80" s="21">
        <v>0.7403424864516128</v>
      </c>
      <c r="J80" s="21">
        <v>0</v>
      </c>
      <c r="K80" s="21">
        <v>0</v>
      </c>
      <c r="L80" s="22">
        <v>2.839210917290323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2.096469127645161</v>
      </c>
      <c r="S80" s="21">
        <v>0.5679012054193548</v>
      </c>
      <c r="T80" s="21">
        <v>0</v>
      </c>
      <c r="U80" s="21">
        <v>0</v>
      </c>
      <c r="V80" s="22">
        <v>1.2460247553548385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14.553538068483874</v>
      </c>
      <c r="AW80" s="21">
        <v>6.382308256064505</v>
      </c>
      <c r="AX80" s="21">
        <v>0</v>
      </c>
      <c r="AY80" s="21">
        <v>0</v>
      </c>
      <c r="AZ80" s="22">
        <v>32.66799953648387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19.924698993612907</v>
      </c>
      <c r="BG80" s="21">
        <v>3.8884744923225805</v>
      </c>
      <c r="BH80" s="21">
        <v>0.2903209678709677</v>
      </c>
      <c r="BI80" s="21">
        <v>0</v>
      </c>
      <c r="BJ80" s="22">
        <v>19.71308207629032</v>
      </c>
      <c r="BK80" s="23">
        <f>SUM(C80:BJ80)</f>
        <v>107.13391022645162</v>
      </c>
    </row>
    <row r="81" spans="1:63" ht="15">
      <c r="A81" s="19"/>
      <c r="B81" s="7" t="s">
        <v>135</v>
      </c>
      <c r="C81" s="20">
        <v>0</v>
      </c>
      <c r="D81" s="21">
        <v>7.467530391516127</v>
      </c>
      <c r="E81" s="21">
        <v>0</v>
      </c>
      <c r="F81" s="21">
        <v>0</v>
      </c>
      <c r="G81" s="22">
        <v>0</v>
      </c>
      <c r="H81" s="20">
        <v>10.930744773258066</v>
      </c>
      <c r="I81" s="21">
        <v>91.16648212732257</v>
      </c>
      <c r="J81" s="21">
        <v>0</v>
      </c>
      <c r="K81" s="21">
        <v>0</v>
      </c>
      <c r="L81" s="22">
        <v>103.74193206290323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4.514186659096775</v>
      </c>
      <c r="S81" s="21">
        <v>0.33094439435483874</v>
      </c>
      <c r="T81" s="21">
        <v>0</v>
      </c>
      <c r="U81" s="21">
        <v>0</v>
      </c>
      <c r="V81" s="22">
        <v>1.310727118967742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12.757651374612903</v>
      </c>
      <c r="AW81" s="21">
        <v>7.894677486703646</v>
      </c>
      <c r="AX81" s="21">
        <v>0</v>
      </c>
      <c r="AY81" s="21">
        <v>0</v>
      </c>
      <c r="AZ81" s="22">
        <v>45.113226681903235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4.289941013645161</v>
      </c>
      <c r="BG81" s="21">
        <v>0.5409756805483871</v>
      </c>
      <c r="BH81" s="21">
        <v>0</v>
      </c>
      <c r="BI81" s="21">
        <v>0</v>
      </c>
      <c r="BJ81" s="22">
        <v>2.8456918780967744</v>
      </c>
      <c r="BK81" s="23">
        <f>SUM(C81:BJ81)</f>
        <v>292.90471164292944</v>
      </c>
    </row>
    <row r="82" spans="1:63" ht="15">
      <c r="A82" s="19"/>
      <c r="B82" s="7" t="s">
        <v>153</v>
      </c>
      <c r="C82" s="20">
        <v>0</v>
      </c>
      <c r="D82" s="21">
        <v>7.18683090319355</v>
      </c>
      <c r="E82" s="21">
        <v>0</v>
      </c>
      <c r="F82" s="21">
        <v>0</v>
      </c>
      <c r="G82" s="22">
        <v>0</v>
      </c>
      <c r="H82" s="20">
        <v>103.996067797</v>
      </c>
      <c r="I82" s="21">
        <v>43.718293203258064</v>
      </c>
      <c r="J82" s="21">
        <v>0</v>
      </c>
      <c r="K82" s="21">
        <v>0</v>
      </c>
      <c r="L82" s="22">
        <v>95.90736350512903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94.01778830112904</v>
      </c>
      <c r="S82" s="21">
        <v>41.89075000058064</v>
      </c>
      <c r="T82" s="21">
        <v>0</v>
      </c>
      <c r="U82" s="21">
        <v>0</v>
      </c>
      <c r="V82" s="22">
        <v>52.594128107999985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1085.968937274806</v>
      </c>
      <c r="AW82" s="21">
        <v>220.20484477698932</v>
      </c>
      <c r="AX82" s="21">
        <v>0.21667036312903226</v>
      </c>
      <c r="AY82" s="21">
        <v>0</v>
      </c>
      <c r="AZ82" s="22">
        <v>1366.7746546167418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940.8363223400971</v>
      </c>
      <c r="BG82" s="21">
        <v>83.99353080064513</v>
      </c>
      <c r="BH82" s="21">
        <v>0</v>
      </c>
      <c r="BI82" s="21">
        <v>0</v>
      </c>
      <c r="BJ82" s="22">
        <v>540.6816503931614</v>
      </c>
      <c r="BK82" s="23">
        <f>SUM(C82:BJ82)</f>
        <v>4677.987832383859</v>
      </c>
    </row>
    <row r="83" spans="1:63" ht="15">
      <c r="A83" s="19"/>
      <c r="B83" s="7" t="s">
        <v>123</v>
      </c>
      <c r="C83" s="20">
        <v>0</v>
      </c>
      <c r="D83" s="21">
        <v>10.552766124322577</v>
      </c>
      <c r="E83" s="21">
        <v>0</v>
      </c>
      <c r="F83" s="21">
        <v>0</v>
      </c>
      <c r="G83" s="22">
        <v>0</v>
      </c>
      <c r="H83" s="20">
        <v>158.60376478990324</v>
      </c>
      <c r="I83" s="21">
        <v>93.71009569651613</v>
      </c>
      <c r="J83" s="21">
        <v>0</v>
      </c>
      <c r="K83" s="21">
        <v>0</v>
      </c>
      <c r="L83" s="22">
        <v>117.82817664541935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106.58414038567746</v>
      </c>
      <c r="S83" s="21">
        <v>16.528025133258065</v>
      </c>
      <c r="T83" s="21">
        <v>0</v>
      </c>
      <c r="U83" s="21">
        <v>0</v>
      </c>
      <c r="V83" s="22">
        <v>30.8880499963871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2748.4425044727386</v>
      </c>
      <c r="AW83" s="21">
        <v>284.7210989756761</v>
      </c>
      <c r="AX83" s="21">
        <v>0.02233068009677419</v>
      </c>
      <c r="AY83" s="21">
        <v>0</v>
      </c>
      <c r="AZ83" s="22">
        <v>1047.7947038934844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1893.648750012517</v>
      </c>
      <c r="BG83" s="21">
        <v>82.17750647619357</v>
      </c>
      <c r="BH83" s="21">
        <v>2.5134472118709685</v>
      </c>
      <c r="BI83" s="21">
        <v>0</v>
      </c>
      <c r="BJ83" s="22">
        <v>300.355050818258</v>
      </c>
      <c r="BK83" s="23">
        <f t="shared" si="18"/>
        <v>6894.370411312318</v>
      </c>
    </row>
    <row r="84" spans="1:63" ht="15">
      <c r="A84" s="19"/>
      <c r="B84" s="7" t="s">
        <v>124</v>
      </c>
      <c r="C84" s="20">
        <v>0</v>
      </c>
      <c r="D84" s="21">
        <v>1.5957761768709677</v>
      </c>
      <c r="E84" s="21">
        <v>0</v>
      </c>
      <c r="F84" s="21">
        <v>0</v>
      </c>
      <c r="G84" s="22">
        <v>0</v>
      </c>
      <c r="H84" s="20">
        <v>18.318192104193553</v>
      </c>
      <c r="I84" s="21">
        <v>3.8242493827419346</v>
      </c>
      <c r="J84" s="21">
        <v>0</v>
      </c>
      <c r="K84" s="21">
        <v>0</v>
      </c>
      <c r="L84" s="22">
        <v>15.71122319467742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9.91327587429032</v>
      </c>
      <c r="S84" s="21">
        <v>1.3744417557096775</v>
      </c>
      <c r="T84" s="21">
        <v>0</v>
      </c>
      <c r="U84" s="21">
        <v>0</v>
      </c>
      <c r="V84" s="22">
        <v>6.368032034290324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120.6254186933871</v>
      </c>
      <c r="AW84" s="21">
        <v>56.383769391969</v>
      </c>
      <c r="AX84" s="21">
        <v>0.004575946870967743</v>
      </c>
      <c r="AY84" s="21">
        <v>0</v>
      </c>
      <c r="AZ84" s="22">
        <v>151.82647233780642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61.31796477209679</v>
      </c>
      <c r="BG84" s="21">
        <v>16.822780136322578</v>
      </c>
      <c r="BH84" s="21">
        <v>0</v>
      </c>
      <c r="BI84" s="21">
        <v>0</v>
      </c>
      <c r="BJ84" s="22">
        <v>34.380651092774194</v>
      </c>
      <c r="BK84" s="23">
        <f t="shared" si="18"/>
        <v>498.46682289400127</v>
      </c>
    </row>
    <row r="85" spans="1:63" ht="15">
      <c r="A85" s="19"/>
      <c r="B85" s="7" t="s">
        <v>139</v>
      </c>
      <c r="C85" s="20">
        <v>0</v>
      </c>
      <c r="D85" s="21">
        <v>2.0899110053225805</v>
      </c>
      <c r="E85" s="21">
        <v>0</v>
      </c>
      <c r="F85" s="21">
        <v>0</v>
      </c>
      <c r="G85" s="22">
        <v>0</v>
      </c>
      <c r="H85" s="20">
        <v>40.79281640180646</v>
      </c>
      <c r="I85" s="21">
        <v>10.22920494422581</v>
      </c>
      <c r="J85" s="21">
        <v>0</v>
      </c>
      <c r="K85" s="21">
        <v>0</v>
      </c>
      <c r="L85" s="22">
        <v>44.69576368393549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33.51450567358065</v>
      </c>
      <c r="S85" s="21">
        <v>16.817887749225804</v>
      </c>
      <c r="T85" s="21">
        <v>0</v>
      </c>
      <c r="U85" s="21">
        <v>0</v>
      </c>
      <c r="V85" s="22">
        <v>19.585483653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223.69956958948373</v>
      </c>
      <c r="AW85" s="21">
        <v>174.91768174645398</v>
      </c>
      <c r="AX85" s="21">
        <v>0.36496835393548394</v>
      </c>
      <c r="AY85" s="21">
        <v>0</v>
      </c>
      <c r="AZ85" s="22">
        <v>485.60270474761296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174.2258956890645</v>
      </c>
      <c r="BG85" s="21">
        <v>43.0461123631613</v>
      </c>
      <c r="BH85" s="21">
        <v>0</v>
      </c>
      <c r="BI85" s="21">
        <v>0</v>
      </c>
      <c r="BJ85" s="22">
        <v>155.17945011183872</v>
      </c>
      <c r="BK85" s="23">
        <f>SUM(C85:BJ85)</f>
        <v>1424.7619557126477</v>
      </c>
    </row>
    <row r="86" spans="1:63" ht="15">
      <c r="A86" s="19"/>
      <c r="B86" s="7" t="s">
        <v>125</v>
      </c>
      <c r="C86" s="20">
        <v>0</v>
      </c>
      <c r="D86" s="21">
        <v>9.648599178774194</v>
      </c>
      <c r="E86" s="21">
        <v>0</v>
      </c>
      <c r="F86" s="21">
        <v>0</v>
      </c>
      <c r="G86" s="22">
        <v>0</v>
      </c>
      <c r="H86" s="20">
        <v>44.679465012064504</v>
      </c>
      <c r="I86" s="21">
        <v>81.12806938187096</v>
      </c>
      <c r="J86" s="21">
        <v>0</v>
      </c>
      <c r="K86" s="21">
        <v>0</v>
      </c>
      <c r="L86" s="22">
        <v>145.75098043903225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28.270601885096788</v>
      </c>
      <c r="S86" s="21">
        <v>70.58704527651614</v>
      </c>
      <c r="T86" s="21">
        <v>0</v>
      </c>
      <c r="U86" s="21">
        <v>0</v>
      </c>
      <c r="V86" s="22">
        <v>51.53119981067742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830.7723732928705</v>
      </c>
      <c r="AW86" s="21">
        <v>579.348676761545</v>
      </c>
      <c r="AX86" s="21">
        <v>0</v>
      </c>
      <c r="AY86" s="21">
        <v>0</v>
      </c>
      <c r="AZ86" s="22">
        <v>3277.5939935149368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629.0617113403224</v>
      </c>
      <c r="BG86" s="21">
        <v>175.5370139495807</v>
      </c>
      <c r="BH86" s="21">
        <v>2.2862800559032257</v>
      </c>
      <c r="BI86" s="21">
        <v>0</v>
      </c>
      <c r="BJ86" s="22">
        <v>1036.7479389398063</v>
      </c>
      <c r="BK86" s="23">
        <f t="shared" si="18"/>
        <v>6962.943948838998</v>
      </c>
    </row>
    <row r="87" spans="1:63" ht="15">
      <c r="A87" s="19"/>
      <c r="B87" s="7" t="s">
        <v>160</v>
      </c>
      <c r="C87" s="20">
        <v>0</v>
      </c>
      <c r="D87" s="21">
        <v>1.2456380766774193</v>
      </c>
      <c r="E87" s="21">
        <v>0</v>
      </c>
      <c r="F87" s="21">
        <v>0</v>
      </c>
      <c r="G87" s="22">
        <v>0</v>
      </c>
      <c r="H87" s="20">
        <v>92.44812032409676</v>
      </c>
      <c r="I87" s="21">
        <v>229.15695471490318</v>
      </c>
      <c r="J87" s="21">
        <v>0</v>
      </c>
      <c r="K87" s="21">
        <v>0</v>
      </c>
      <c r="L87" s="22">
        <v>167.18245698280643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43.933847158451606</v>
      </c>
      <c r="S87" s="21">
        <v>60.45680420738711</v>
      </c>
      <c r="T87" s="21">
        <v>0</v>
      </c>
      <c r="U87" s="21">
        <v>0</v>
      </c>
      <c r="V87" s="22">
        <v>39.53735864748388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106.54144099054841</v>
      </c>
      <c r="AW87" s="21">
        <v>55.23846369145269</v>
      </c>
      <c r="AX87" s="21">
        <v>0</v>
      </c>
      <c r="AY87" s="21">
        <v>0</v>
      </c>
      <c r="AZ87" s="22">
        <v>133.45034189406454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38.43688510858065</v>
      </c>
      <c r="BG87" s="21">
        <v>10.066384874935482</v>
      </c>
      <c r="BH87" s="21">
        <v>0</v>
      </c>
      <c r="BI87" s="21">
        <v>0</v>
      </c>
      <c r="BJ87" s="22">
        <v>20.5973491273871</v>
      </c>
      <c r="BK87" s="23">
        <f t="shared" si="18"/>
        <v>998.2920457987752</v>
      </c>
    </row>
    <row r="88" spans="1:63" ht="15">
      <c r="A88" s="19"/>
      <c r="B88" s="7" t="s">
        <v>178</v>
      </c>
      <c r="C88" s="20">
        <v>0</v>
      </c>
      <c r="D88" s="21">
        <v>0</v>
      </c>
      <c r="E88" s="21">
        <v>0</v>
      </c>
      <c r="F88" s="21">
        <v>0</v>
      </c>
      <c r="G88" s="22">
        <v>0</v>
      </c>
      <c r="H88" s="20">
        <v>4.948572853451612</v>
      </c>
      <c r="I88" s="21">
        <v>4.292675962645162</v>
      </c>
      <c r="J88" s="21">
        <v>0</v>
      </c>
      <c r="K88" s="21">
        <v>0</v>
      </c>
      <c r="L88" s="22">
        <v>13.200757861580643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3.111723318419355</v>
      </c>
      <c r="S88" s="21">
        <v>0.25487350729032265</v>
      </c>
      <c r="T88" s="21">
        <v>0</v>
      </c>
      <c r="U88" s="21">
        <v>0</v>
      </c>
      <c r="V88" s="22">
        <v>1.8288039347419358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3.698560982258064</v>
      </c>
      <c r="AW88" s="21">
        <v>2.471163769060279</v>
      </c>
      <c r="AX88" s="21">
        <v>0</v>
      </c>
      <c r="AY88" s="21">
        <v>0</v>
      </c>
      <c r="AZ88" s="22">
        <v>5.418784889612903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2.266749853258064</v>
      </c>
      <c r="BG88" s="21">
        <v>0.26815038229032256</v>
      </c>
      <c r="BH88" s="21">
        <v>0</v>
      </c>
      <c r="BI88" s="21">
        <v>0</v>
      </c>
      <c r="BJ88" s="22">
        <v>2.5244292777096775</v>
      </c>
      <c r="BK88" s="23">
        <f t="shared" si="18"/>
        <v>44.28524659231834</v>
      </c>
    </row>
    <row r="89" spans="1:63" ht="15">
      <c r="A89" s="19"/>
      <c r="B89" s="7" t="s">
        <v>143</v>
      </c>
      <c r="C89" s="20">
        <v>0</v>
      </c>
      <c r="D89" s="21">
        <v>0.8220745409677419</v>
      </c>
      <c r="E89" s="21">
        <v>0</v>
      </c>
      <c r="F89" s="21">
        <v>0</v>
      </c>
      <c r="G89" s="22">
        <v>0</v>
      </c>
      <c r="H89" s="20">
        <v>66.46596441529032</v>
      </c>
      <c r="I89" s="21">
        <v>201.96185233790322</v>
      </c>
      <c r="J89" s="21">
        <v>0</v>
      </c>
      <c r="K89" s="21">
        <v>0</v>
      </c>
      <c r="L89" s="22">
        <v>339.95496292358064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37.68571454406451</v>
      </c>
      <c r="S89" s="21">
        <v>11.709328223645157</v>
      </c>
      <c r="T89" s="21">
        <v>0</v>
      </c>
      <c r="U89" s="21">
        <v>0</v>
      </c>
      <c r="V89" s="22">
        <v>43.878070458935476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24.15226637506452</v>
      </c>
      <c r="AW89" s="21">
        <v>28.60539128250821</v>
      </c>
      <c r="AX89" s="21">
        <v>12.903436030999996</v>
      </c>
      <c r="AY89" s="21">
        <v>0</v>
      </c>
      <c r="AZ89" s="22">
        <v>83.11390626299999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10.508721253225808</v>
      </c>
      <c r="BG89" s="21">
        <v>3.592849393451614</v>
      </c>
      <c r="BH89" s="21">
        <v>0</v>
      </c>
      <c r="BI89" s="21">
        <v>0</v>
      </c>
      <c r="BJ89" s="22">
        <v>5.484900559967743</v>
      </c>
      <c r="BK89" s="23">
        <f t="shared" si="18"/>
        <v>870.8394386026048</v>
      </c>
    </row>
    <row r="90" spans="1:63" ht="15">
      <c r="A90" s="19"/>
      <c r="B90" s="7" t="s">
        <v>140</v>
      </c>
      <c r="C90" s="20">
        <v>0</v>
      </c>
      <c r="D90" s="21">
        <v>1.1406966743548392</v>
      </c>
      <c r="E90" s="21">
        <v>0</v>
      </c>
      <c r="F90" s="21">
        <v>0</v>
      </c>
      <c r="G90" s="22">
        <v>0</v>
      </c>
      <c r="H90" s="20">
        <v>116.9935459474839</v>
      </c>
      <c r="I90" s="21">
        <v>67.73960887019355</v>
      </c>
      <c r="J90" s="21">
        <v>0</v>
      </c>
      <c r="K90" s="21">
        <v>0</v>
      </c>
      <c r="L90" s="22">
        <v>124.62798810809676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83.16170844406454</v>
      </c>
      <c r="S90" s="21">
        <v>1.356362603483871</v>
      </c>
      <c r="T90" s="21">
        <v>0</v>
      </c>
      <c r="U90" s="21">
        <v>0</v>
      </c>
      <c r="V90" s="22">
        <v>25.78614665635484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48.4451363288387</v>
      </c>
      <c r="AW90" s="21">
        <v>21.663266340606054</v>
      </c>
      <c r="AX90" s="21">
        <v>0</v>
      </c>
      <c r="AY90" s="21">
        <v>0</v>
      </c>
      <c r="AZ90" s="22">
        <v>84.58621217961291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30.97144875209676</v>
      </c>
      <c r="BG90" s="21">
        <v>2.2828490293548382</v>
      </c>
      <c r="BH90" s="21">
        <v>0</v>
      </c>
      <c r="BI90" s="21">
        <v>0</v>
      </c>
      <c r="BJ90" s="22">
        <v>12.852000660774193</v>
      </c>
      <c r="BK90" s="23">
        <f t="shared" si="18"/>
        <v>621.6069705953157</v>
      </c>
    </row>
    <row r="91" spans="1:63" ht="15">
      <c r="A91" s="19"/>
      <c r="B91" s="7" t="s">
        <v>144</v>
      </c>
      <c r="C91" s="20">
        <v>0</v>
      </c>
      <c r="D91" s="21">
        <v>0.7183056971935484</v>
      </c>
      <c r="E91" s="21">
        <v>0</v>
      </c>
      <c r="F91" s="21">
        <v>0</v>
      </c>
      <c r="G91" s="22">
        <v>0</v>
      </c>
      <c r="H91" s="20">
        <v>33.25175327025807</v>
      </c>
      <c r="I91" s="21">
        <v>72.50662262251612</v>
      </c>
      <c r="J91" s="21">
        <v>0</v>
      </c>
      <c r="K91" s="21">
        <v>0</v>
      </c>
      <c r="L91" s="22">
        <v>110.91950955567744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15.556079144419352</v>
      </c>
      <c r="S91" s="21">
        <v>1.6424480796129033</v>
      </c>
      <c r="T91" s="21">
        <v>0</v>
      </c>
      <c r="U91" s="21">
        <v>0</v>
      </c>
      <c r="V91" s="22">
        <v>15.96736922619355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18.143407693193552</v>
      </c>
      <c r="AW91" s="21">
        <v>16.64667880288624</v>
      </c>
      <c r="AX91" s="21">
        <v>0</v>
      </c>
      <c r="AY91" s="21">
        <v>0</v>
      </c>
      <c r="AZ91" s="22">
        <v>51.58394025399999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5.942411114129033</v>
      </c>
      <c r="BG91" s="21">
        <v>4.768302194032258</v>
      </c>
      <c r="BH91" s="21">
        <v>0</v>
      </c>
      <c r="BI91" s="21">
        <v>0</v>
      </c>
      <c r="BJ91" s="22">
        <v>5.109082707387096</v>
      </c>
      <c r="BK91" s="23">
        <f t="shared" si="18"/>
        <v>352.75591036149905</v>
      </c>
    </row>
    <row r="92" spans="1:63" ht="15">
      <c r="A92" s="19"/>
      <c r="B92" s="7" t="s">
        <v>126</v>
      </c>
      <c r="C92" s="20">
        <v>0</v>
      </c>
      <c r="D92" s="21">
        <v>8.015501869193551</v>
      </c>
      <c r="E92" s="21">
        <v>0</v>
      </c>
      <c r="F92" s="21">
        <v>0</v>
      </c>
      <c r="G92" s="22">
        <v>0</v>
      </c>
      <c r="H92" s="20">
        <v>485.0280152039676</v>
      </c>
      <c r="I92" s="21">
        <v>102.25590621367742</v>
      </c>
      <c r="J92" s="21">
        <v>0.41900155806451617</v>
      </c>
      <c r="K92" s="21">
        <v>0</v>
      </c>
      <c r="L92" s="22">
        <v>406.7908840310967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271.2771623140968</v>
      </c>
      <c r="S92" s="21">
        <v>26.509222857193556</v>
      </c>
      <c r="T92" s="21">
        <v>0</v>
      </c>
      <c r="U92" s="21">
        <v>0</v>
      </c>
      <c r="V92" s="22">
        <v>56.23445748929034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1510.6729679660975</v>
      </c>
      <c r="AW92" s="21">
        <v>238.16724441865892</v>
      </c>
      <c r="AX92" s="21">
        <v>0.05934979693548386</v>
      </c>
      <c r="AY92" s="21">
        <v>0</v>
      </c>
      <c r="AZ92" s="22">
        <v>1491.1635592073537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684.5591384115481</v>
      </c>
      <c r="BG92" s="21">
        <v>48.02498375403228</v>
      </c>
      <c r="BH92" s="21">
        <v>0.07620705674193547</v>
      </c>
      <c r="BI92" s="21">
        <v>0</v>
      </c>
      <c r="BJ92" s="22">
        <v>201.25356950506455</v>
      </c>
      <c r="BK92" s="23">
        <f t="shared" si="18"/>
        <v>5530.507171653013</v>
      </c>
    </row>
    <row r="93" spans="1:63" ht="15">
      <c r="A93" s="19"/>
      <c r="B93" s="7" t="s">
        <v>127</v>
      </c>
      <c r="C93" s="20">
        <v>0</v>
      </c>
      <c r="D93" s="21">
        <v>3.5638759113870973</v>
      </c>
      <c r="E93" s="21">
        <v>0</v>
      </c>
      <c r="F93" s="21">
        <v>0</v>
      </c>
      <c r="G93" s="22">
        <v>0</v>
      </c>
      <c r="H93" s="20">
        <v>65.83260808429033</v>
      </c>
      <c r="I93" s="21">
        <v>7.89869337712903</v>
      </c>
      <c r="J93" s="21">
        <v>0</v>
      </c>
      <c r="K93" s="21">
        <v>0</v>
      </c>
      <c r="L93" s="22">
        <v>46.12397488741936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34.28344025503226</v>
      </c>
      <c r="S93" s="21">
        <v>1.914353775</v>
      </c>
      <c r="T93" s="21">
        <v>0</v>
      </c>
      <c r="U93" s="21">
        <v>0</v>
      </c>
      <c r="V93" s="22">
        <v>12.230579258548385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1157.8422867309694</v>
      </c>
      <c r="AW93" s="21">
        <v>90.13221909818142</v>
      </c>
      <c r="AX93" s="21">
        <v>0</v>
      </c>
      <c r="AY93" s="21">
        <v>0</v>
      </c>
      <c r="AZ93" s="22">
        <v>381.97982572141933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527.6021942287098</v>
      </c>
      <c r="BG93" s="21">
        <v>44.157487747516136</v>
      </c>
      <c r="BH93" s="21">
        <v>0</v>
      </c>
      <c r="BI93" s="21">
        <v>0</v>
      </c>
      <c r="BJ93" s="22">
        <v>106.22035056429034</v>
      </c>
      <c r="BK93" s="23">
        <f t="shared" si="18"/>
        <v>2479.781889639892</v>
      </c>
    </row>
    <row r="94" spans="1:63" ht="15">
      <c r="A94" s="19"/>
      <c r="B94" s="7" t="s">
        <v>128</v>
      </c>
      <c r="C94" s="20">
        <v>0</v>
      </c>
      <c r="D94" s="21">
        <v>1.3763625019999994</v>
      </c>
      <c r="E94" s="21">
        <v>0</v>
      </c>
      <c r="F94" s="21">
        <v>0</v>
      </c>
      <c r="G94" s="22">
        <v>0</v>
      </c>
      <c r="H94" s="20">
        <v>4.3418262341612905</v>
      </c>
      <c r="I94" s="21">
        <v>0.07008454980645161</v>
      </c>
      <c r="J94" s="21">
        <v>0</v>
      </c>
      <c r="K94" s="21">
        <v>0</v>
      </c>
      <c r="L94" s="22">
        <v>4.665082784741935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1.7683447960000003</v>
      </c>
      <c r="S94" s="21">
        <v>0.01872221532258065</v>
      </c>
      <c r="T94" s="21">
        <v>0</v>
      </c>
      <c r="U94" s="21">
        <v>0</v>
      </c>
      <c r="V94" s="22">
        <v>0.19032134854838706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16.56652130909677</v>
      </c>
      <c r="AW94" s="21">
        <v>0.3424388399868966</v>
      </c>
      <c r="AX94" s="21">
        <v>0</v>
      </c>
      <c r="AY94" s="21">
        <v>0</v>
      </c>
      <c r="AZ94" s="22">
        <v>3.877290555225807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6.113575386451613</v>
      </c>
      <c r="BG94" s="21">
        <v>0.9092529643548385</v>
      </c>
      <c r="BH94" s="21">
        <v>0</v>
      </c>
      <c r="BI94" s="21">
        <v>0</v>
      </c>
      <c r="BJ94" s="22">
        <v>0.9658241746451613</v>
      </c>
      <c r="BK94" s="23">
        <f t="shared" si="18"/>
        <v>41.20564766034174</v>
      </c>
    </row>
    <row r="95" spans="1:63" ht="15">
      <c r="A95" s="19"/>
      <c r="B95" s="7" t="s">
        <v>129</v>
      </c>
      <c r="C95" s="20">
        <v>0</v>
      </c>
      <c r="D95" s="21">
        <v>3.9518415464516132</v>
      </c>
      <c r="E95" s="21">
        <v>0</v>
      </c>
      <c r="F95" s="21">
        <v>0</v>
      </c>
      <c r="G95" s="22">
        <v>0</v>
      </c>
      <c r="H95" s="20">
        <v>40.253429457774196</v>
      </c>
      <c r="I95" s="21">
        <v>0</v>
      </c>
      <c r="J95" s="21">
        <v>0</v>
      </c>
      <c r="K95" s="21">
        <v>0</v>
      </c>
      <c r="L95" s="22">
        <v>9.55657256051613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28.37896503596775</v>
      </c>
      <c r="S95" s="21">
        <v>0</v>
      </c>
      <c r="T95" s="21">
        <v>0</v>
      </c>
      <c r="U95" s="21">
        <v>0</v>
      </c>
      <c r="V95" s="22">
        <v>2.498786726709677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1177.1428734466367</v>
      </c>
      <c r="AW95" s="21">
        <v>0.021684355677419352</v>
      </c>
      <c r="AX95" s="21">
        <v>0</v>
      </c>
      <c r="AY95" s="21">
        <v>0</v>
      </c>
      <c r="AZ95" s="22">
        <v>238.97112353145158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957.303789037065</v>
      </c>
      <c r="BG95" s="21">
        <v>0.06657237209677422</v>
      </c>
      <c r="BH95" s="21">
        <v>0</v>
      </c>
      <c r="BI95" s="21">
        <v>0</v>
      </c>
      <c r="BJ95" s="22">
        <v>122.70081165499998</v>
      </c>
      <c r="BK95" s="23">
        <f t="shared" si="18"/>
        <v>2580.846449725347</v>
      </c>
    </row>
    <row r="96" spans="1:63" ht="15">
      <c r="A96" s="19"/>
      <c r="B96" s="7" t="s">
        <v>130</v>
      </c>
      <c r="C96" s="20">
        <v>0</v>
      </c>
      <c r="D96" s="21">
        <v>46.40042579212905</v>
      </c>
      <c r="E96" s="21">
        <v>0</v>
      </c>
      <c r="F96" s="21">
        <v>0</v>
      </c>
      <c r="G96" s="22">
        <v>0</v>
      </c>
      <c r="H96" s="20">
        <v>3167.7577221490315</v>
      </c>
      <c r="I96" s="21">
        <v>522.6162656667418</v>
      </c>
      <c r="J96" s="21">
        <v>0</v>
      </c>
      <c r="K96" s="21">
        <v>0</v>
      </c>
      <c r="L96" s="22">
        <v>1936.6705041734842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2167.4091541278704</v>
      </c>
      <c r="S96" s="21">
        <v>70.10669908161293</v>
      </c>
      <c r="T96" s="21">
        <v>0</v>
      </c>
      <c r="U96" s="21">
        <v>0</v>
      </c>
      <c r="V96" s="22">
        <v>424.37083669635473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11364.564226608287</v>
      </c>
      <c r="AW96" s="21">
        <v>733.5895009567913</v>
      </c>
      <c r="AX96" s="21">
        <v>1.3865705694193549</v>
      </c>
      <c r="AY96" s="21">
        <v>0</v>
      </c>
      <c r="AZ96" s="22">
        <v>4727.621042728062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8216.521352943355</v>
      </c>
      <c r="BG96" s="21">
        <v>275.8710898809677</v>
      </c>
      <c r="BH96" s="21">
        <v>0.4072289326774194</v>
      </c>
      <c r="BI96" s="21">
        <v>0</v>
      </c>
      <c r="BJ96" s="22">
        <v>1413.2659531317095</v>
      </c>
      <c r="BK96" s="23">
        <f t="shared" si="18"/>
        <v>35068.558573438495</v>
      </c>
    </row>
    <row r="97" spans="1:63" ht="15">
      <c r="A97" s="19"/>
      <c r="B97" s="7" t="s">
        <v>131</v>
      </c>
      <c r="C97" s="20">
        <v>0</v>
      </c>
      <c r="D97" s="21">
        <v>8.289850116580645</v>
      </c>
      <c r="E97" s="21">
        <v>0</v>
      </c>
      <c r="F97" s="21">
        <v>0</v>
      </c>
      <c r="G97" s="22">
        <v>0</v>
      </c>
      <c r="H97" s="20">
        <v>183.3954757738388</v>
      </c>
      <c r="I97" s="21">
        <v>37.64525414009678</v>
      </c>
      <c r="J97" s="21">
        <v>0</v>
      </c>
      <c r="K97" s="21">
        <v>0</v>
      </c>
      <c r="L97" s="22">
        <v>92.04976857364517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100.01123620464514</v>
      </c>
      <c r="S97" s="21">
        <v>27.381097339903228</v>
      </c>
      <c r="T97" s="21">
        <v>0</v>
      </c>
      <c r="U97" s="21">
        <v>0</v>
      </c>
      <c r="V97" s="22">
        <v>13.672157670935482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2477.335280972905</v>
      </c>
      <c r="AW97" s="21">
        <v>121.04176915339688</v>
      </c>
      <c r="AX97" s="21">
        <v>0</v>
      </c>
      <c r="AY97" s="21">
        <v>0</v>
      </c>
      <c r="AZ97" s="22">
        <v>824.3224737293871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1409.9914291215157</v>
      </c>
      <c r="BG97" s="21">
        <v>34.66191169903226</v>
      </c>
      <c r="BH97" s="21">
        <v>0.010121248258064517</v>
      </c>
      <c r="BI97" s="21">
        <v>0</v>
      </c>
      <c r="BJ97" s="22">
        <v>189.2941558547097</v>
      </c>
      <c r="BK97" s="23">
        <f t="shared" si="18"/>
        <v>5519.10198159885</v>
      </c>
    </row>
    <row r="98" spans="1:63" ht="15">
      <c r="A98" s="19"/>
      <c r="B98" s="7" t="s">
        <v>161</v>
      </c>
      <c r="C98" s="20">
        <v>0</v>
      </c>
      <c r="D98" s="21">
        <v>0.13654101374193553</v>
      </c>
      <c r="E98" s="21">
        <v>0</v>
      </c>
      <c r="F98" s="21">
        <v>0</v>
      </c>
      <c r="G98" s="22">
        <v>0</v>
      </c>
      <c r="H98" s="20">
        <v>128.42500810548387</v>
      </c>
      <c r="I98" s="21">
        <v>55.19286202283871</v>
      </c>
      <c r="J98" s="21">
        <v>0</v>
      </c>
      <c r="K98" s="21">
        <v>0</v>
      </c>
      <c r="L98" s="22">
        <v>94.73101346858066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76.46750714919354</v>
      </c>
      <c r="S98" s="21">
        <v>14.83339202648387</v>
      </c>
      <c r="T98" s="21">
        <v>0</v>
      </c>
      <c r="U98" s="21">
        <v>0</v>
      </c>
      <c r="V98" s="22">
        <v>19.509881537870964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31.945391978580634</v>
      </c>
      <c r="AW98" s="21">
        <v>9.483161483073603</v>
      </c>
      <c r="AX98" s="21">
        <v>0.6823988741612903</v>
      </c>
      <c r="AY98" s="21">
        <v>0</v>
      </c>
      <c r="AZ98" s="22">
        <v>47.158823826387106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12.098243610935489</v>
      </c>
      <c r="BG98" s="21">
        <v>0.7451551285806451</v>
      </c>
      <c r="BH98" s="21">
        <v>0</v>
      </c>
      <c r="BI98" s="21">
        <v>0</v>
      </c>
      <c r="BJ98" s="22">
        <v>3.331322521064516</v>
      </c>
      <c r="BK98" s="23">
        <f t="shared" si="18"/>
        <v>494.74070274697675</v>
      </c>
    </row>
    <row r="99" spans="1:63" ht="15">
      <c r="A99" s="19"/>
      <c r="B99" s="7" t="s">
        <v>146</v>
      </c>
      <c r="C99" s="20">
        <v>0</v>
      </c>
      <c r="D99" s="21">
        <v>4.191971129032258</v>
      </c>
      <c r="E99" s="21">
        <v>0</v>
      </c>
      <c r="F99" s="21">
        <v>0</v>
      </c>
      <c r="G99" s="22">
        <v>0</v>
      </c>
      <c r="H99" s="20">
        <v>108.42574037480647</v>
      </c>
      <c r="I99" s="21">
        <v>15.783423872354838</v>
      </c>
      <c r="J99" s="21">
        <v>0</v>
      </c>
      <c r="K99" s="21">
        <v>0</v>
      </c>
      <c r="L99" s="22">
        <v>69.37289082993547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59.76687787116126</v>
      </c>
      <c r="S99" s="21">
        <v>1.497817175451613</v>
      </c>
      <c r="T99" s="21">
        <v>0</v>
      </c>
      <c r="U99" s="21">
        <v>0</v>
      </c>
      <c r="V99" s="22">
        <v>8.930544297870966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92.4164603162581</v>
      </c>
      <c r="AW99" s="21">
        <v>88.5368071454232</v>
      </c>
      <c r="AX99" s="21">
        <v>0.1906556918709678</v>
      </c>
      <c r="AY99" s="21">
        <v>0</v>
      </c>
      <c r="AZ99" s="22">
        <v>90.30022177158064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44.23154136996774</v>
      </c>
      <c r="BG99" s="21">
        <v>3.5044529507096778</v>
      </c>
      <c r="BH99" s="21">
        <v>0</v>
      </c>
      <c r="BI99" s="21">
        <v>0</v>
      </c>
      <c r="BJ99" s="22">
        <v>14.750954057903225</v>
      </c>
      <c r="BK99" s="23">
        <f t="shared" si="18"/>
        <v>601.9003588543264</v>
      </c>
    </row>
    <row r="100" spans="1:63" s="28" customFormat="1" ht="15">
      <c r="A100" s="19"/>
      <c r="B100" s="8" t="s">
        <v>12</v>
      </c>
      <c r="C100" s="24">
        <f aca="true" t="shared" si="19" ref="C100:AH100">SUM(C71:C99)</f>
        <v>0</v>
      </c>
      <c r="D100" s="25">
        <f t="shared" si="19"/>
        <v>211.68087609661293</v>
      </c>
      <c r="E100" s="25">
        <f t="shared" si="19"/>
        <v>0</v>
      </c>
      <c r="F100" s="25">
        <f t="shared" si="19"/>
        <v>0</v>
      </c>
      <c r="G100" s="26">
        <f t="shared" si="19"/>
        <v>0</v>
      </c>
      <c r="H100" s="24">
        <f t="shared" si="19"/>
        <v>6968.914146639288</v>
      </c>
      <c r="I100" s="25">
        <f t="shared" si="19"/>
        <v>6385.681928911065</v>
      </c>
      <c r="J100" s="25">
        <f t="shared" si="19"/>
        <v>6.609655658806452</v>
      </c>
      <c r="K100" s="25">
        <f t="shared" si="19"/>
        <v>0</v>
      </c>
      <c r="L100" s="26">
        <f t="shared" si="19"/>
        <v>8104.207626277386</v>
      </c>
      <c r="M100" s="24">
        <f t="shared" si="19"/>
        <v>0</v>
      </c>
      <c r="N100" s="25">
        <f t="shared" si="19"/>
        <v>0</v>
      </c>
      <c r="O100" s="25">
        <f t="shared" si="19"/>
        <v>0</v>
      </c>
      <c r="P100" s="25">
        <f t="shared" si="19"/>
        <v>0</v>
      </c>
      <c r="Q100" s="26">
        <f t="shared" si="19"/>
        <v>0</v>
      </c>
      <c r="R100" s="24">
        <f t="shared" si="19"/>
        <v>4340.771691240387</v>
      </c>
      <c r="S100" s="25">
        <f t="shared" si="19"/>
        <v>969.8648106368065</v>
      </c>
      <c r="T100" s="25">
        <f t="shared" si="19"/>
        <v>0.45032256470967724</v>
      </c>
      <c r="U100" s="25">
        <f t="shared" si="19"/>
        <v>0</v>
      </c>
      <c r="V100" s="26">
        <f t="shared" si="19"/>
        <v>1436.860572772903</v>
      </c>
      <c r="W100" s="24">
        <f t="shared" si="19"/>
        <v>0</v>
      </c>
      <c r="X100" s="25">
        <f t="shared" si="19"/>
        <v>0</v>
      </c>
      <c r="Y100" s="25">
        <f t="shared" si="19"/>
        <v>0</v>
      </c>
      <c r="Z100" s="25">
        <f t="shared" si="19"/>
        <v>0</v>
      </c>
      <c r="AA100" s="26">
        <f t="shared" si="19"/>
        <v>0</v>
      </c>
      <c r="AB100" s="24">
        <f t="shared" si="19"/>
        <v>0</v>
      </c>
      <c r="AC100" s="25">
        <f t="shared" si="19"/>
        <v>0</v>
      </c>
      <c r="AD100" s="25">
        <f t="shared" si="19"/>
        <v>0</v>
      </c>
      <c r="AE100" s="25">
        <f t="shared" si="19"/>
        <v>0</v>
      </c>
      <c r="AF100" s="26">
        <f t="shared" si="19"/>
        <v>0</v>
      </c>
      <c r="AG100" s="24">
        <f t="shared" si="19"/>
        <v>0</v>
      </c>
      <c r="AH100" s="25">
        <f t="shared" si="19"/>
        <v>0</v>
      </c>
      <c r="AI100" s="25">
        <f aca="true" t="shared" si="20" ref="AI100:BK100">SUM(AI71:AI99)</f>
        <v>0</v>
      </c>
      <c r="AJ100" s="25">
        <f t="shared" si="20"/>
        <v>0</v>
      </c>
      <c r="AK100" s="26">
        <f t="shared" si="20"/>
        <v>0</v>
      </c>
      <c r="AL100" s="24">
        <f t="shared" si="20"/>
        <v>0</v>
      </c>
      <c r="AM100" s="25">
        <f t="shared" si="20"/>
        <v>0</v>
      </c>
      <c r="AN100" s="25">
        <f t="shared" si="20"/>
        <v>0</v>
      </c>
      <c r="AO100" s="25">
        <f t="shared" si="20"/>
        <v>0</v>
      </c>
      <c r="AP100" s="26">
        <f t="shared" si="20"/>
        <v>0</v>
      </c>
      <c r="AQ100" s="24">
        <f t="shared" si="20"/>
        <v>0</v>
      </c>
      <c r="AR100" s="25">
        <f t="shared" si="20"/>
        <v>0</v>
      </c>
      <c r="AS100" s="25">
        <f t="shared" si="20"/>
        <v>0</v>
      </c>
      <c r="AT100" s="25">
        <f t="shared" si="20"/>
        <v>0</v>
      </c>
      <c r="AU100" s="26">
        <f t="shared" si="20"/>
        <v>0</v>
      </c>
      <c r="AV100" s="24">
        <f t="shared" si="20"/>
        <v>44434.60502438028</v>
      </c>
      <c r="AW100" s="25">
        <f t="shared" si="20"/>
        <v>6235.844513441816</v>
      </c>
      <c r="AX100" s="25">
        <f t="shared" si="20"/>
        <v>16.814044907064517</v>
      </c>
      <c r="AY100" s="25">
        <f t="shared" si="20"/>
        <v>645.3804425079032</v>
      </c>
      <c r="AZ100" s="26">
        <f t="shared" si="20"/>
        <v>29751.661856721188</v>
      </c>
      <c r="BA100" s="24">
        <f t="shared" si="20"/>
        <v>0</v>
      </c>
      <c r="BB100" s="25">
        <f t="shared" si="20"/>
        <v>0</v>
      </c>
      <c r="BC100" s="25">
        <f t="shared" si="20"/>
        <v>0</v>
      </c>
      <c r="BD100" s="25">
        <f t="shared" si="20"/>
        <v>0</v>
      </c>
      <c r="BE100" s="26">
        <f t="shared" si="20"/>
        <v>0</v>
      </c>
      <c r="BF100" s="24">
        <f t="shared" si="20"/>
        <v>28209.72610210913</v>
      </c>
      <c r="BG100" s="25">
        <f t="shared" si="20"/>
        <v>2050.3602904074514</v>
      </c>
      <c r="BH100" s="25">
        <f t="shared" si="20"/>
        <v>5.942852340000002</v>
      </c>
      <c r="BI100" s="25">
        <f t="shared" si="20"/>
        <v>0</v>
      </c>
      <c r="BJ100" s="26">
        <f t="shared" si="20"/>
        <v>8027.641547794936</v>
      </c>
      <c r="BK100" s="27">
        <f t="shared" si="20"/>
        <v>147803.01830540778</v>
      </c>
    </row>
    <row r="101" spans="1:63" s="28" customFormat="1" ht="15">
      <c r="A101" s="19"/>
      <c r="B101" s="8" t="s">
        <v>23</v>
      </c>
      <c r="C101" s="24">
        <f aca="true" t="shared" si="21" ref="C101:AH101">C100+C68</f>
        <v>0</v>
      </c>
      <c r="D101" s="25">
        <f t="shared" si="21"/>
        <v>233.0020005124194</v>
      </c>
      <c r="E101" s="25">
        <f t="shared" si="21"/>
        <v>0</v>
      </c>
      <c r="F101" s="25">
        <f t="shared" si="21"/>
        <v>0</v>
      </c>
      <c r="G101" s="26">
        <f t="shared" si="21"/>
        <v>0</v>
      </c>
      <c r="H101" s="24">
        <f t="shared" si="21"/>
        <v>7475.319636237482</v>
      </c>
      <c r="I101" s="25">
        <f t="shared" si="21"/>
        <v>6405.841302437162</v>
      </c>
      <c r="J101" s="25">
        <f t="shared" si="21"/>
        <v>6.609655658806452</v>
      </c>
      <c r="K101" s="25">
        <f t="shared" si="21"/>
        <v>0</v>
      </c>
      <c r="L101" s="26">
        <f t="shared" si="21"/>
        <v>8154.250681230354</v>
      </c>
      <c r="M101" s="24">
        <f t="shared" si="21"/>
        <v>0</v>
      </c>
      <c r="N101" s="25">
        <f t="shared" si="21"/>
        <v>0</v>
      </c>
      <c r="O101" s="25">
        <f t="shared" si="21"/>
        <v>0</v>
      </c>
      <c r="P101" s="25">
        <f t="shared" si="21"/>
        <v>0</v>
      </c>
      <c r="Q101" s="26">
        <f t="shared" si="21"/>
        <v>0</v>
      </c>
      <c r="R101" s="24">
        <f t="shared" si="21"/>
        <v>4704.455480330742</v>
      </c>
      <c r="S101" s="25">
        <f t="shared" si="21"/>
        <v>980.1206802142904</v>
      </c>
      <c r="T101" s="25">
        <f t="shared" si="21"/>
        <v>0.45032256470967724</v>
      </c>
      <c r="U101" s="25">
        <f t="shared" si="21"/>
        <v>0</v>
      </c>
      <c r="V101" s="26">
        <f t="shared" si="21"/>
        <v>1457.369754714032</v>
      </c>
      <c r="W101" s="24">
        <f t="shared" si="21"/>
        <v>0</v>
      </c>
      <c r="X101" s="25">
        <f t="shared" si="21"/>
        <v>0</v>
      </c>
      <c r="Y101" s="25">
        <f t="shared" si="21"/>
        <v>0</v>
      </c>
      <c r="Z101" s="25">
        <f t="shared" si="21"/>
        <v>0</v>
      </c>
      <c r="AA101" s="26">
        <f t="shared" si="21"/>
        <v>0</v>
      </c>
      <c r="AB101" s="24">
        <f t="shared" si="21"/>
        <v>0</v>
      </c>
      <c r="AC101" s="25">
        <f t="shared" si="21"/>
        <v>0</v>
      </c>
      <c r="AD101" s="25">
        <f t="shared" si="21"/>
        <v>0</v>
      </c>
      <c r="AE101" s="25">
        <f t="shared" si="21"/>
        <v>0</v>
      </c>
      <c r="AF101" s="26">
        <f t="shared" si="21"/>
        <v>0</v>
      </c>
      <c r="AG101" s="24">
        <f t="shared" si="21"/>
        <v>0</v>
      </c>
      <c r="AH101" s="25">
        <f t="shared" si="21"/>
        <v>0</v>
      </c>
      <c r="AI101" s="25">
        <f aca="true" t="shared" si="22" ref="AI101:BK101">AI100+AI68</f>
        <v>0</v>
      </c>
      <c r="AJ101" s="25">
        <f t="shared" si="22"/>
        <v>0</v>
      </c>
      <c r="AK101" s="26">
        <f t="shared" si="22"/>
        <v>0</v>
      </c>
      <c r="AL101" s="24">
        <f t="shared" si="22"/>
        <v>0</v>
      </c>
      <c r="AM101" s="25">
        <f t="shared" si="22"/>
        <v>0</v>
      </c>
      <c r="AN101" s="25">
        <f t="shared" si="22"/>
        <v>0</v>
      </c>
      <c r="AO101" s="25">
        <f t="shared" si="22"/>
        <v>0</v>
      </c>
      <c r="AP101" s="26">
        <f t="shared" si="22"/>
        <v>0</v>
      </c>
      <c r="AQ101" s="24">
        <f t="shared" si="22"/>
        <v>0</v>
      </c>
      <c r="AR101" s="25">
        <f t="shared" si="22"/>
        <v>0</v>
      </c>
      <c r="AS101" s="25">
        <f t="shared" si="22"/>
        <v>0</v>
      </c>
      <c r="AT101" s="25">
        <f t="shared" si="22"/>
        <v>0</v>
      </c>
      <c r="AU101" s="26">
        <f t="shared" si="22"/>
        <v>0</v>
      </c>
      <c r="AV101" s="24">
        <f t="shared" si="22"/>
        <v>49898.09505667505</v>
      </c>
      <c r="AW101" s="25">
        <f t="shared" si="22"/>
        <v>6548.340057719542</v>
      </c>
      <c r="AX101" s="25">
        <f t="shared" si="22"/>
        <v>16.814044907064517</v>
      </c>
      <c r="AY101" s="25">
        <f t="shared" si="22"/>
        <v>645.3804425079032</v>
      </c>
      <c r="AZ101" s="26">
        <f t="shared" si="22"/>
        <v>30228.815839070186</v>
      </c>
      <c r="BA101" s="24">
        <f t="shared" si="22"/>
        <v>0</v>
      </c>
      <c r="BB101" s="25">
        <f t="shared" si="22"/>
        <v>0</v>
      </c>
      <c r="BC101" s="25">
        <f t="shared" si="22"/>
        <v>0</v>
      </c>
      <c r="BD101" s="25">
        <f t="shared" si="22"/>
        <v>0</v>
      </c>
      <c r="BE101" s="26">
        <f t="shared" si="22"/>
        <v>0</v>
      </c>
      <c r="BF101" s="24">
        <f t="shared" si="22"/>
        <v>32987.74950748335</v>
      </c>
      <c r="BG101" s="25">
        <f t="shared" si="22"/>
        <v>2257.9794359135158</v>
      </c>
      <c r="BH101" s="25">
        <f t="shared" si="22"/>
        <v>5.942852340000002</v>
      </c>
      <c r="BI101" s="25">
        <f t="shared" si="22"/>
        <v>0</v>
      </c>
      <c r="BJ101" s="26">
        <f t="shared" si="22"/>
        <v>8272.457009094613</v>
      </c>
      <c r="BK101" s="26">
        <f t="shared" si="22"/>
        <v>160278.99375961127</v>
      </c>
    </row>
    <row r="102" spans="3:63" ht="15" customHeight="1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</row>
    <row r="103" spans="1:63" ht="15">
      <c r="A103" s="19" t="s">
        <v>24</v>
      </c>
      <c r="B103" s="12" t="s">
        <v>25</v>
      </c>
      <c r="C103" s="20"/>
      <c r="D103" s="21"/>
      <c r="E103" s="21"/>
      <c r="F103" s="21"/>
      <c r="G103" s="22"/>
      <c r="H103" s="20"/>
      <c r="I103" s="21"/>
      <c r="J103" s="21"/>
      <c r="K103" s="21"/>
      <c r="L103" s="22"/>
      <c r="M103" s="20"/>
      <c r="N103" s="21"/>
      <c r="O103" s="21"/>
      <c r="P103" s="21"/>
      <c r="Q103" s="22"/>
      <c r="R103" s="20"/>
      <c r="S103" s="21"/>
      <c r="T103" s="21"/>
      <c r="U103" s="21"/>
      <c r="V103" s="22"/>
      <c r="W103" s="20"/>
      <c r="X103" s="21"/>
      <c r="Y103" s="21"/>
      <c r="Z103" s="21"/>
      <c r="AA103" s="22"/>
      <c r="AB103" s="20"/>
      <c r="AC103" s="21"/>
      <c r="AD103" s="21"/>
      <c r="AE103" s="21"/>
      <c r="AF103" s="22"/>
      <c r="AG103" s="20"/>
      <c r="AH103" s="21"/>
      <c r="AI103" s="21"/>
      <c r="AJ103" s="21"/>
      <c r="AK103" s="22"/>
      <c r="AL103" s="20"/>
      <c r="AM103" s="21"/>
      <c r="AN103" s="21"/>
      <c r="AO103" s="21"/>
      <c r="AP103" s="22"/>
      <c r="AQ103" s="20"/>
      <c r="AR103" s="21"/>
      <c r="AS103" s="21"/>
      <c r="AT103" s="21"/>
      <c r="AU103" s="22"/>
      <c r="AV103" s="20"/>
      <c r="AW103" s="21"/>
      <c r="AX103" s="21"/>
      <c r="AY103" s="21"/>
      <c r="AZ103" s="22"/>
      <c r="BA103" s="20"/>
      <c r="BB103" s="21"/>
      <c r="BC103" s="21"/>
      <c r="BD103" s="21"/>
      <c r="BE103" s="22"/>
      <c r="BF103" s="20"/>
      <c r="BG103" s="21"/>
      <c r="BH103" s="21"/>
      <c r="BI103" s="21"/>
      <c r="BJ103" s="22"/>
      <c r="BK103" s="23"/>
    </row>
    <row r="104" spans="1:63" ht="15">
      <c r="A104" s="19" t="s">
        <v>7</v>
      </c>
      <c r="B104" s="8" t="s">
        <v>26</v>
      </c>
      <c r="C104" s="20"/>
      <c r="D104" s="21"/>
      <c r="E104" s="21"/>
      <c r="F104" s="21"/>
      <c r="G104" s="22"/>
      <c r="H104" s="20"/>
      <c r="I104" s="21"/>
      <c r="J104" s="21"/>
      <c r="K104" s="21"/>
      <c r="L104" s="22"/>
      <c r="M104" s="20"/>
      <c r="N104" s="21"/>
      <c r="O104" s="21"/>
      <c r="P104" s="21"/>
      <c r="Q104" s="22"/>
      <c r="R104" s="20"/>
      <c r="S104" s="21"/>
      <c r="T104" s="21"/>
      <c r="U104" s="21"/>
      <c r="V104" s="22"/>
      <c r="W104" s="20"/>
      <c r="X104" s="21"/>
      <c r="Y104" s="21"/>
      <c r="Z104" s="21"/>
      <c r="AA104" s="22"/>
      <c r="AB104" s="20"/>
      <c r="AC104" s="21"/>
      <c r="AD104" s="21"/>
      <c r="AE104" s="21"/>
      <c r="AF104" s="22"/>
      <c r="AG104" s="20"/>
      <c r="AH104" s="21"/>
      <c r="AI104" s="21"/>
      <c r="AJ104" s="21"/>
      <c r="AK104" s="22"/>
      <c r="AL104" s="20"/>
      <c r="AM104" s="21"/>
      <c r="AN104" s="21"/>
      <c r="AO104" s="21"/>
      <c r="AP104" s="22"/>
      <c r="AQ104" s="20"/>
      <c r="AR104" s="21"/>
      <c r="AS104" s="21"/>
      <c r="AT104" s="21"/>
      <c r="AU104" s="22"/>
      <c r="AV104" s="20"/>
      <c r="AW104" s="21"/>
      <c r="AX104" s="21"/>
      <c r="AY104" s="21"/>
      <c r="AZ104" s="22"/>
      <c r="BA104" s="20"/>
      <c r="BB104" s="21"/>
      <c r="BC104" s="21"/>
      <c r="BD104" s="21"/>
      <c r="BE104" s="22"/>
      <c r="BF104" s="20"/>
      <c r="BG104" s="21"/>
      <c r="BH104" s="21"/>
      <c r="BI104" s="21"/>
      <c r="BJ104" s="22"/>
      <c r="BK104" s="23"/>
    </row>
    <row r="105" spans="1:63" ht="15">
      <c r="A105" s="19"/>
      <c r="B105" s="7" t="s">
        <v>132</v>
      </c>
      <c r="C105" s="20">
        <v>0</v>
      </c>
      <c r="D105" s="21">
        <v>0.022941379999999983</v>
      </c>
      <c r="E105" s="21">
        <v>0</v>
      </c>
      <c r="F105" s="21">
        <v>0</v>
      </c>
      <c r="G105" s="22">
        <v>0</v>
      </c>
      <c r="H105" s="20">
        <v>0.07566534361290324</v>
      </c>
      <c r="I105" s="21">
        <v>0.09948668399999995</v>
      </c>
      <c r="J105" s="21">
        <v>0.001961510999999999</v>
      </c>
      <c r="K105" s="21">
        <v>0</v>
      </c>
      <c r="L105" s="22">
        <v>0.1635077742903226</v>
      </c>
      <c r="M105" s="20">
        <v>0</v>
      </c>
      <c r="N105" s="21">
        <v>0</v>
      </c>
      <c r="O105" s="21">
        <v>0</v>
      </c>
      <c r="P105" s="21">
        <v>0</v>
      </c>
      <c r="Q105" s="22">
        <v>0</v>
      </c>
      <c r="R105" s="20">
        <v>0.0397797630967742</v>
      </c>
      <c r="S105" s="21">
        <v>0.104425238</v>
      </c>
      <c r="T105" s="21">
        <v>0</v>
      </c>
      <c r="U105" s="21">
        <v>0</v>
      </c>
      <c r="V105" s="22">
        <v>0.046150856000000004</v>
      </c>
      <c r="W105" s="20">
        <v>0</v>
      </c>
      <c r="X105" s="21">
        <v>0</v>
      </c>
      <c r="Y105" s="21">
        <v>0</v>
      </c>
      <c r="Z105" s="21">
        <v>0</v>
      </c>
      <c r="AA105" s="22">
        <v>0</v>
      </c>
      <c r="AB105" s="20">
        <v>0</v>
      </c>
      <c r="AC105" s="21">
        <v>0</v>
      </c>
      <c r="AD105" s="21">
        <v>0</v>
      </c>
      <c r="AE105" s="21">
        <v>0</v>
      </c>
      <c r="AF105" s="22">
        <v>0</v>
      </c>
      <c r="AG105" s="20">
        <v>0</v>
      </c>
      <c r="AH105" s="21">
        <v>0</v>
      </c>
      <c r="AI105" s="21">
        <v>0</v>
      </c>
      <c r="AJ105" s="21">
        <v>0</v>
      </c>
      <c r="AK105" s="22">
        <v>0</v>
      </c>
      <c r="AL105" s="20">
        <v>0</v>
      </c>
      <c r="AM105" s="21">
        <v>0</v>
      </c>
      <c r="AN105" s="21">
        <v>0</v>
      </c>
      <c r="AO105" s="21">
        <v>0</v>
      </c>
      <c r="AP105" s="22">
        <v>0</v>
      </c>
      <c r="AQ105" s="20">
        <v>0</v>
      </c>
      <c r="AR105" s="21">
        <v>0</v>
      </c>
      <c r="AS105" s="21">
        <v>0</v>
      </c>
      <c r="AT105" s="21">
        <v>0</v>
      </c>
      <c r="AU105" s="22">
        <v>0</v>
      </c>
      <c r="AV105" s="20">
        <v>1.5628943552903212</v>
      </c>
      <c r="AW105" s="21">
        <v>0.6038138203940421</v>
      </c>
      <c r="AX105" s="21">
        <v>0.0001249540000000001</v>
      </c>
      <c r="AY105" s="21">
        <v>0</v>
      </c>
      <c r="AZ105" s="22">
        <v>4.06098413851613</v>
      </c>
      <c r="BA105" s="20">
        <v>0</v>
      </c>
      <c r="BB105" s="21">
        <v>0</v>
      </c>
      <c r="BC105" s="21">
        <v>0</v>
      </c>
      <c r="BD105" s="21">
        <v>0</v>
      </c>
      <c r="BE105" s="22">
        <v>0</v>
      </c>
      <c r="BF105" s="20">
        <v>0.9948370092258066</v>
      </c>
      <c r="BG105" s="21">
        <v>0.201784155</v>
      </c>
      <c r="BH105" s="21">
        <v>0.008381604999999999</v>
      </c>
      <c r="BI105" s="21">
        <v>0</v>
      </c>
      <c r="BJ105" s="22">
        <v>1.3404983526451608</v>
      </c>
      <c r="BK105" s="23">
        <f>SUM(C105:BJ105)</f>
        <v>9.327236940071462</v>
      </c>
    </row>
    <row r="106" spans="1:63" ht="15">
      <c r="A106" s="19"/>
      <c r="B106" s="7" t="s">
        <v>188</v>
      </c>
      <c r="C106" s="20">
        <v>0</v>
      </c>
      <c r="D106" s="21">
        <v>4.684847015806452</v>
      </c>
      <c r="E106" s="21">
        <v>0</v>
      </c>
      <c r="F106" s="21">
        <v>0</v>
      </c>
      <c r="G106" s="22">
        <v>0</v>
      </c>
      <c r="H106" s="20">
        <v>53.77283956174195</v>
      </c>
      <c r="I106" s="21">
        <v>12.516375532870967</v>
      </c>
      <c r="J106" s="21">
        <v>0</v>
      </c>
      <c r="K106" s="21">
        <v>0</v>
      </c>
      <c r="L106" s="22">
        <v>64.86221651709678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27.418521376709673</v>
      </c>
      <c r="S106" s="21">
        <v>6.915247095612902</v>
      </c>
      <c r="T106" s="21">
        <v>0</v>
      </c>
      <c r="U106" s="21">
        <v>0</v>
      </c>
      <c r="V106" s="22">
        <v>20.9148205346129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786.2145972315485</v>
      </c>
      <c r="AW106" s="21">
        <v>125.93787742546748</v>
      </c>
      <c r="AX106" s="21">
        <v>0.03124643106451613</v>
      </c>
      <c r="AY106" s="21">
        <v>0</v>
      </c>
      <c r="AZ106" s="22">
        <v>998.752361307258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538.117425658129</v>
      </c>
      <c r="BG106" s="21">
        <v>33.60311672303226</v>
      </c>
      <c r="BH106" s="21">
        <v>0</v>
      </c>
      <c r="BI106" s="21">
        <v>0</v>
      </c>
      <c r="BJ106" s="22">
        <v>351.1519342056451</v>
      </c>
      <c r="BK106" s="23">
        <f>SUM(C106:BJ106)</f>
        <v>3024.893426616596</v>
      </c>
    </row>
    <row r="107" spans="1:63" s="28" customFormat="1" ht="15">
      <c r="A107" s="19"/>
      <c r="B107" s="8" t="s">
        <v>27</v>
      </c>
      <c r="C107" s="24">
        <f>SUM(C105:C106)</f>
        <v>0</v>
      </c>
      <c r="D107" s="24">
        <f aca="true" t="shared" si="23" ref="D107:BK107">SUM(D105:D106)</f>
        <v>4.7077883958064515</v>
      </c>
      <c r="E107" s="24">
        <f t="shared" si="23"/>
        <v>0</v>
      </c>
      <c r="F107" s="24">
        <f t="shared" si="23"/>
        <v>0</v>
      </c>
      <c r="G107" s="24">
        <f t="shared" si="23"/>
        <v>0</v>
      </c>
      <c r="H107" s="24">
        <f t="shared" si="23"/>
        <v>53.84850490535485</v>
      </c>
      <c r="I107" s="24">
        <f t="shared" si="23"/>
        <v>12.615862216870967</v>
      </c>
      <c r="J107" s="24">
        <f t="shared" si="23"/>
        <v>0.001961510999999999</v>
      </c>
      <c r="K107" s="24">
        <f t="shared" si="23"/>
        <v>0</v>
      </c>
      <c r="L107" s="24">
        <f t="shared" si="23"/>
        <v>65.0257242913871</v>
      </c>
      <c r="M107" s="24">
        <f t="shared" si="23"/>
        <v>0</v>
      </c>
      <c r="N107" s="24">
        <f t="shared" si="23"/>
        <v>0</v>
      </c>
      <c r="O107" s="24">
        <f t="shared" si="23"/>
        <v>0</v>
      </c>
      <c r="P107" s="24">
        <f t="shared" si="23"/>
        <v>0</v>
      </c>
      <c r="Q107" s="24">
        <f t="shared" si="23"/>
        <v>0</v>
      </c>
      <c r="R107" s="24">
        <f t="shared" si="23"/>
        <v>27.458301139806448</v>
      </c>
      <c r="S107" s="24">
        <f t="shared" si="23"/>
        <v>7.0196723336129025</v>
      </c>
      <c r="T107" s="24">
        <f t="shared" si="23"/>
        <v>0</v>
      </c>
      <c r="U107" s="24">
        <f t="shared" si="23"/>
        <v>0</v>
      </c>
      <c r="V107" s="24">
        <f t="shared" si="23"/>
        <v>20.9609713906129</v>
      </c>
      <c r="W107" s="24">
        <f t="shared" si="23"/>
        <v>0</v>
      </c>
      <c r="X107" s="24">
        <f t="shared" si="23"/>
        <v>0</v>
      </c>
      <c r="Y107" s="24">
        <f t="shared" si="23"/>
        <v>0</v>
      </c>
      <c r="Z107" s="24">
        <f t="shared" si="23"/>
        <v>0</v>
      </c>
      <c r="AA107" s="24">
        <f t="shared" si="23"/>
        <v>0</v>
      </c>
      <c r="AB107" s="24">
        <f t="shared" si="23"/>
        <v>0</v>
      </c>
      <c r="AC107" s="24">
        <f t="shared" si="23"/>
        <v>0</v>
      </c>
      <c r="AD107" s="24">
        <f t="shared" si="23"/>
        <v>0</v>
      </c>
      <c r="AE107" s="24">
        <f t="shared" si="23"/>
        <v>0</v>
      </c>
      <c r="AF107" s="24">
        <f t="shared" si="23"/>
        <v>0</v>
      </c>
      <c r="AG107" s="24">
        <f t="shared" si="23"/>
        <v>0</v>
      </c>
      <c r="AH107" s="24">
        <f t="shared" si="23"/>
        <v>0</v>
      </c>
      <c r="AI107" s="24">
        <f t="shared" si="23"/>
        <v>0</v>
      </c>
      <c r="AJ107" s="24">
        <f t="shared" si="23"/>
        <v>0</v>
      </c>
      <c r="AK107" s="24">
        <f t="shared" si="23"/>
        <v>0</v>
      </c>
      <c r="AL107" s="24">
        <f t="shared" si="23"/>
        <v>0</v>
      </c>
      <c r="AM107" s="24">
        <f t="shared" si="23"/>
        <v>0</v>
      </c>
      <c r="AN107" s="24">
        <f t="shared" si="23"/>
        <v>0</v>
      </c>
      <c r="AO107" s="24">
        <f t="shared" si="23"/>
        <v>0</v>
      </c>
      <c r="AP107" s="24">
        <f t="shared" si="23"/>
        <v>0</v>
      </c>
      <c r="AQ107" s="24">
        <f t="shared" si="23"/>
        <v>0</v>
      </c>
      <c r="AR107" s="24">
        <f t="shared" si="23"/>
        <v>0</v>
      </c>
      <c r="AS107" s="24">
        <f t="shared" si="23"/>
        <v>0</v>
      </c>
      <c r="AT107" s="24">
        <f t="shared" si="23"/>
        <v>0</v>
      </c>
      <c r="AU107" s="24">
        <f t="shared" si="23"/>
        <v>0</v>
      </c>
      <c r="AV107" s="24">
        <f t="shared" si="23"/>
        <v>787.7774915868388</v>
      </c>
      <c r="AW107" s="24">
        <f t="shared" si="23"/>
        <v>126.54169124586151</v>
      </c>
      <c r="AX107" s="24">
        <f t="shared" si="23"/>
        <v>0.03137138506451613</v>
      </c>
      <c r="AY107" s="24">
        <f t="shared" si="23"/>
        <v>0</v>
      </c>
      <c r="AZ107" s="24">
        <f t="shared" si="23"/>
        <v>1002.8133454457741</v>
      </c>
      <c r="BA107" s="24">
        <f t="shared" si="23"/>
        <v>0</v>
      </c>
      <c r="BB107" s="24">
        <f t="shared" si="23"/>
        <v>0</v>
      </c>
      <c r="BC107" s="24">
        <f t="shared" si="23"/>
        <v>0</v>
      </c>
      <c r="BD107" s="24">
        <f t="shared" si="23"/>
        <v>0</v>
      </c>
      <c r="BE107" s="24">
        <f t="shared" si="23"/>
        <v>0</v>
      </c>
      <c r="BF107" s="24">
        <f t="shared" si="23"/>
        <v>539.1122626673548</v>
      </c>
      <c r="BG107" s="24">
        <f t="shared" si="23"/>
        <v>33.80490087803226</v>
      </c>
      <c r="BH107" s="24">
        <f t="shared" si="23"/>
        <v>0.008381604999999999</v>
      </c>
      <c r="BI107" s="24">
        <f t="shared" si="23"/>
        <v>0</v>
      </c>
      <c r="BJ107" s="24">
        <f t="shared" si="23"/>
        <v>352.49243255829026</v>
      </c>
      <c r="BK107" s="24">
        <f t="shared" si="23"/>
        <v>3034.2206635566677</v>
      </c>
    </row>
    <row r="108" spans="3:63" ht="15" customHeight="1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</row>
    <row r="109" spans="1:63" ht="15">
      <c r="A109" s="19" t="s">
        <v>38</v>
      </c>
      <c r="B109" s="10" t="s">
        <v>39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2"/>
    </row>
    <row r="110" spans="1:63" ht="15">
      <c r="A110" s="19" t="s">
        <v>7</v>
      </c>
      <c r="B110" s="13" t="s">
        <v>40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3" ht="15">
      <c r="A111" s="19"/>
      <c r="B111" s="7" t="s">
        <v>147</v>
      </c>
      <c r="C111" s="20">
        <v>0</v>
      </c>
      <c r="D111" s="21">
        <v>1.10012805</v>
      </c>
      <c r="E111" s="21">
        <v>0</v>
      </c>
      <c r="F111" s="21">
        <v>0</v>
      </c>
      <c r="G111" s="22">
        <v>0</v>
      </c>
      <c r="H111" s="20">
        <v>705.9286</v>
      </c>
      <c r="I111" s="21">
        <v>2900.5650707039495</v>
      </c>
      <c r="J111" s="21">
        <v>0.0037</v>
      </c>
      <c r="K111" s="21">
        <v>0</v>
      </c>
      <c r="L111" s="22">
        <v>3081.5391999999993</v>
      </c>
      <c r="M111" s="20">
        <v>0</v>
      </c>
      <c r="N111" s="21">
        <v>0</v>
      </c>
      <c r="O111" s="21">
        <v>0</v>
      </c>
      <c r="P111" s="21">
        <v>0</v>
      </c>
      <c r="Q111" s="22">
        <v>0</v>
      </c>
      <c r="R111" s="20">
        <v>439.42130000000003</v>
      </c>
      <c r="S111" s="21">
        <v>105.47980000000001</v>
      </c>
      <c r="T111" s="21">
        <v>0.0065</v>
      </c>
      <c r="U111" s="21">
        <v>0</v>
      </c>
      <c r="V111" s="22">
        <v>595.2547</v>
      </c>
      <c r="W111" s="20">
        <v>0</v>
      </c>
      <c r="X111" s="21">
        <v>0</v>
      </c>
      <c r="Y111" s="21">
        <v>0</v>
      </c>
      <c r="Z111" s="21">
        <v>0</v>
      </c>
      <c r="AA111" s="22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0">
        <v>0</v>
      </c>
      <c r="AH111" s="21">
        <v>0</v>
      </c>
      <c r="AI111" s="21">
        <v>0</v>
      </c>
      <c r="AJ111" s="21">
        <v>0</v>
      </c>
      <c r="AK111" s="22">
        <v>0</v>
      </c>
      <c r="AL111" s="20">
        <v>0</v>
      </c>
      <c r="AM111" s="21">
        <v>0</v>
      </c>
      <c r="AN111" s="21">
        <v>0</v>
      </c>
      <c r="AO111" s="21">
        <v>0</v>
      </c>
      <c r="AP111" s="22">
        <v>0</v>
      </c>
      <c r="AQ111" s="20">
        <v>0</v>
      </c>
      <c r="AR111" s="21">
        <v>0</v>
      </c>
      <c r="AS111" s="21">
        <v>0</v>
      </c>
      <c r="AT111" s="21">
        <v>0</v>
      </c>
      <c r="AU111" s="22">
        <v>0</v>
      </c>
      <c r="AV111" s="20">
        <v>0</v>
      </c>
      <c r="AW111" s="21">
        <v>0</v>
      </c>
      <c r="AX111" s="21">
        <v>0</v>
      </c>
      <c r="AY111" s="21">
        <v>0</v>
      </c>
      <c r="AZ111" s="22">
        <v>0</v>
      </c>
      <c r="BA111" s="20">
        <v>0</v>
      </c>
      <c r="BB111" s="21">
        <v>0</v>
      </c>
      <c r="BC111" s="21">
        <v>0</v>
      </c>
      <c r="BD111" s="21">
        <v>0</v>
      </c>
      <c r="BE111" s="22">
        <v>0</v>
      </c>
      <c r="BF111" s="20">
        <v>0</v>
      </c>
      <c r="BG111" s="21">
        <v>0</v>
      </c>
      <c r="BH111" s="21">
        <v>0</v>
      </c>
      <c r="BI111" s="21">
        <v>0</v>
      </c>
      <c r="BJ111" s="22">
        <v>0</v>
      </c>
      <c r="BK111" s="23">
        <f>SUM(C111:BJ111)</f>
        <v>7829.2989987539495</v>
      </c>
    </row>
    <row r="112" spans="1:63" s="28" customFormat="1" ht="15">
      <c r="A112" s="19"/>
      <c r="B112" s="8" t="s">
        <v>9</v>
      </c>
      <c r="C112" s="24">
        <f>SUM(C111)</f>
        <v>0</v>
      </c>
      <c r="D112" s="24">
        <f aca="true" t="shared" si="24" ref="D112:BJ112">SUM(D111)</f>
        <v>1.10012805</v>
      </c>
      <c r="E112" s="24">
        <f t="shared" si="24"/>
        <v>0</v>
      </c>
      <c r="F112" s="24">
        <f t="shared" si="24"/>
        <v>0</v>
      </c>
      <c r="G112" s="24">
        <f t="shared" si="24"/>
        <v>0</v>
      </c>
      <c r="H112" s="24">
        <f t="shared" si="24"/>
        <v>705.9286</v>
      </c>
      <c r="I112" s="24">
        <f t="shared" si="24"/>
        <v>2900.5650707039495</v>
      </c>
      <c r="J112" s="24">
        <f t="shared" si="24"/>
        <v>0.0037</v>
      </c>
      <c r="K112" s="24">
        <f t="shared" si="24"/>
        <v>0</v>
      </c>
      <c r="L112" s="24">
        <f t="shared" si="24"/>
        <v>3081.5391999999993</v>
      </c>
      <c r="M112" s="24">
        <f t="shared" si="24"/>
        <v>0</v>
      </c>
      <c r="N112" s="24">
        <f t="shared" si="24"/>
        <v>0</v>
      </c>
      <c r="O112" s="24">
        <f t="shared" si="24"/>
        <v>0</v>
      </c>
      <c r="P112" s="24">
        <f t="shared" si="24"/>
        <v>0</v>
      </c>
      <c r="Q112" s="24">
        <f t="shared" si="24"/>
        <v>0</v>
      </c>
      <c r="R112" s="24">
        <f t="shared" si="24"/>
        <v>439.42130000000003</v>
      </c>
      <c r="S112" s="24">
        <f t="shared" si="24"/>
        <v>105.47980000000001</v>
      </c>
      <c r="T112" s="24">
        <f t="shared" si="24"/>
        <v>0.0065</v>
      </c>
      <c r="U112" s="24">
        <f t="shared" si="24"/>
        <v>0</v>
      </c>
      <c r="V112" s="24">
        <f t="shared" si="24"/>
        <v>595.2547</v>
      </c>
      <c r="W112" s="24">
        <f t="shared" si="24"/>
        <v>0</v>
      </c>
      <c r="X112" s="24">
        <f t="shared" si="24"/>
        <v>0</v>
      </c>
      <c r="Y112" s="24">
        <f t="shared" si="24"/>
        <v>0</v>
      </c>
      <c r="Z112" s="24">
        <f t="shared" si="24"/>
        <v>0</v>
      </c>
      <c r="AA112" s="24">
        <f t="shared" si="24"/>
        <v>0</v>
      </c>
      <c r="AB112" s="24">
        <f t="shared" si="24"/>
        <v>0</v>
      </c>
      <c r="AC112" s="24">
        <f t="shared" si="24"/>
        <v>0</v>
      </c>
      <c r="AD112" s="24">
        <f t="shared" si="24"/>
        <v>0</v>
      </c>
      <c r="AE112" s="24">
        <f t="shared" si="24"/>
        <v>0</v>
      </c>
      <c r="AF112" s="24">
        <f t="shared" si="24"/>
        <v>0</v>
      </c>
      <c r="AG112" s="24">
        <f t="shared" si="24"/>
        <v>0</v>
      </c>
      <c r="AH112" s="24">
        <f t="shared" si="24"/>
        <v>0</v>
      </c>
      <c r="AI112" s="24">
        <f t="shared" si="24"/>
        <v>0</v>
      </c>
      <c r="AJ112" s="24">
        <f t="shared" si="24"/>
        <v>0</v>
      </c>
      <c r="AK112" s="24">
        <f t="shared" si="24"/>
        <v>0</v>
      </c>
      <c r="AL112" s="24">
        <f t="shared" si="24"/>
        <v>0</v>
      </c>
      <c r="AM112" s="24">
        <f t="shared" si="24"/>
        <v>0</v>
      </c>
      <c r="AN112" s="24">
        <f t="shared" si="24"/>
        <v>0</v>
      </c>
      <c r="AO112" s="24">
        <f t="shared" si="24"/>
        <v>0</v>
      </c>
      <c r="AP112" s="24">
        <f t="shared" si="24"/>
        <v>0</v>
      </c>
      <c r="AQ112" s="24">
        <f t="shared" si="24"/>
        <v>0</v>
      </c>
      <c r="AR112" s="24">
        <f t="shared" si="24"/>
        <v>0</v>
      </c>
      <c r="AS112" s="24">
        <f t="shared" si="24"/>
        <v>0</v>
      </c>
      <c r="AT112" s="24">
        <f t="shared" si="24"/>
        <v>0</v>
      </c>
      <c r="AU112" s="24">
        <f t="shared" si="24"/>
        <v>0</v>
      </c>
      <c r="AV112" s="24">
        <f t="shared" si="24"/>
        <v>0</v>
      </c>
      <c r="AW112" s="24">
        <f t="shared" si="24"/>
        <v>0</v>
      </c>
      <c r="AX112" s="24">
        <f t="shared" si="24"/>
        <v>0</v>
      </c>
      <c r="AY112" s="24">
        <f t="shared" si="24"/>
        <v>0</v>
      </c>
      <c r="AZ112" s="24">
        <f t="shared" si="24"/>
        <v>0</v>
      </c>
      <c r="BA112" s="24">
        <f t="shared" si="24"/>
        <v>0</v>
      </c>
      <c r="BB112" s="24">
        <f t="shared" si="24"/>
        <v>0</v>
      </c>
      <c r="BC112" s="24">
        <f t="shared" si="24"/>
        <v>0</v>
      </c>
      <c r="BD112" s="24">
        <f t="shared" si="24"/>
        <v>0</v>
      </c>
      <c r="BE112" s="24">
        <f t="shared" si="24"/>
        <v>0</v>
      </c>
      <c r="BF112" s="24">
        <f t="shared" si="24"/>
        <v>0</v>
      </c>
      <c r="BG112" s="24">
        <f t="shared" si="24"/>
        <v>0</v>
      </c>
      <c r="BH112" s="24">
        <f t="shared" si="24"/>
        <v>0</v>
      </c>
      <c r="BI112" s="24">
        <f t="shared" si="24"/>
        <v>0</v>
      </c>
      <c r="BJ112" s="24">
        <f t="shared" si="24"/>
        <v>0</v>
      </c>
      <c r="BK112" s="27">
        <f>SUM(BK111)</f>
        <v>7829.2989987539495</v>
      </c>
    </row>
    <row r="113" spans="1:63" ht="15">
      <c r="A113" s="19" t="s">
        <v>10</v>
      </c>
      <c r="B113" s="5" t="s">
        <v>41</v>
      </c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2"/>
    </row>
    <row r="114" spans="1:63" ht="15">
      <c r="A114" s="19"/>
      <c r="B114" s="7" t="s">
        <v>163</v>
      </c>
      <c r="C114" s="20">
        <v>0</v>
      </c>
      <c r="D114" s="21">
        <v>5.9954626134</v>
      </c>
      <c r="E114" s="21">
        <v>0</v>
      </c>
      <c r="F114" s="21">
        <v>0</v>
      </c>
      <c r="G114" s="22">
        <v>0</v>
      </c>
      <c r="H114" s="20">
        <v>3.1369</v>
      </c>
      <c r="I114" s="21">
        <v>979.3968207060112</v>
      </c>
      <c r="J114" s="21">
        <v>0</v>
      </c>
      <c r="K114" s="21">
        <v>0</v>
      </c>
      <c r="L114" s="22">
        <v>5.1626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2.5900000000000003</v>
      </c>
      <c r="S114" s="21">
        <v>31.050599999999996</v>
      </c>
      <c r="T114" s="21">
        <v>0</v>
      </c>
      <c r="U114" s="21">
        <v>0</v>
      </c>
      <c r="V114" s="22">
        <v>1.3686000000000003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 aca="true" t="shared" si="25" ref="BK114:BK137">SUM(C114:BJ114)</f>
        <v>1028.7009833194113</v>
      </c>
    </row>
    <row r="115" spans="1:63" ht="15">
      <c r="A115" s="19"/>
      <c r="B115" s="7" t="s">
        <v>148</v>
      </c>
      <c r="C115" s="20">
        <v>0</v>
      </c>
      <c r="D115" s="21">
        <v>14.109554666010002</v>
      </c>
      <c r="E115" s="21">
        <v>0</v>
      </c>
      <c r="F115" s="21">
        <v>0</v>
      </c>
      <c r="G115" s="22">
        <v>0</v>
      </c>
      <c r="H115" s="20">
        <v>6.6819999999999995</v>
      </c>
      <c r="I115" s="21">
        <v>144.48710657521318</v>
      </c>
      <c r="J115" s="21">
        <v>0</v>
      </c>
      <c r="K115" s="21">
        <v>0</v>
      </c>
      <c r="L115" s="22">
        <v>9.762599999999999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4.525600000000001</v>
      </c>
      <c r="S115" s="21">
        <v>0.2525</v>
      </c>
      <c r="T115" s="21">
        <v>0</v>
      </c>
      <c r="U115" s="21">
        <v>0</v>
      </c>
      <c r="V115" s="22">
        <v>5.9927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 aca="true" t="shared" si="26" ref="BK115">SUM(C115:BJ115)</f>
        <v>185.81206124122318</v>
      </c>
    </row>
    <row r="116" spans="1:63" ht="15">
      <c r="A116" s="19"/>
      <c r="B116" s="7" t="s">
        <v>164</v>
      </c>
      <c r="C116" s="20">
        <v>0</v>
      </c>
      <c r="D116" s="21">
        <v>3.5190808774399995</v>
      </c>
      <c r="E116" s="21">
        <v>0</v>
      </c>
      <c r="F116" s="21">
        <v>0</v>
      </c>
      <c r="G116" s="22">
        <v>0</v>
      </c>
      <c r="H116" s="20">
        <v>7.654100000000001</v>
      </c>
      <c r="I116" s="21">
        <v>16.377259393592265</v>
      </c>
      <c r="J116" s="21">
        <v>0</v>
      </c>
      <c r="K116" s="21">
        <v>0</v>
      </c>
      <c r="L116" s="22">
        <v>12.871899999999998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5.241599999999999</v>
      </c>
      <c r="S116" s="21">
        <v>0.08280000000000001</v>
      </c>
      <c r="T116" s="21">
        <v>0</v>
      </c>
      <c r="U116" s="21">
        <v>0</v>
      </c>
      <c r="V116" s="22">
        <v>2.1732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 aca="true" t="shared" si="27" ref="BK116">SUM(C116:BJ116)</f>
        <v>47.91994027103226</v>
      </c>
    </row>
    <row r="117" spans="1:63" ht="15">
      <c r="A117" s="19"/>
      <c r="B117" s="7" t="s">
        <v>165</v>
      </c>
      <c r="C117" s="20">
        <v>0</v>
      </c>
      <c r="D117" s="21">
        <v>0.64961528402</v>
      </c>
      <c r="E117" s="21">
        <v>0</v>
      </c>
      <c r="F117" s="21">
        <v>0</v>
      </c>
      <c r="G117" s="22">
        <v>0</v>
      </c>
      <c r="H117" s="20">
        <v>3.4700000000000006</v>
      </c>
      <c r="I117" s="21">
        <v>0.39576150269418764</v>
      </c>
      <c r="J117" s="21">
        <v>0</v>
      </c>
      <c r="K117" s="21">
        <v>0</v>
      </c>
      <c r="L117" s="22">
        <v>17.145500000000002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2.6633999999999998</v>
      </c>
      <c r="S117" s="21">
        <v>0.0751</v>
      </c>
      <c r="T117" s="21">
        <v>0</v>
      </c>
      <c r="U117" s="21">
        <v>0</v>
      </c>
      <c r="V117" s="22">
        <v>0.6832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 aca="true" t="shared" si="28" ref="BK117">SUM(C117:BJ117)</f>
        <v>25.08257678671419</v>
      </c>
    </row>
    <row r="118" spans="1:63" ht="15">
      <c r="A118" s="19"/>
      <c r="B118" s="7" t="s">
        <v>166</v>
      </c>
      <c r="C118" s="20">
        <v>0</v>
      </c>
      <c r="D118" s="21">
        <v>5.2489336816</v>
      </c>
      <c r="E118" s="21">
        <v>0</v>
      </c>
      <c r="F118" s="21">
        <v>0</v>
      </c>
      <c r="G118" s="22">
        <v>0</v>
      </c>
      <c r="H118" s="20">
        <v>5.815999999999999</v>
      </c>
      <c r="I118" s="21">
        <v>17.722997341241918</v>
      </c>
      <c r="J118" s="21">
        <v>0</v>
      </c>
      <c r="K118" s="21">
        <v>0</v>
      </c>
      <c r="L118" s="22">
        <v>46.465199999999996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3.0313999999999997</v>
      </c>
      <c r="S118" s="21">
        <v>0.0146</v>
      </c>
      <c r="T118" s="21">
        <v>0</v>
      </c>
      <c r="U118" s="21">
        <v>0</v>
      </c>
      <c r="V118" s="22">
        <v>5.4765999999999995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5"/>
        <v>83.77573102284192</v>
      </c>
    </row>
    <row r="119" spans="1:63" ht="15">
      <c r="A119" s="19"/>
      <c r="B119" s="7" t="s">
        <v>180</v>
      </c>
      <c r="C119" s="20">
        <v>0</v>
      </c>
      <c r="D119" s="21">
        <v>0.78958231569</v>
      </c>
      <c r="E119" s="21">
        <v>0</v>
      </c>
      <c r="F119" s="21">
        <v>0</v>
      </c>
      <c r="G119" s="22">
        <v>0</v>
      </c>
      <c r="H119" s="20">
        <v>5.3513</v>
      </c>
      <c r="I119" s="21">
        <v>1283.373324656878</v>
      </c>
      <c r="J119" s="21">
        <v>0</v>
      </c>
      <c r="K119" s="21">
        <v>0</v>
      </c>
      <c r="L119" s="22">
        <v>51.797799999999995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2.8792</v>
      </c>
      <c r="S119" s="21">
        <v>1.2889</v>
      </c>
      <c r="T119" s="21">
        <v>0</v>
      </c>
      <c r="U119" s="21">
        <v>0</v>
      </c>
      <c r="V119" s="22">
        <v>20.7712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5"/>
        <v>1366.251306972568</v>
      </c>
    </row>
    <row r="120" spans="1:63" ht="15">
      <c r="A120" s="19"/>
      <c r="B120" s="7" t="s">
        <v>167</v>
      </c>
      <c r="C120" s="20">
        <v>0</v>
      </c>
      <c r="D120" s="21">
        <v>74.12597031048001</v>
      </c>
      <c r="E120" s="21">
        <v>0</v>
      </c>
      <c r="F120" s="21">
        <v>0</v>
      </c>
      <c r="G120" s="22">
        <v>0</v>
      </c>
      <c r="H120" s="20">
        <v>169.2495</v>
      </c>
      <c r="I120" s="21">
        <v>4542.289359061458</v>
      </c>
      <c r="J120" s="21">
        <v>9.9233</v>
      </c>
      <c r="K120" s="21">
        <v>0</v>
      </c>
      <c r="L120" s="22">
        <v>861.4839000000001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122.6246</v>
      </c>
      <c r="S120" s="21">
        <v>36.3279</v>
      </c>
      <c r="T120" s="21">
        <v>0</v>
      </c>
      <c r="U120" s="21">
        <v>0</v>
      </c>
      <c r="V120" s="22">
        <v>190.29840000000002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aca="true" t="shared" si="29" ref="BK120">SUM(C120:BJ120)</f>
        <v>6006.322929371938</v>
      </c>
    </row>
    <row r="121" spans="1:63" ht="15">
      <c r="A121" s="19"/>
      <c r="B121" s="7" t="s">
        <v>49</v>
      </c>
      <c r="C121" s="20">
        <v>0</v>
      </c>
      <c r="D121" s="21">
        <v>0.956112</v>
      </c>
      <c r="E121" s="21">
        <v>0</v>
      </c>
      <c r="F121" s="21">
        <v>0</v>
      </c>
      <c r="G121" s="22">
        <v>0</v>
      </c>
      <c r="H121" s="20">
        <v>341.865</v>
      </c>
      <c r="I121" s="21">
        <v>19777.528831366682</v>
      </c>
      <c r="J121" s="21">
        <v>0</v>
      </c>
      <c r="K121" s="21">
        <v>0</v>
      </c>
      <c r="L121" s="22">
        <v>1583.8727000000001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150.68650000000008</v>
      </c>
      <c r="S121" s="21">
        <v>165.8994</v>
      </c>
      <c r="T121" s="21">
        <v>0</v>
      </c>
      <c r="U121" s="21">
        <v>0</v>
      </c>
      <c r="V121" s="22">
        <v>359.0127000000001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 aca="true" t="shared" si="30" ref="BK121">SUM(C121:BJ121)</f>
        <v>22379.82124336668</v>
      </c>
    </row>
    <row r="122" spans="1:63" ht="15">
      <c r="A122" s="19"/>
      <c r="B122" s="7" t="s">
        <v>149</v>
      </c>
      <c r="C122" s="20">
        <v>0</v>
      </c>
      <c r="D122" s="21">
        <v>0.7466452</v>
      </c>
      <c r="E122" s="21">
        <v>0</v>
      </c>
      <c r="F122" s="21">
        <v>0</v>
      </c>
      <c r="G122" s="22">
        <v>0</v>
      </c>
      <c r="H122" s="20">
        <v>14.315599999999996</v>
      </c>
      <c r="I122" s="21">
        <v>91.43644298691613</v>
      </c>
      <c r="J122" s="21">
        <v>0</v>
      </c>
      <c r="K122" s="21">
        <v>0</v>
      </c>
      <c r="L122" s="22">
        <v>68.65699999999998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9.6562</v>
      </c>
      <c r="S122" s="21">
        <v>1.1771</v>
      </c>
      <c r="T122" s="21">
        <v>0</v>
      </c>
      <c r="U122" s="21">
        <v>0</v>
      </c>
      <c r="V122" s="22">
        <v>12.1176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 aca="true" t="shared" si="31" ref="BK122">SUM(C122:BJ122)</f>
        <v>198.10658818691613</v>
      </c>
    </row>
    <row r="123" spans="1:63" ht="15">
      <c r="A123" s="19"/>
      <c r="B123" s="7" t="s">
        <v>168</v>
      </c>
      <c r="C123" s="20">
        <v>0</v>
      </c>
      <c r="D123" s="21">
        <v>1.5451495</v>
      </c>
      <c r="E123" s="21">
        <v>0</v>
      </c>
      <c r="F123" s="21">
        <v>0</v>
      </c>
      <c r="G123" s="22">
        <v>0</v>
      </c>
      <c r="H123" s="20">
        <v>11.343100000000002</v>
      </c>
      <c r="I123" s="21">
        <v>2.8386346048935365</v>
      </c>
      <c r="J123" s="21">
        <v>0</v>
      </c>
      <c r="K123" s="21">
        <v>0</v>
      </c>
      <c r="L123" s="22">
        <v>16.6926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5.650200000000001</v>
      </c>
      <c r="S123" s="21">
        <v>0.0922</v>
      </c>
      <c r="T123" s="21">
        <v>0</v>
      </c>
      <c r="U123" s="21">
        <v>0</v>
      </c>
      <c r="V123" s="22">
        <v>5.106300000000001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>SUM(C123:BJ123)</f>
        <v>43.268184104893535</v>
      </c>
    </row>
    <row r="124" spans="1:63" ht="15">
      <c r="A124" s="19"/>
      <c r="B124" s="7" t="s">
        <v>169</v>
      </c>
      <c r="C124" s="20">
        <v>0</v>
      </c>
      <c r="D124" s="21">
        <v>4.80675204</v>
      </c>
      <c r="E124" s="21">
        <v>0</v>
      </c>
      <c r="F124" s="21">
        <v>0</v>
      </c>
      <c r="G124" s="22">
        <v>0</v>
      </c>
      <c r="H124" s="20">
        <v>241.30810000000005</v>
      </c>
      <c r="I124" s="21">
        <v>1768.422728535452</v>
      </c>
      <c r="J124" s="21">
        <v>0</v>
      </c>
      <c r="K124" s="21">
        <v>0</v>
      </c>
      <c r="L124" s="22">
        <v>814.8943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162.1944</v>
      </c>
      <c r="S124" s="21">
        <v>23.7708</v>
      </c>
      <c r="T124" s="21">
        <v>0</v>
      </c>
      <c r="U124" s="21">
        <v>0</v>
      </c>
      <c r="V124" s="22">
        <v>150.18750000000003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5"/>
        <v>3165.5845805754516</v>
      </c>
    </row>
    <row r="125" spans="1:63" ht="15">
      <c r="A125" s="19"/>
      <c r="B125" s="7" t="s">
        <v>170</v>
      </c>
      <c r="C125" s="20">
        <v>0</v>
      </c>
      <c r="D125" s="21">
        <v>0.6388966</v>
      </c>
      <c r="E125" s="21">
        <v>0</v>
      </c>
      <c r="F125" s="21">
        <v>0</v>
      </c>
      <c r="G125" s="22">
        <v>0</v>
      </c>
      <c r="H125" s="20">
        <v>267.9375</v>
      </c>
      <c r="I125" s="21">
        <v>1896.172219841291</v>
      </c>
      <c r="J125" s="21">
        <v>0.0003</v>
      </c>
      <c r="K125" s="21">
        <v>0</v>
      </c>
      <c r="L125" s="22">
        <v>5106.0374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170.66680000000002</v>
      </c>
      <c r="S125" s="21">
        <v>203.00189999999995</v>
      </c>
      <c r="T125" s="21">
        <v>0</v>
      </c>
      <c r="U125" s="21">
        <v>0</v>
      </c>
      <c r="V125" s="22">
        <v>1396.4457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5"/>
        <v>9040.900716441292</v>
      </c>
    </row>
    <row r="126" spans="1:63" ht="15">
      <c r="A126" s="19"/>
      <c r="B126" s="7" t="s">
        <v>171</v>
      </c>
      <c r="C126" s="20">
        <v>0</v>
      </c>
      <c r="D126" s="21">
        <v>4.0987295292</v>
      </c>
      <c r="E126" s="21">
        <v>0</v>
      </c>
      <c r="F126" s="21">
        <v>0</v>
      </c>
      <c r="G126" s="22">
        <v>0</v>
      </c>
      <c r="H126" s="20">
        <v>812.0404</v>
      </c>
      <c r="I126" s="21">
        <v>6039.2942392186405</v>
      </c>
      <c r="J126" s="21">
        <v>18.8176</v>
      </c>
      <c r="K126" s="21">
        <v>0</v>
      </c>
      <c r="L126" s="22">
        <v>4906.818299999999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658.1821</v>
      </c>
      <c r="S126" s="21">
        <v>322.99610000000007</v>
      </c>
      <c r="T126" s="21">
        <v>0</v>
      </c>
      <c r="U126" s="21">
        <v>0</v>
      </c>
      <c r="V126" s="22">
        <v>1058.3938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5"/>
        <v>13820.64126874784</v>
      </c>
    </row>
    <row r="127" spans="1:63" ht="15">
      <c r="A127" s="19"/>
      <c r="B127" s="7" t="s">
        <v>172</v>
      </c>
      <c r="C127" s="20">
        <v>0</v>
      </c>
      <c r="D127" s="21">
        <v>0.74472</v>
      </c>
      <c r="E127" s="21">
        <v>0</v>
      </c>
      <c r="F127" s="21">
        <v>0</v>
      </c>
      <c r="G127" s="22">
        <v>0</v>
      </c>
      <c r="H127" s="20">
        <v>53.195100000000004</v>
      </c>
      <c r="I127" s="21">
        <v>921.5254015231228</v>
      </c>
      <c r="J127" s="21">
        <v>0</v>
      </c>
      <c r="K127" s="21">
        <v>0</v>
      </c>
      <c r="L127" s="22">
        <v>321.09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36.2984</v>
      </c>
      <c r="S127" s="21">
        <v>5.0574</v>
      </c>
      <c r="T127" s="21">
        <v>0</v>
      </c>
      <c r="U127" s="21">
        <v>0</v>
      </c>
      <c r="V127" s="22">
        <v>39.41539999999999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5"/>
        <v>1377.3264215231227</v>
      </c>
    </row>
    <row r="128" spans="1:63" ht="15">
      <c r="A128" s="19"/>
      <c r="B128" s="7" t="s">
        <v>136</v>
      </c>
      <c r="C128" s="20">
        <v>0</v>
      </c>
      <c r="D128" s="21">
        <v>18.47673428326</v>
      </c>
      <c r="E128" s="21">
        <v>0</v>
      </c>
      <c r="F128" s="21">
        <v>0</v>
      </c>
      <c r="G128" s="22">
        <v>0</v>
      </c>
      <c r="H128" s="20">
        <v>47.87630000000001</v>
      </c>
      <c r="I128" s="21">
        <v>161.16564724459312</v>
      </c>
      <c r="J128" s="21">
        <v>0</v>
      </c>
      <c r="K128" s="21">
        <v>0</v>
      </c>
      <c r="L128" s="22">
        <v>647.0686999999998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28.083299999999994</v>
      </c>
      <c r="S128" s="21">
        <v>2.7739000000000003</v>
      </c>
      <c r="T128" s="21">
        <v>0</v>
      </c>
      <c r="U128" s="21">
        <v>0</v>
      </c>
      <c r="V128" s="22">
        <v>56.472699999999996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5"/>
        <v>961.917281527853</v>
      </c>
    </row>
    <row r="129" spans="1:63" ht="15">
      <c r="A129" s="19"/>
      <c r="B129" s="7" t="s">
        <v>173</v>
      </c>
      <c r="C129" s="20">
        <v>0</v>
      </c>
      <c r="D129" s="21">
        <v>0.4791286608</v>
      </c>
      <c r="E129" s="21">
        <v>0</v>
      </c>
      <c r="F129" s="21">
        <v>0</v>
      </c>
      <c r="G129" s="22">
        <v>0</v>
      </c>
      <c r="H129" s="20">
        <v>2.5353000000000003</v>
      </c>
      <c r="I129" s="21">
        <v>1.0768311086809668</v>
      </c>
      <c r="J129" s="21">
        <v>0</v>
      </c>
      <c r="K129" s="21">
        <v>0</v>
      </c>
      <c r="L129" s="22">
        <v>9.6096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2.1564</v>
      </c>
      <c r="S129" s="21">
        <v>0.0024</v>
      </c>
      <c r="T129" s="21">
        <v>0</v>
      </c>
      <c r="U129" s="21">
        <v>0</v>
      </c>
      <c r="V129" s="22">
        <v>1.5869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5"/>
        <v>17.446559769480967</v>
      </c>
    </row>
    <row r="130" spans="1:63" ht="15">
      <c r="A130" s="19"/>
      <c r="B130" s="7" t="s">
        <v>174</v>
      </c>
      <c r="C130" s="20">
        <v>0</v>
      </c>
      <c r="D130" s="21">
        <v>2.6610854775400004</v>
      </c>
      <c r="E130" s="21">
        <v>0</v>
      </c>
      <c r="F130" s="21">
        <v>0</v>
      </c>
      <c r="G130" s="22">
        <v>0</v>
      </c>
      <c r="H130" s="20">
        <v>0.821</v>
      </c>
      <c r="I130" s="21">
        <v>19.43466981835259</v>
      </c>
      <c r="J130" s="21">
        <v>0</v>
      </c>
      <c r="K130" s="21">
        <v>0</v>
      </c>
      <c r="L130" s="22">
        <v>0.9519000000000001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0.4973000000000001</v>
      </c>
      <c r="S130" s="21">
        <v>0.0067</v>
      </c>
      <c r="T130" s="21">
        <v>0</v>
      </c>
      <c r="U130" s="21">
        <v>0</v>
      </c>
      <c r="V130" s="22">
        <v>0.46869999999999995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5"/>
        <v>24.841355295892583</v>
      </c>
    </row>
    <row r="131" spans="1:63" ht="15">
      <c r="A131" s="19"/>
      <c r="B131" s="7" t="s">
        <v>138</v>
      </c>
      <c r="C131" s="20">
        <v>0</v>
      </c>
      <c r="D131" s="21">
        <v>9.932774671499999</v>
      </c>
      <c r="E131" s="21">
        <v>0</v>
      </c>
      <c r="F131" s="21">
        <v>0</v>
      </c>
      <c r="G131" s="22">
        <v>0</v>
      </c>
      <c r="H131" s="20">
        <v>238.6059</v>
      </c>
      <c r="I131" s="21">
        <v>600.6818815700176</v>
      </c>
      <c r="J131" s="21">
        <v>0</v>
      </c>
      <c r="K131" s="21">
        <v>0</v>
      </c>
      <c r="L131" s="22">
        <v>431.2854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224.8615</v>
      </c>
      <c r="S131" s="21">
        <v>7.4036</v>
      </c>
      <c r="T131" s="21">
        <v>0</v>
      </c>
      <c r="U131" s="21">
        <v>0</v>
      </c>
      <c r="V131" s="22">
        <v>180.47340000000003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5"/>
        <v>1693.2444562415178</v>
      </c>
    </row>
    <row r="132" spans="1:63" ht="15">
      <c r="A132" s="19"/>
      <c r="B132" s="7" t="s">
        <v>175</v>
      </c>
      <c r="C132" s="20">
        <v>0</v>
      </c>
      <c r="D132" s="21">
        <v>0.56489868265</v>
      </c>
      <c r="E132" s="21">
        <v>0</v>
      </c>
      <c r="F132" s="21">
        <v>0</v>
      </c>
      <c r="G132" s="22">
        <v>0</v>
      </c>
      <c r="H132" s="20">
        <v>1.1781</v>
      </c>
      <c r="I132" s="21">
        <v>1720.78424718413</v>
      </c>
      <c r="J132" s="21">
        <v>0.5643</v>
      </c>
      <c r="K132" s="21">
        <v>0</v>
      </c>
      <c r="L132" s="22">
        <v>85.52579999999998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0.34179999999999994</v>
      </c>
      <c r="S132" s="21">
        <v>0.0564</v>
      </c>
      <c r="T132" s="21">
        <v>0</v>
      </c>
      <c r="U132" s="21">
        <v>0</v>
      </c>
      <c r="V132" s="22">
        <v>4.718500000000001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5"/>
        <v>1813.7340458667798</v>
      </c>
    </row>
    <row r="133" spans="1:63" ht="15">
      <c r="A133" s="19"/>
      <c r="B133" s="7" t="s">
        <v>176</v>
      </c>
      <c r="C133" s="20">
        <v>0</v>
      </c>
      <c r="D133" s="21">
        <v>166.49140355645</v>
      </c>
      <c r="E133" s="21">
        <v>0</v>
      </c>
      <c r="F133" s="21">
        <v>0</v>
      </c>
      <c r="G133" s="22">
        <v>0</v>
      </c>
      <c r="H133" s="20">
        <v>0.666</v>
      </c>
      <c r="I133" s="21">
        <v>6707.973883893826</v>
      </c>
      <c r="J133" s="21">
        <v>160.7253</v>
      </c>
      <c r="K133" s="21">
        <v>0</v>
      </c>
      <c r="L133" s="22">
        <v>293.7242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0.32320000000000004</v>
      </c>
      <c r="S133" s="21">
        <v>128.57760000000002</v>
      </c>
      <c r="T133" s="21">
        <v>0</v>
      </c>
      <c r="U133" s="21">
        <v>0</v>
      </c>
      <c r="V133" s="22">
        <v>45.2649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5"/>
        <v>7503.746487450275</v>
      </c>
    </row>
    <row r="134" spans="1:63" ht="15">
      <c r="A134" s="19"/>
      <c r="B134" s="7" t="s">
        <v>177</v>
      </c>
      <c r="C134" s="20">
        <v>0</v>
      </c>
      <c r="D134" s="21">
        <v>0.55736535758</v>
      </c>
      <c r="E134" s="21">
        <v>0</v>
      </c>
      <c r="F134" s="21">
        <v>0</v>
      </c>
      <c r="G134" s="22">
        <v>0</v>
      </c>
      <c r="H134" s="20">
        <v>12.027499999999998</v>
      </c>
      <c r="I134" s="21">
        <v>36.017371759097436</v>
      </c>
      <c r="J134" s="21">
        <v>0</v>
      </c>
      <c r="K134" s="21">
        <v>0</v>
      </c>
      <c r="L134" s="22">
        <v>39.9201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9.514499999999998</v>
      </c>
      <c r="S134" s="21">
        <v>0.2182</v>
      </c>
      <c r="T134" s="21">
        <v>0</v>
      </c>
      <c r="U134" s="21">
        <v>0</v>
      </c>
      <c r="V134" s="22">
        <v>13.4221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5"/>
        <v>111.67713711667743</v>
      </c>
    </row>
    <row r="135" spans="1:63" ht="15">
      <c r="A135" s="19"/>
      <c r="B135" s="7" t="s">
        <v>150</v>
      </c>
      <c r="C135" s="20">
        <v>0</v>
      </c>
      <c r="D135" s="21">
        <v>4.21853466848</v>
      </c>
      <c r="E135" s="21">
        <v>0</v>
      </c>
      <c r="F135" s="21">
        <v>0</v>
      </c>
      <c r="G135" s="22">
        <v>0</v>
      </c>
      <c r="H135" s="20">
        <v>49.4696</v>
      </c>
      <c r="I135" s="21">
        <v>68.57060568946328</v>
      </c>
      <c r="J135" s="21">
        <v>0</v>
      </c>
      <c r="K135" s="21">
        <v>0</v>
      </c>
      <c r="L135" s="22">
        <v>139.24099999999996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39.81260000000001</v>
      </c>
      <c r="S135" s="21">
        <v>3.6208</v>
      </c>
      <c r="T135" s="21">
        <v>0</v>
      </c>
      <c r="U135" s="21">
        <v>0</v>
      </c>
      <c r="V135" s="22">
        <v>32.580200000000005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5"/>
        <v>337.5133403579432</v>
      </c>
    </row>
    <row r="136" spans="1:63" ht="15">
      <c r="A136" s="19"/>
      <c r="B136" s="7" t="s">
        <v>155</v>
      </c>
      <c r="C136" s="20">
        <v>0</v>
      </c>
      <c r="D136" s="21">
        <v>0.6866150477899999</v>
      </c>
      <c r="E136" s="21">
        <v>0</v>
      </c>
      <c r="F136" s="21">
        <v>0</v>
      </c>
      <c r="G136" s="22">
        <v>0</v>
      </c>
      <c r="H136" s="20">
        <v>16.8611</v>
      </c>
      <c r="I136" s="21">
        <v>5.838808893489035</v>
      </c>
      <c r="J136" s="21">
        <v>0</v>
      </c>
      <c r="K136" s="21">
        <v>0</v>
      </c>
      <c r="L136" s="22">
        <v>23.1491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12.121100000000002</v>
      </c>
      <c r="S136" s="21">
        <v>0.6499000000000001</v>
      </c>
      <c r="T136" s="21">
        <v>0</v>
      </c>
      <c r="U136" s="21">
        <v>0</v>
      </c>
      <c r="V136" s="22">
        <v>6.157900000000001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5"/>
        <v>65.46452394127904</v>
      </c>
    </row>
    <row r="137" spans="1:63" ht="15">
      <c r="A137" s="19"/>
      <c r="B137" s="7" t="s">
        <v>157</v>
      </c>
      <c r="C137" s="20">
        <v>0</v>
      </c>
      <c r="D137" s="21">
        <v>0.599900352</v>
      </c>
      <c r="E137" s="21">
        <v>0</v>
      </c>
      <c r="F137" s="21">
        <v>0</v>
      </c>
      <c r="G137" s="22">
        <v>0</v>
      </c>
      <c r="H137" s="20">
        <v>65.3499</v>
      </c>
      <c r="I137" s="21">
        <v>335.61833921152254</v>
      </c>
      <c r="J137" s="21">
        <v>0</v>
      </c>
      <c r="K137" s="21">
        <v>0</v>
      </c>
      <c r="L137" s="22">
        <v>296.19449999999995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44.749300000000005</v>
      </c>
      <c r="S137" s="21">
        <v>5.5838</v>
      </c>
      <c r="T137" s="21">
        <v>0</v>
      </c>
      <c r="U137" s="21">
        <v>0</v>
      </c>
      <c r="V137" s="22">
        <v>74.3156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5"/>
        <v>822.4113395635225</v>
      </c>
    </row>
    <row r="138" spans="1:63" s="28" customFormat="1" ht="15">
      <c r="A138" s="19"/>
      <c r="B138" s="8" t="s">
        <v>12</v>
      </c>
      <c r="C138" s="24">
        <f aca="true" t="shared" si="32" ref="C138:AH138">SUM(C114:C137)</f>
        <v>0</v>
      </c>
      <c r="D138" s="25">
        <f t="shared" si="32"/>
        <v>322.64364537589006</v>
      </c>
      <c r="E138" s="25">
        <f t="shared" si="32"/>
        <v>0</v>
      </c>
      <c r="F138" s="25">
        <f t="shared" si="32"/>
        <v>0</v>
      </c>
      <c r="G138" s="26">
        <f t="shared" si="32"/>
        <v>0</v>
      </c>
      <c r="H138" s="24">
        <f t="shared" si="32"/>
        <v>2378.7553000000003</v>
      </c>
      <c r="I138" s="25">
        <f t="shared" si="32"/>
        <v>47138.423413687255</v>
      </c>
      <c r="J138" s="25">
        <f t="shared" si="32"/>
        <v>190.0308</v>
      </c>
      <c r="K138" s="25">
        <f t="shared" si="32"/>
        <v>0</v>
      </c>
      <c r="L138" s="26">
        <f t="shared" si="32"/>
        <v>15789.4221</v>
      </c>
      <c r="M138" s="24">
        <f t="shared" si="32"/>
        <v>0</v>
      </c>
      <c r="N138" s="25">
        <f t="shared" si="32"/>
        <v>0</v>
      </c>
      <c r="O138" s="25">
        <f t="shared" si="32"/>
        <v>0</v>
      </c>
      <c r="P138" s="25">
        <f t="shared" si="32"/>
        <v>0</v>
      </c>
      <c r="Q138" s="26">
        <f t="shared" si="32"/>
        <v>0</v>
      </c>
      <c r="R138" s="24">
        <f t="shared" si="32"/>
        <v>1699.3514</v>
      </c>
      <c r="S138" s="25">
        <f t="shared" si="32"/>
        <v>939.9806000000002</v>
      </c>
      <c r="T138" s="25">
        <f t="shared" si="32"/>
        <v>0</v>
      </c>
      <c r="U138" s="25">
        <f t="shared" si="32"/>
        <v>0</v>
      </c>
      <c r="V138" s="26">
        <f t="shared" si="32"/>
        <v>3662.9037999999996</v>
      </c>
      <c r="W138" s="24">
        <f t="shared" si="32"/>
        <v>0</v>
      </c>
      <c r="X138" s="25">
        <f t="shared" si="32"/>
        <v>0</v>
      </c>
      <c r="Y138" s="25">
        <f t="shared" si="32"/>
        <v>0</v>
      </c>
      <c r="Z138" s="25">
        <f t="shared" si="32"/>
        <v>0</v>
      </c>
      <c r="AA138" s="26">
        <f t="shared" si="32"/>
        <v>0</v>
      </c>
      <c r="AB138" s="24">
        <f t="shared" si="32"/>
        <v>0</v>
      </c>
      <c r="AC138" s="25">
        <f t="shared" si="32"/>
        <v>0</v>
      </c>
      <c r="AD138" s="25">
        <f t="shared" si="32"/>
        <v>0</v>
      </c>
      <c r="AE138" s="25">
        <f t="shared" si="32"/>
        <v>0</v>
      </c>
      <c r="AF138" s="26">
        <f t="shared" si="32"/>
        <v>0</v>
      </c>
      <c r="AG138" s="24">
        <f t="shared" si="32"/>
        <v>0</v>
      </c>
      <c r="AH138" s="25">
        <f t="shared" si="32"/>
        <v>0</v>
      </c>
      <c r="AI138" s="25">
        <f aca="true" t="shared" si="33" ref="AI138:BK138">SUM(AI114:AI137)</f>
        <v>0</v>
      </c>
      <c r="AJ138" s="25">
        <f t="shared" si="33"/>
        <v>0</v>
      </c>
      <c r="AK138" s="26">
        <f t="shared" si="33"/>
        <v>0</v>
      </c>
      <c r="AL138" s="24">
        <f t="shared" si="33"/>
        <v>0</v>
      </c>
      <c r="AM138" s="25">
        <f t="shared" si="33"/>
        <v>0</v>
      </c>
      <c r="AN138" s="25">
        <f t="shared" si="33"/>
        <v>0</v>
      </c>
      <c r="AO138" s="25">
        <f t="shared" si="33"/>
        <v>0</v>
      </c>
      <c r="AP138" s="26">
        <f t="shared" si="33"/>
        <v>0</v>
      </c>
      <c r="AQ138" s="24">
        <f t="shared" si="33"/>
        <v>0</v>
      </c>
      <c r="AR138" s="25">
        <f t="shared" si="33"/>
        <v>0</v>
      </c>
      <c r="AS138" s="25">
        <f t="shared" si="33"/>
        <v>0</v>
      </c>
      <c r="AT138" s="25">
        <f t="shared" si="33"/>
        <v>0</v>
      </c>
      <c r="AU138" s="26">
        <f t="shared" si="33"/>
        <v>0</v>
      </c>
      <c r="AV138" s="24">
        <f t="shared" si="33"/>
        <v>0</v>
      </c>
      <c r="AW138" s="25">
        <f t="shared" si="33"/>
        <v>0</v>
      </c>
      <c r="AX138" s="25">
        <f t="shared" si="33"/>
        <v>0</v>
      </c>
      <c r="AY138" s="25">
        <f t="shared" si="33"/>
        <v>0</v>
      </c>
      <c r="AZ138" s="26">
        <f t="shared" si="33"/>
        <v>0</v>
      </c>
      <c r="BA138" s="24">
        <f t="shared" si="33"/>
        <v>0</v>
      </c>
      <c r="BB138" s="25">
        <f t="shared" si="33"/>
        <v>0</v>
      </c>
      <c r="BC138" s="25">
        <f t="shared" si="33"/>
        <v>0</v>
      </c>
      <c r="BD138" s="25">
        <f t="shared" si="33"/>
        <v>0</v>
      </c>
      <c r="BE138" s="26">
        <f t="shared" si="33"/>
        <v>0</v>
      </c>
      <c r="BF138" s="24">
        <f t="shared" si="33"/>
        <v>0</v>
      </c>
      <c r="BG138" s="25">
        <f t="shared" si="33"/>
        <v>0</v>
      </c>
      <c r="BH138" s="25">
        <f t="shared" si="33"/>
        <v>0</v>
      </c>
      <c r="BI138" s="25">
        <f t="shared" si="33"/>
        <v>0</v>
      </c>
      <c r="BJ138" s="26">
        <f t="shared" si="33"/>
        <v>0</v>
      </c>
      <c r="BK138" s="26">
        <f t="shared" si="33"/>
        <v>72121.51105906315</v>
      </c>
    </row>
    <row r="139" spans="1:64" s="28" customFormat="1" ht="15">
      <c r="A139" s="19"/>
      <c r="B139" s="9" t="s">
        <v>23</v>
      </c>
      <c r="C139" s="24">
        <f aca="true" t="shared" si="34" ref="C139:AH139">C138+C112</f>
        <v>0</v>
      </c>
      <c r="D139" s="25">
        <f t="shared" si="34"/>
        <v>323.7437734258901</v>
      </c>
      <c r="E139" s="25">
        <f t="shared" si="34"/>
        <v>0</v>
      </c>
      <c r="F139" s="25">
        <f t="shared" si="34"/>
        <v>0</v>
      </c>
      <c r="G139" s="26">
        <f t="shared" si="34"/>
        <v>0</v>
      </c>
      <c r="H139" s="24">
        <f t="shared" si="34"/>
        <v>3084.6839</v>
      </c>
      <c r="I139" s="25">
        <f t="shared" si="34"/>
        <v>50038.9884843912</v>
      </c>
      <c r="J139" s="25">
        <f t="shared" si="34"/>
        <v>190.0345</v>
      </c>
      <c r="K139" s="25">
        <f t="shared" si="34"/>
        <v>0</v>
      </c>
      <c r="L139" s="26">
        <f t="shared" si="34"/>
        <v>18870.9613</v>
      </c>
      <c r="M139" s="24">
        <f t="shared" si="34"/>
        <v>0</v>
      </c>
      <c r="N139" s="25">
        <f t="shared" si="34"/>
        <v>0</v>
      </c>
      <c r="O139" s="25">
        <f t="shared" si="34"/>
        <v>0</v>
      </c>
      <c r="P139" s="25">
        <f t="shared" si="34"/>
        <v>0</v>
      </c>
      <c r="Q139" s="26">
        <f t="shared" si="34"/>
        <v>0</v>
      </c>
      <c r="R139" s="24">
        <f t="shared" si="34"/>
        <v>2138.7727</v>
      </c>
      <c r="S139" s="25">
        <f t="shared" si="34"/>
        <v>1045.4604000000002</v>
      </c>
      <c r="T139" s="25">
        <f t="shared" si="34"/>
        <v>0.0065</v>
      </c>
      <c r="U139" s="25">
        <f t="shared" si="34"/>
        <v>0</v>
      </c>
      <c r="V139" s="26">
        <f t="shared" si="34"/>
        <v>4258.1585</v>
      </c>
      <c r="W139" s="24">
        <f t="shared" si="34"/>
        <v>0</v>
      </c>
      <c r="X139" s="25">
        <f t="shared" si="34"/>
        <v>0</v>
      </c>
      <c r="Y139" s="25">
        <f t="shared" si="34"/>
        <v>0</v>
      </c>
      <c r="Z139" s="25">
        <f t="shared" si="34"/>
        <v>0</v>
      </c>
      <c r="AA139" s="26">
        <f t="shared" si="34"/>
        <v>0</v>
      </c>
      <c r="AB139" s="24">
        <f t="shared" si="34"/>
        <v>0</v>
      </c>
      <c r="AC139" s="25">
        <f t="shared" si="34"/>
        <v>0</v>
      </c>
      <c r="AD139" s="25">
        <f t="shared" si="34"/>
        <v>0</v>
      </c>
      <c r="AE139" s="25">
        <f t="shared" si="34"/>
        <v>0</v>
      </c>
      <c r="AF139" s="26">
        <f t="shared" si="34"/>
        <v>0</v>
      </c>
      <c r="AG139" s="24">
        <f t="shared" si="34"/>
        <v>0</v>
      </c>
      <c r="AH139" s="25">
        <f t="shared" si="34"/>
        <v>0</v>
      </c>
      <c r="AI139" s="25">
        <f aca="true" t="shared" si="35" ref="AI139:BK139">AI138+AI112</f>
        <v>0</v>
      </c>
      <c r="AJ139" s="25">
        <f t="shared" si="35"/>
        <v>0</v>
      </c>
      <c r="AK139" s="26">
        <f t="shared" si="35"/>
        <v>0</v>
      </c>
      <c r="AL139" s="24">
        <f t="shared" si="35"/>
        <v>0</v>
      </c>
      <c r="AM139" s="25">
        <f t="shared" si="35"/>
        <v>0</v>
      </c>
      <c r="AN139" s="25">
        <f t="shared" si="35"/>
        <v>0</v>
      </c>
      <c r="AO139" s="25">
        <f t="shared" si="35"/>
        <v>0</v>
      </c>
      <c r="AP139" s="26">
        <f t="shared" si="35"/>
        <v>0</v>
      </c>
      <c r="AQ139" s="24">
        <f t="shared" si="35"/>
        <v>0</v>
      </c>
      <c r="AR139" s="25">
        <f t="shared" si="35"/>
        <v>0</v>
      </c>
      <c r="AS139" s="25">
        <f t="shared" si="35"/>
        <v>0</v>
      </c>
      <c r="AT139" s="25">
        <f t="shared" si="35"/>
        <v>0</v>
      </c>
      <c r="AU139" s="26">
        <f t="shared" si="35"/>
        <v>0</v>
      </c>
      <c r="AV139" s="24">
        <f t="shared" si="35"/>
        <v>0</v>
      </c>
      <c r="AW139" s="25">
        <f t="shared" si="35"/>
        <v>0</v>
      </c>
      <c r="AX139" s="25">
        <f t="shared" si="35"/>
        <v>0</v>
      </c>
      <c r="AY139" s="25">
        <f t="shared" si="35"/>
        <v>0</v>
      </c>
      <c r="AZ139" s="26">
        <f t="shared" si="35"/>
        <v>0</v>
      </c>
      <c r="BA139" s="24">
        <f t="shared" si="35"/>
        <v>0</v>
      </c>
      <c r="BB139" s="25">
        <f t="shared" si="35"/>
        <v>0</v>
      </c>
      <c r="BC139" s="25">
        <f t="shared" si="35"/>
        <v>0</v>
      </c>
      <c r="BD139" s="25">
        <f t="shared" si="35"/>
        <v>0</v>
      </c>
      <c r="BE139" s="26">
        <f t="shared" si="35"/>
        <v>0</v>
      </c>
      <c r="BF139" s="24">
        <f t="shared" si="35"/>
        <v>0</v>
      </c>
      <c r="BG139" s="25">
        <f t="shared" si="35"/>
        <v>0</v>
      </c>
      <c r="BH139" s="25">
        <f t="shared" si="35"/>
        <v>0</v>
      </c>
      <c r="BI139" s="25">
        <f t="shared" si="35"/>
        <v>0</v>
      </c>
      <c r="BJ139" s="26">
        <f t="shared" si="35"/>
        <v>0</v>
      </c>
      <c r="BK139" s="26">
        <f t="shared" si="35"/>
        <v>79950.8100578171</v>
      </c>
      <c r="BL139" s="37"/>
    </row>
    <row r="140" spans="1:63" ht="15">
      <c r="A140" s="19"/>
      <c r="B140" s="9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19" t="s">
        <v>42</v>
      </c>
      <c r="B141" s="10" t="s">
        <v>43</v>
      </c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19" t="s">
        <v>7</v>
      </c>
      <c r="B142" s="13" t="s">
        <v>44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5">
      <c r="A143" s="34"/>
      <c r="B143" s="7" t="s">
        <v>33</v>
      </c>
      <c r="C143" s="20">
        <v>0</v>
      </c>
      <c r="D143" s="21">
        <v>0</v>
      </c>
      <c r="E143" s="21">
        <v>0</v>
      </c>
      <c r="F143" s="21">
        <v>0</v>
      </c>
      <c r="G143" s="22">
        <v>0</v>
      </c>
      <c r="H143" s="20">
        <v>0</v>
      </c>
      <c r="I143" s="21">
        <v>0</v>
      </c>
      <c r="J143" s="21">
        <v>0</v>
      </c>
      <c r="K143" s="21">
        <v>0</v>
      </c>
      <c r="L143" s="22">
        <v>0</v>
      </c>
      <c r="M143" s="20">
        <v>0</v>
      </c>
      <c r="N143" s="21">
        <v>0</v>
      </c>
      <c r="O143" s="21">
        <v>0</v>
      </c>
      <c r="P143" s="21">
        <v>0</v>
      </c>
      <c r="Q143" s="22">
        <v>0</v>
      </c>
      <c r="R143" s="20">
        <v>0</v>
      </c>
      <c r="S143" s="21">
        <v>0</v>
      </c>
      <c r="T143" s="21">
        <v>0</v>
      </c>
      <c r="U143" s="21">
        <v>0</v>
      </c>
      <c r="V143" s="22">
        <v>0</v>
      </c>
      <c r="W143" s="20">
        <v>0</v>
      </c>
      <c r="X143" s="21">
        <v>0</v>
      </c>
      <c r="Y143" s="21">
        <v>0</v>
      </c>
      <c r="Z143" s="21">
        <v>0</v>
      </c>
      <c r="AA143" s="22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0">
        <v>0</v>
      </c>
      <c r="AH143" s="21">
        <v>0</v>
      </c>
      <c r="AI143" s="21">
        <v>0</v>
      </c>
      <c r="AJ143" s="21">
        <v>0</v>
      </c>
      <c r="AK143" s="22">
        <v>0</v>
      </c>
      <c r="AL143" s="20">
        <v>0</v>
      </c>
      <c r="AM143" s="21">
        <v>0</v>
      </c>
      <c r="AN143" s="21">
        <v>0</v>
      </c>
      <c r="AO143" s="21">
        <v>0</v>
      </c>
      <c r="AP143" s="22">
        <v>0</v>
      </c>
      <c r="AQ143" s="20">
        <v>0</v>
      </c>
      <c r="AR143" s="21">
        <v>0</v>
      </c>
      <c r="AS143" s="21">
        <v>0</v>
      </c>
      <c r="AT143" s="21">
        <v>0</v>
      </c>
      <c r="AU143" s="22">
        <v>0</v>
      </c>
      <c r="AV143" s="20">
        <v>0</v>
      </c>
      <c r="AW143" s="21">
        <v>0</v>
      </c>
      <c r="AX143" s="21">
        <v>0</v>
      </c>
      <c r="AY143" s="21">
        <v>0</v>
      </c>
      <c r="AZ143" s="22">
        <v>0</v>
      </c>
      <c r="BA143" s="20">
        <v>0</v>
      </c>
      <c r="BB143" s="21">
        <v>0</v>
      </c>
      <c r="BC143" s="21">
        <v>0</v>
      </c>
      <c r="BD143" s="21">
        <v>0</v>
      </c>
      <c r="BE143" s="22">
        <v>0</v>
      </c>
      <c r="BF143" s="20">
        <v>0</v>
      </c>
      <c r="BG143" s="21">
        <v>0</v>
      </c>
      <c r="BH143" s="21">
        <v>0</v>
      </c>
      <c r="BI143" s="21">
        <v>0</v>
      </c>
      <c r="BJ143" s="22">
        <v>0</v>
      </c>
      <c r="BK143" s="20">
        <v>0</v>
      </c>
    </row>
    <row r="144" spans="1:63" s="28" customFormat="1" ht="15">
      <c r="A144" s="19"/>
      <c r="B144" s="9" t="s">
        <v>27</v>
      </c>
      <c r="C144" s="24">
        <v>0</v>
      </c>
      <c r="D144" s="25">
        <v>0</v>
      </c>
      <c r="E144" s="25">
        <v>0</v>
      </c>
      <c r="F144" s="25">
        <v>0</v>
      </c>
      <c r="G144" s="26">
        <v>0</v>
      </c>
      <c r="H144" s="24">
        <v>0</v>
      </c>
      <c r="I144" s="25">
        <v>0</v>
      </c>
      <c r="J144" s="25">
        <v>0</v>
      </c>
      <c r="K144" s="25">
        <v>0</v>
      </c>
      <c r="L144" s="26">
        <v>0</v>
      </c>
      <c r="M144" s="24">
        <v>0</v>
      </c>
      <c r="N144" s="25">
        <v>0</v>
      </c>
      <c r="O144" s="25">
        <v>0</v>
      </c>
      <c r="P144" s="25">
        <v>0</v>
      </c>
      <c r="Q144" s="26">
        <v>0</v>
      </c>
      <c r="R144" s="24">
        <v>0</v>
      </c>
      <c r="S144" s="25">
        <v>0</v>
      </c>
      <c r="T144" s="25">
        <v>0</v>
      </c>
      <c r="U144" s="25">
        <v>0</v>
      </c>
      <c r="V144" s="26">
        <v>0</v>
      </c>
      <c r="W144" s="24">
        <v>0</v>
      </c>
      <c r="X144" s="25">
        <v>0</v>
      </c>
      <c r="Y144" s="25">
        <v>0</v>
      </c>
      <c r="Z144" s="25">
        <v>0</v>
      </c>
      <c r="AA144" s="26">
        <v>0</v>
      </c>
      <c r="AB144" s="24">
        <v>0</v>
      </c>
      <c r="AC144" s="25">
        <v>0</v>
      </c>
      <c r="AD144" s="25">
        <v>0</v>
      </c>
      <c r="AE144" s="25">
        <v>0</v>
      </c>
      <c r="AF144" s="26">
        <v>0</v>
      </c>
      <c r="AG144" s="24">
        <v>0</v>
      </c>
      <c r="AH144" s="25">
        <v>0</v>
      </c>
      <c r="AI144" s="25">
        <v>0</v>
      </c>
      <c r="AJ144" s="25">
        <v>0</v>
      </c>
      <c r="AK144" s="26">
        <v>0</v>
      </c>
      <c r="AL144" s="24">
        <v>0</v>
      </c>
      <c r="AM144" s="25">
        <v>0</v>
      </c>
      <c r="AN144" s="25">
        <v>0</v>
      </c>
      <c r="AO144" s="25">
        <v>0</v>
      </c>
      <c r="AP144" s="26">
        <v>0</v>
      </c>
      <c r="AQ144" s="24">
        <v>0</v>
      </c>
      <c r="AR144" s="25">
        <v>0</v>
      </c>
      <c r="AS144" s="25">
        <v>0</v>
      </c>
      <c r="AT144" s="25">
        <v>0</v>
      </c>
      <c r="AU144" s="26">
        <v>0</v>
      </c>
      <c r="AV144" s="24">
        <v>0</v>
      </c>
      <c r="AW144" s="25">
        <v>0</v>
      </c>
      <c r="AX144" s="25">
        <v>0</v>
      </c>
      <c r="AY144" s="25">
        <v>0</v>
      </c>
      <c r="AZ144" s="26">
        <v>0</v>
      </c>
      <c r="BA144" s="24">
        <v>0</v>
      </c>
      <c r="BB144" s="25">
        <v>0</v>
      </c>
      <c r="BC144" s="25">
        <v>0</v>
      </c>
      <c r="BD144" s="25">
        <v>0</v>
      </c>
      <c r="BE144" s="26">
        <v>0</v>
      </c>
      <c r="BF144" s="24">
        <v>0</v>
      </c>
      <c r="BG144" s="25">
        <v>0</v>
      </c>
      <c r="BH144" s="25">
        <v>0</v>
      </c>
      <c r="BI144" s="25">
        <v>0</v>
      </c>
      <c r="BJ144" s="26">
        <v>0</v>
      </c>
      <c r="BK144" s="27">
        <v>0</v>
      </c>
    </row>
    <row r="145" spans="1:64" ht="12" customHeight="1">
      <c r="A145" s="19"/>
      <c r="B145" s="11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2"/>
      <c r="BL145" s="18"/>
    </row>
    <row r="146" spans="1:65" s="28" customFormat="1" ht="15">
      <c r="A146" s="19"/>
      <c r="B146" s="35" t="s">
        <v>45</v>
      </c>
      <c r="C146" s="36">
        <f aca="true" t="shared" si="36" ref="C146:AH146">C144+C139+C107+C101+C63</f>
        <v>0</v>
      </c>
      <c r="D146" s="36">
        <f t="shared" si="36"/>
        <v>2809.4085145332774</v>
      </c>
      <c r="E146" s="36">
        <f t="shared" si="36"/>
        <v>0</v>
      </c>
      <c r="F146" s="36">
        <f t="shared" si="36"/>
        <v>0</v>
      </c>
      <c r="G146" s="36">
        <f t="shared" si="36"/>
        <v>0</v>
      </c>
      <c r="H146" s="36">
        <f t="shared" si="36"/>
        <v>11405.964129057287</v>
      </c>
      <c r="I146" s="36">
        <f t="shared" si="36"/>
        <v>109158.85132957352</v>
      </c>
      <c r="J146" s="36">
        <f t="shared" si="36"/>
        <v>6289.236032106228</v>
      </c>
      <c r="K146" s="36">
        <f t="shared" si="36"/>
        <v>0</v>
      </c>
      <c r="L146" s="36">
        <f t="shared" si="36"/>
        <v>36011.28386762903</v>
      </c>
      <c r="M146" s="36">
        <f t="shared" si="36"/>
        <v>0</v>
      </c>
      <c r="N146" s="36">
        <f t="shared" si="36"/>
        <v>0</v>
      </c>
      <c r="O146" s="36">
        <f t="shared" si="36"/>
        <v>0</v>
      </c>
      <c r="P146" s="36">
        <f t="shared" si="36"/>
        <v>0</v>
      </c>
      <c r="Q146" s="36">
        <f t="shared" si="36"/>
        <v>0</v>
      </c>
      <c r="R146" s="36">
        <f t="shared" si="36"/>
        <v>7215.98697293487</v>
      </c>
      <c r="S146" s="36">
        <f t="shared" si="36"/>
        <v>5586.134511891097</v>
      </c>
      <c r="T146" s="36">
        <f t="shared" si="36"/>
        <v>569.3863337679355</v>
      </c>
      <c r="U146" s="36">
        <f t="shared" si="36"/>
        <v>0</v>
      </c>
      <c r="V146" s="36">
        <f t="shared" si="36"/>
        <v>7013.085436489451</v>
      </c>
      <c r="W146" s="36">
        <f t="shared" si="36"/>
        <v>0</v>
      </c>
      <c r="X146" s="36">
        <f t="shared" si="36"/>
        <v>0</v>
      </c>
      <c r="Y146" s="36">
        <f t="shared" si="36"/>
        <v>0</v>
      </c>
      <c r="Z146" s="36">
        <f t="shared" si="36"/>
        <v>0</v>
      </c>
      <c r="AA146" s="36">
        <f t="shared" si="36"/>
        <v>0</v>
      </c>
      <c r="AB146" s="36">
        <f t="shared" si="36"/>
        <v>0</v>
      </c>
      <c r="AC146" s="36">
        <f t="shared" si="36"/>
        <v>0</v>
      </c>
      <c r="AD146" s="36">
        <f t="shared" si="36"/>
        <v>0</v>
      </c>
      <c r="AE146" s="36">
        <f t="shared" si="36"/>
        <v>0</v>
      </c>
      <c r="AF146" s="36">
        <f t="shared" si="36"/>
        <v>0</v>
      </c>
      <c r="AG146" s="36">
        <f t="shared" si="36"/>
        <v>0</v>
      </c>
      <c r="AH146" s="36">
        <f t="shared" si="36"/>
        <v>0</v>
      </c>
      <c r="AI146" s="36">
        <f aca="true" t="shared" si="37" ref="AI146:BK146">AI144+AI139+AI107+AI101+AI63</f>
        <v>0</v>
      </c>
      <c r="AJ146" s="36">
        <f t="shared" si="37"/>
        <v>0</v>
      </c>
      <c r="AK146" s="36">
        <f t="shared" si="37"/>
        <v>0</v>
      </c>
      <c r="AL146" s="36">
        <f t="shared" si="37"/>
        <v>0</v>
      </c>
      <c r="AM146" s="36">
        <f t="shared" si="37"/>
        <v>0</v>
      </c>
      <c r="AN146" s="36">
        <f t="shared" si="37"/>
        <v>0</v>
      </c>
      <c r="AO146" s="36">
        <f t="shared" si="37"/>
        <v>0</v>
      </c>
      <c r="AP146" s="36">
        <f t="shared" si="37"/>
        <v>0</v>
      </c>
      <c r="AQ146" s="36">
        <f t="shared" si="37"/>
        <v>0</v>
      </c>
      <c r="AR146" s="36">
        <f t="shared" si="37"/>
        <v>0</v>
      </c>
      <c r="AS146" s="36">
        <f t="shared" si="37"/>
        <v>0</v>
      </c>
      <c r="AT146" s="36">
        <f t="shared" si="37"/>
        <v>0</v>
      </c>
      <c r="AU146" s="36">
        <f t="shared" si="37"/>
        <v>0</v>
      </c>
      <c r="AV146" s="36">
        <f t="shared" si="37"/>
        <v>52033.107070681595</v>
      </c>
      <c r="AW146" s="36">
        <f t="shared" si="37"/>
        <v>21369.981130610704</v>
      </c>
      <c r="AX146" s="36">
        <f t="shared" si="37"/>
        <v>97.06306729474194</v>
      </c>
      <c r="AY146" s="36">
        <f t="shared" si="37"/>
        <v>645.3804425079032</v>
      </c>
      <c r="AZ146" s="36">
        <f t="shared" si="37"/>
        <v>41047.24062670431</v>
      </c>
      <c r="BA146" s="36">
        <f t="shared" si="37"/>
        <v>0</v>
      </c>
      <c r="BB146" s="36">
        <f t="shared" si="37"/>
        <v>0</v>
      </c>
      <c r="BC146" s="36">
        <f t="shared" si="37"/>
        <v>0</v>
      </c>
      <c r="BD146" s="36">
        <f t="shared" si="37"/>
        <v>0</v>
      </c>
      <c r="BE146" s="36">
        <f t="shared" si="37"/>
        <v>0</v>
      </c>
      <c r="BF146" s="36">
        <f t="shared" si="37"/>
        <v>34340.74419254919</v>
      </c>
      <c r="BG146" s="36">
        <f t="shared" si="37"/>
        <v>3730.1966892752575</v>
      </c>
      <c r="BH146" s="36">
        <f t="shared" si="37"/>
        <v>285.9293559075162</v>
      </c>
      <c r="BI146" s="36">
        <f t="shared" si="37"/>
        <v>0</v>
      </c>
      <c r="BJ146" s="36">
        <f t="shared" si="37"/>
        <v>10563.048533299581</v>
      </c>
      <c r="BK146" s="27">
        <f t="shared" si="37"/>
        <v>350172.0282368136</v>
      </c>
      <c r="BL146" s="37"/>
      <c r="BM146"/>
    </row>
    <row r="147" spans="1:65" ht="15">
      <c r="A147" s="19"/>
      <c r="B147" s="9"/>
      <c r="C147" s="20"/>
      <c r="D147" s="21"/>
      <c r="E147" s="21"/>
      <c r="F147" s="21"/>
      <c r="G147" s="22"/>
      <c r="H147" s="20"/>
      <c r="I147" s="21"/>
      <c r="J147" s="21"/>
      <c r="K147" s="21"/>
      <c r="L147" s="22"/>
      <c r="M147" s="20"/>
      <c r="N147" s="21"/>
      <c r="O147" s="21"/>
      <c r="P147" s="21"/>
      <c r="Q147" s="22"/>
      <c r="R147" s="20"/>
      <c r="S147" s="21"/>
      <c r="T147" s="21"/>
      <c r="U147" s="21"/>
      <c r="V147" s="22"/>
      <c r="W147" s="20"/>
      <c r="X147" s="21"/>
      <c r="Y147" s="21"/>
      <c r="Z147" s="21"/>
      <c r="AA147" s="22"/>
      <c r="AB147" s="20"/>
      <c r="AC147" s="21"/>
      <c r="AD147" s="21"/>
      <c r="AE147" s="21"/>
      <c r="AF147" s="22"/>
      <c r="AG147" s="20"/>
      <c r="AH147" s="21"/>
      <c r="AI147" s="21"/>
      <c r="AJ147" s="21"/>
      <c r="AK147" s="22"/>
      <c r="AL147" s="20"/>
      <c r="AM147" s="21"/>
      <c r="AN147" s="21"/>
      <c r="AO147" s="21"/>
      <c r="AP147" s="22"/>
      <c r="AQ147" s="20"/>
      <c r="AR147" s="21"/>
      <c r="AS147" s="21"/>
      <c r="AT147" s="21"/>
      <c r="AU147" s="22"/>
      <c r="AV147" s="20"/>
      <c r="AW147" s="21"/>
      <c r="AX147" s="21"/>
      <c r="AY147" s="21"/>
      <c r="AZ147" s="22"/>
      <c r="BA147" s="20"/>
      <c r="BB147" s="21"/>
      <c r="BC147" s="21"/>
      <c r="BD147" s="21"/>
      <c r="BE147" s="22"/>
      <c r="BF147" s="20"/>
      <c r="BG147" s="21"/>
      <c r="BH147" s="21"/>
      <c r="BI147" s="21"/>
      <c r="BJ147" s="22"/>
      <c r="BK147" s="23"/>
      <c r="BL147" s="18"/>
      <c r="BM147"/>
    </row>
    <row r="148" spans="1:65" ht="15">
      <c r="A148" s="19" t="s">
        <v>28</v>
      </c>
      <c r="B148" s="8" t="s">
        <v>29</v>
      </c>
      <c r="C148" s="20"/>
      <c r="D148" s="21"/>
      <c r="E148" s="21"/>
      <c r="F148" s="21"/>
      <c r="G148" s="22"/>
      <c r="H148" s="20"/>
      <c r="I148" s="21"/>
      <c r="J148" s="21"/>
      <c r="K148" s="21"/>
      <c r="L148" s="22"/>
      <c r="M148" s="20"/>
      <c r="N148" s="21"/>
      <c r="O148" s="21"/>
      <c r="P148" s="21"/>
      <c r="Q148" s="22"/>
      <c r="R148" s="20"/>
      <c r="S148" s="21"/>
      <c r="T148" s="21"/>
      <c r="U148" s="21"/>
      <c r="V148" s="22"/>
      <c r="W148" s="20"/>
      <c r="X148" s="21"/>
      <c r="Y148" s="21"/>
      <c r="Z148" s="21"/>
      <c r="AA148" s="22"/>
      <c r="AB148" s="20"/>
      <c r="AC148" s="21"/>
      <c r="AD148" s="21"/>
      <c r="AE148" s="21"/>
      <c r="AF148" s="22"/>
      <c r="AG148" s="20"/>
      <c r="AH148" s="21"/>
      <c r="AI148" s="21"/>
      <c r="AJ148" s="21"/>
      <c r="AK148" s="22"/>
      <c r="AL148" s="20"/>
      <c r="AM148" s="21"/>
      <c r="AN148" s="21"/>
      <c r="AO148" s="21"/>
      <c r="AP148" s="22"/>
      <c r="AQ148" s="20"/>
      <c r="AR148" s="21"/>
      <c r="AS148" s="21"/>
      <c r="AT148" s="21"/>
      <c r="AU148" s="22"/>
      <c r="AV148" s="20"/>
      <c r="AW148" s="21"/>
      <c r="AX148" s="21"/>
      <c r="AY148" s="21"/>
      <c r="AZ148" s="22"/>
      <c r="BA148" s="20"/>
      <c r="BB148" s="21"/>
      <c r="BC148" s="21"/>
      <c r="BD148" s="21"/>
      <c r="BE148" s="22"/>
      <c r="BF148" s="20"/>
      <c r="BG148" s="21"/>
      <c r="BH148" s="21"/>
      <c r="BI148" s="21"/>
      <c r="BJ148" s="22"/>
      <c r="BK148" s="23"/>
      <c r="BL148" s="18"/>
      <c r="BM148" s="18"/>
    </row>
    <row r="149" spans="1:65" ht="15">
      <c r="A149" s="19"/>
      <c r="B149" s="7" t="s">
        <v>145</v>
      </c>
      <c r="C149" s="20">
        <v>0</v>
      </c>
      <c r="D149" s="21">
        <v>0.7697824783225805</v>
      </c>
      <c r="E149" s="21">
        <v>0</v>
      </c>
      <c r="F149" s="21">
        <v>0</v>
      </c>
      <c r="G149" s="22">
        <v>0</v>
      </c>
      <c r="H149" s="20">
        <v>6.461661099838708</v>
      </c>
      <c r="I149" s="21">
        <v>4.228468470129033</v>
      </c>
      <c r="J149" s="21">
        <v>0</v>
      </c>
      <c r="K149" s="21">
        <v>0</v>
      </c>
      <c r="L149" s="22">
        <v>5.586567513032258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4.889859702903228</v>
      </c>
      <c r="S149" s="21">
        <v>4.19529333416129</v>
      </c>
      <c r="T149" s="21">
        <v>0</v>
      </c>
      <c r="U149" s="21">
        <v>0</v>
      </c>
      <c r="V149" s="22">
        <v>2.9763575862258063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20.953200002161292</v>
      </c>
      <c r="AW149" s="21">
        <v>26.234917820682373</v>
      </c>
      <c r="AX149" s="21">
        <v>0</v>
      </c>
      <c r="AY149" s="21">
        <v>0</v>
      </c>
      <c r="AZ149" s="22">
        <v>48.0268986143871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14.98661288680645</v>
      </c>
      <c r="BG149" s="21">
        <v>8.005740203741937</v>
      </c>
      <c r="BH149" s="21">
        <v>0</v>
      </c>
      <c r="BI149" s="21">
        <v>0</v>
      </c>
      <c r="BJ149" s="22">
        <v>17.543541620806455</v>
      </c>
      <c r="BK149" s="23">
        <f>SUM(C149:BJ149)</f>
        <v>164.8589013331985</v>
      </c>
      <c r="BL149" s="18"/>
      <c r="BM149"/>
    </row>
    <row r="150" spans="1:65" ht="15">
      <c r="A150" s="19"/>
      <c r="B150" s="7" t="s">
        <v>133</v>
      </c>
      <c r="C150" s="20">
        <v>0</v>
      </c>
      <c r="D150" s="21">
        <v>11.485328070322579</v>
      </c>
      <c r="E150" s="21">
        <v>0</v>
      </c>
      <c r="F150" s="21">
        <v>0</v>
      </c>
      <c r="G150" s="22">
        <v>0</v>
      </c>
      <c r="H150" s="20">
        <v>98.39801272661293</v>
      </c>
      <c r="I150" s="21">
        <v>17.177707649193547</v>
      </c>
      <c r="J150" s="21">
        <v>0</v>
      </c>
      <c r="K150" s="21">
        <v>0</v>
      </c>
      <c r="L150" s="22">
        <v>158.4034618359355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54.74785197819352</v>
      </c>
      <c r="S150" s="21">
        <v>1.5927437649999998</v>
      </c>
      <c r="T150" s="21">
        <v>0</v>
      </c>
      <c r="U150" s="21">
        <v>0</v>
      </c>
      <c r="V150" s="22">
        <v>9.176379357838709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441.47841172158076</v>
      </c>
      <c r="AW150" s="21">
        <v>120.49667956339965</v>
      </c>
      <c r="AX150" s="21">
        <v>0</v>
      </c>
      <c r="AY150" s="21">
        <v>0</v>
      </c>
      <c r="AZ150" s="22">
        <v>346.33449739354836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222.1911193385483</v>
      </c>
      <c r="BG150" s="21">
        <v>7.328811039225809</v>
      </c>
      <c r="BH150" s="21">
        <v>0</v>
      </c>
      <c r="BI150" s="21">
        <v>0</v>
      </c>
      <c r="BJ150" s="22">
        <v>30.898210578387094</v>
      </c>
      <c r="BK150" s="23">
        <f>SUM(C150:BJ150)</f>
        <v>1519.7092150177868</v>
      </c>
      <c r="BL150" s="18"/>
      <c r="BM150"/>
    </row>
    <row r="151" spans="1:65" ht="15">
      <c r="A151" s="19"/>
      <c r="B151" s="7" t="s">
        <v>142</v>
      </c>
      <c r="C151" s="20">
        <v>0</v>
      </c>
      <c r="D151" s="21">
        <v>0.7728531312903227</v>
      </c>
      <c r="E151" s="21">
        <v>0</v>
      </c>
      <c r="F151" s="21">
        <v>0</v>
      </c>
      <c r="G151" s="22">
        <v>0</v>
      </c>
      <c r="H151" s="20">
        <v>11.622867764580644</v>
      </c>
      <c r="I151" s="21">
        <v>0.8111919621935482</v>
      </c>
      <c r="J151" s="21">
        <v>0</v>
      </c>
      <c r="K151" s="21">
        <v>0</v>
      </c>
      <c r="L151" s="22">
        <v>20.092710372806454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12.821590585354846</v>
      </c>
      <c r="S151" s="21">
        <v>4.4981080823870965</v>
      </c>
      <c r="T151" s="21">
        <v>0</v>
      </c>
      <c r="U151" s="21">
        <v>0</v>
      </c>
      <c r="V151" s="22">
        <v>12.261243826580646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30.186421996096776</v>
      </c>
      <c r="AW151" s="21">
        <v>11.677924724214412</v>
      </c>
      <c r="AX151" s="21">
        <v>0</v>
      </c>
      <c r="AY151" s="21">
        <v>0</v>
      </c>
      <c r="AZ151" s="22">
        <v>41.36433433090324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26.815787643870962</v>
      </c>
      <c r="BG151" s="21">
        <v>2.8857124826774196</v>
      </c>
      <c r="BH151" s="21">
        <v>0</v>
      </c>
      <c r="BI151" s="21">
        <v>0</v>
      </c>
      <c r="BJ151" s="22">
        <v>19.504587798258065</v>
      </c>
      <c r="BK151" s="23">
        <f>SUM(C151:BJ151)</f>
        <v>195.31533470121445</v>
      </c>
      <c r="BL151" s="18"/>
      <c r="BM151"/>
    </row>
    <row r="152" spans="1:64" ht="15">
      <c r="A152" s="19"/>
      <c r="B152" s="7" t="s">
        <v>162</v>
      </c>
      <c r="C152" s="20">
        <v>0</v>
      </c>
      <c r="D152" s="21">
        <v>0.8259774193548387</v>
      </c>
      <c r="E152" s="21">
        <v>0</v>
      </c>
      <c r="F152" s="21">
        <v>0</v>
      </c>
      <c r="G152" s="22">
        <v>0</v>
      </c>
      <c r="H152" s="20">
        <v>21.97327832916129</v>
      </c>
      <c r="I152" s="21">
        <v>10.311244592516129</v>
      </c>
      <c r="J152" s="21">
        <v>0</v>
      </c>
      <c r="K152" s="21">
        <v>0</v>
      </c>
      <c r="L152" s="22">
        <v>111.27114111348389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10.095190105999997</v>
      </c>
      <c r="S152" s="21">
        <v>0.20336820593548385</v>
      </c>
      <c r="T152" s="21">
        <v>0</v>
      </c>
      <c r="U152" s="21">
        <v>0</v>
      </c>
      <c r="V152" s="22">
        <v>11.218200201064517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8.691456871645164</v>
      </c>
      <c r="AW152" s="21">
        <v>2.4071762199150193</v>
      </c>
      <c r="AX152" s="21">
        <v>0</v>
      </c>
      <c r="AY152" s="21">
        <v>0</v>
      </c>
      <c r="AZ152" s="22">
        <v>13.515930865967745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2.818818631935484</v>
      </c>
      <c r="BG152" s="21">
        <v>0.19505363103225806</v>
      </c>
      <c r="BH152" s="21">
        <v>0</v>
      </c>
      <c r="BI152" s="21">
        <v>0</v>
      </c>
      <c r="BJ152" s="22">
        <v>1.6137674414516128</v>
      </c>
      <c r="BK152" s="23">
        <f>SUM(C152:BJ152)</f>
        <v>195.14060362946339</v>
      </c>
      <c r="BL152" s="18"/>
    </row>
    <row r="153" spans="1:63" ht="15">
      <c r="A153" s="19"/>
      <c r="B153" s="7" t="s">
        <v>156</v>
      </c>
      <c r="C153" s="20">
        <v>0</v>
      </c>
      <c r="D153" s="21">
        <v>0.5747953225806451</v>
      </c>
      <c r="E153" s="21">
        <v>0</v>
      </c>
      <c r="F153" s="21">
        <v>0</v>
      </c>
      <c r="G153" s="22">
        <v>0</v>
      </c>
      <c r="H153" s="20">
        <v>10.526364358935481</v>
      </c>
      <c r="I153" s="21">
        <v>3.944002821129032</v>
      </c>
      <c r="J153" s="21">
        <v>0</v>
      </c>
      <c r="K153" s="21">
        <v>0</v>
      </c>
      <c r="L153" s="22">
        <v>16.72959727580645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7.432867475677419</v>
      </c>
      <c r="S153" s="21">
        <v>0.8310226774838708</v>
      </c>
      <c r="T153" s="21">
        <v>0</v>
      </c>
      <c r="U153" s="21">
        <v>0</v>
      </c>
      <c r="V153" s="22">
        <v>5.986744158774193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38.814959411</v>
      </c>
      <c r="AW153" s="21">
        <v>18.28712371156303</v>
      </c>
      <c r="AX153" s="21">
        <v>0</v>
      </c>
      <c r="AY153" s="21">
        <v>0</v>
      </c>
      <c r="AZ153" s="22">
        <v>77.55639455351613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24.864157497161283</v>
      </c>
      <c r="BG153" s="21">
        <v>3.512200805645161</v>
      </c>
      <c r="BH153" s="21">
        <v>0</v>
      </c>
      <c r="BI153" s="21">
        <v>0</v>
      </c>
      <c r="BJ153" s="22">
        <v>14.529867380451616</v>
      </c>
      <c r="BK153" s="23">
        <f>SUM(C153:BJ153)</f>
        <v>223.59009744972428</v>
      </c>
    </row>
    <row r="154" spans="1:63" s="28" customFormat="1" ht="15">
      <c r="A154" s="19"/>
      <c r="B154" s="8" t="s">
        <v>27</v>
      </c>
      <c r="C154" s="24">
        <f>SUM(C149:C153)</f>
        <v>0</v>
      </c>
      <c r="D154" s="24">
        <f aca="true" t="shared" si="38" ref="D154:BJ154">SUM(D149:D153)</f>
        <v>14.428736421870966</v>
      </c>
      <c r="E154" s="24">
        <f t="shared" si="38"/>
        <v>0</v>
      </c>
      <c r="F154" s="24">
        <f t="shared" si="38"/>
        <v>0</v>
      </c>
      <c r="G154" s="24">
        <f t="shared" si="38"/>
        <v>0</v>
      </c>
      <c r="H154" s="24">
        <f t="shared" si="38"/>
        <v>148.98218427912906</v>
      </c>
      <c r="I154" s="24">
        <f t="shared" si="38"/>
        <v>36.47261549516129</v>
      </c>
      <c r="J154" s="24">
        <f t="shared" si="38"/>
        <v>0</v>
      </c>
      <c r="K154" s="24">
        <f t="shared" si="38"/>
        <v>0</v>
      </c>
      <c r="L154" s="24">
        <f t="shared" si="38"/>
        <v>312.08347811106455</v>
      </c>
      <c r="M154" s="24">
        <f t="shared" si="38"/>
        <v>0</v>
      </c>
      <c r="N154" s="24">
        <f t="shared" si="38"/>
        <v>0</v>
      </c>
      <c r="O154" s="24">
        <f t="shared" si="38"/>
        <v>0</v>
      </c>
      <c r="P154" s="24">
        <f t="shared" si="38"/>
        <v>0</v>
      </c>
      <c r="Q154" s="24">
        <f t="shared" si="38"/>
        <v>0</v>
      </c>
      <c r="R154" s="24">
        <f t="shared" si="38"/>
        <v>89.98735984812902</v>
      </c>
      <c r="S154" s="24">
        <f t="shared" si="38"/>
        <v>11.32053606496774</v>
      </c>
      <c r="T154" s="24">
        <f t="shared" si="38"/>
        <v>0</v>
      </c>
      <c r="U154" s="24">
        <f t="shared" si="38"/>
        <v>0</v>
      </c>
      <c r="V154" s="24">
        <f t="shared" si="38"/>
        <v>41.61892513048387</v>
      </c>
      <c r="W154" s="24">
        <f t="shared" si="38"/>
        <v>0</v>
      </c>
      <c r="X154" s="24">
        <f t="shared" si="38"/>
        <v>0</v>
      </c>
      <c r="Y154" s="24">
        <f t="shared" si="38"/>
        <v>0</v>
      </c>
      <c r="Z154" s="24">
        <f t="shared" si="38"/>
        <v>0</v>
      </c>
      <c r="AA154" s="24">
        <f t="shared" si="38"/>
        <v>0</v>
      </c>
      <c r="AB154" s="24">
        <f t="shared" si="38"/>
        <v>0</v>
      </c>
      <c r="AC154" s="24">
        <f t="shared" si="38"/>
        <v>0</v>
      </c>
      <c r="AD154" s="24">
        <f t="shared" si="38"/>
        <v>0</v>
      </c>
      <c r="AE154" s="24">
        <f t="shared" si="38"/>
        <v>0</v>
      </c>
      <c r="AF154" s="24">
        <f t="shared" si="38"/>
        <v>0</v>
      </c>
      <c r="AG154" s="24">
        <f t="shared" si="38"/>
        <v>0</v>
      </c>
      <c r="AH154" s="24">
        <f t="shared" si="38"/>
        <v>0</v>
      </c>
      <c r="AI154" s="24">
        <f t="shared" si="38"/>
        <v>0</v>
      </c>
      <c r="AJ154" s="24">
        <f t="shared" si="38"/>
        <v>0</v>
      </c>
      <c r="AK154" s="24">
        <f t="shared" si="38"/>
        <v>0</v>
      </c>
      <c r="AL154" s="24">
        <f t="shared" si="38"/>
        <v>0</v>
      </c>
      <c r="AM154" s="24">
        <f t="shared" si="38"/>
        <v>0</v>
      </c>
      <c r="AN154" s="24">
        <f t="shared" si="38"/>
        <v>0</v>
      </c>
      <c r="AO154" s="24">
        <f t="shared" si="38"/>
        <v>0</v>
      </c>
      <c r="AP154" s="24">
        <f t="shared" si="38"/>
        <v>0</v>
      </c>
      <c r="AQ154" s="24">
        <f t="shared" si="38"/>
        <v>0</v>
      </c>
      <c r="AR154" s="24">
        <f t="shared" si="38"/>
        <v>0</v>
      </c>
      <c r="AS154" s="24">
        <f t="shared" si="38"/>
        <v>0</v>
      </c>
      <c r="AT154" s="24">
        <f t="shared" si="38"/>
        <v>0</v>
      </c>
      <c r="AU154" s="24">
        <f t="shared" si="38"/>
        <v>0</v>
      </c>
      <c r="AV154" s="24">
        <f t="shared" si="38"/>
        <v>540.124450002484</v>
      </c>
      <c r="AW154" s="24">
        <f t="shared" si="38"/>
        <v>179.10382203977449</v>
      </c>
      <c r="AX154" s="24">
        <f t="shared" si="38"/>
        <v>0</v>
      </c>
      <c r="AY154" s="24">
        <f t="shared" si="38"/>
        <v>0</v>
      </c>
      <c r="AZ154" s="24">
        <f t="shared" si="38"/>
        <v>526.7980557583226</v>
      </c>
      <c r="BA154" s="24">
        <f t="shared" si="38"/>
        <v>0</v>
      </c>
      <c r="BB154" s="24">
        <f t="shared" si="38"/>
        <v>0</v>
      </c>
      <c r="BC154" s="24">
        <f t="shared" si="38"/>
        <v>0</v>
      </c>
      <c r="BD154" s="24">
        <f t="shared" si="38"/>
        <v>0</v>
      </c>
      <c r="BE154" s="24">
        <f t="shared" si="38"/>
        <v>0</v>
      </c>
      <c r="BF154" s="24">
        <f t="shared" si="38"/>
        <v>291.6764959983225</v>
      </c>
      <c r="BG154" s="24">
        <f t="shared" si="38"/>
        <v>21.927518162322585</v>
      </c>
      <c r="BH154" s="24">
        <f t="shared" si="38"/>
        <v>0</v>
      </c>
      <c r="BI154" s="24">
        <f t="shared" si="38"/>
        <v>0</v>
      </c>
      <c r="BJ154" s="24">
        <f t="shared" si="38"/>
        <v>84.08997481935485</v>
      </c>
      <c r="BK154" s="26">
        <f>SUM(BK149:BK153)</f>
        <v>2298.6141521313875</v>
      </c>
    </row>
    <row r="156" spans="1:13" ht="15">
      <c r="A156" s="53" t="s">
        <v>199</v>
      </c>
      <c r="B15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1:13" ht="15">
      <c r="A157" s="53" t="s">
        <v>200</v>
      </c>
      <c r="B157"/>
      <c r="C157"/>
      <c r="D157"/>
      <c r="E157"/>
      <c r="F157"/>
      <c r="G157"/>
      <c r="H157"/>
      <c r="I157"/>
      <c r="J157"/>
      <c r="K157" s="53" t="s">
        <v>201</v>
      </c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 s="53" t="s">
        <v>202</v>
      </c>
      <c r="L158"/>
      <c r="M158"/>
    </row>
    <row r="159" spans="1:13" ht="15">
      <c r="A159" s="53" t="s">
        <v>203</v>
      </c>
      <c r="B159"/>
      <c r="C159"/>
      <c r="D159"/>
      <c r="E159"/>
      <c r="F159"/>
      <c r="G159"/>
      <c r="H159"/>
      <c r="I159"/>
      <c r="J159"/>
      <c r="K159" s="53" t="s">
        <v>204</v>
      </c>
      <c r="L159"/>
      <c r="M159"/>
    </row>
    <row r="160" spans="1:13" ht="15">
      <c r="A160" s="53" t="s">
        <v>205</v>
      </c>
      <c r="B160"/>
      <c r="C160"/>
      <c r="D160"/>
      <c r="E160"/>
      <c r="F160"/>
      <c r="G160"/>
      <c r="H160"/>
      <c r="I160"/>
      <c r="J160"/>
      <c r="K160" s="53" t="s">
        <v>206</v>
      </c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 s="53" t="s">
        <v>207</v>
      </c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 s="53" t="s">
        <v>208</v>
      </c>
      <c r="L162"/>
      <c r="M162"/>
    </row>
  </sheetData>
  <sheetProtection algorithmName="SHA-512" hashValue="yzxpYocjBH63RkEnJtIK+I5qI+DDJD1VDupKnTNfM1V+kzAU6UAq67Ua++w2113vQJI9UjDq25o2zxMBm0Nz3w==" saltValue="2fa9ELEdDQb7Rk3KoRAw6A==" spinCount="100000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 topLeftCell="A1">
      <selection activeCell="A2" sqref="A2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198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0.20119471067741934</v>
      </c>
      <c r="E5" s="41">
        <v>0.14031451016129026</v>
      </c>
      <c r="F5" s="41">
        <v>9.206425587548383</v>
      </c>
      <c r="G5" s="41">
        <v>0.0010301379999999999</v>
      </c>
      <c r="H5" s="41">
        <v>0</v>
      </c>
      <c r="I5" s="42">
        <v>0</v>
      </c>
      <c r="J5" s="42">
        <v>0</v>
      </c>
      <c r="K5" s="42">
        <f>D5+E5+F5+G5+H5+I5+J5</f>
        <v>9.548964946387093</v>
      </c>
      <c r="L5" s="41">
        <v>0.14423806396774197</v>
      </c>
    </row>
    <row r="6" spans="2:12" ht="15">
      <c r="B6" s="39">
        <v>2</v>
      </c>
      <c r="C6" s="43" t="s">
        <v>60</v>
      </c>
      <c r="D6" s="41">
        <v>369.027571476742</v>
      </c>
      <c r="E6" s="41">
        <v>422.1494435233868</v>
      </c>
      <c r="F6" s="41">
        <v>2260.63565793145</v>
      </c>
      <c r="G6" s="41">
        <v>30.63416353138709</v>
      </c>
      <c r="H6" s="41">
        <v>0</v>
      </c>
      <c r="I6" s="42">
        <v>52.021300000000004</v>
      </c>
      <c r="J6" s="42">
        <v>348.1818999999999</v>
      </c>
      <c r="K6" s="42">
        <f aca="true" t="shared" si="0" ref="K6:K41">D6+E6+F6+G6+H6+I6+J6</f>
        <v>3482.650036462966</v>
      </c>
      <c r="L6" s="41">
        <v>22.284500817354832</v>
      </c>
    </row>
    <row r="7" spans="2:12" ht="15">
      <c r="B7" s="39">
        <v>3</v>
      </c>
      <c r="C7" s="40" t="s">
        <v>61</v>
      </c>
      <c r="D7" s="41">
        <v>1.1430089536451613</v>
      </c>
      <c r="E7" s="41">
        <v>2.5871481907741933</v>
      </c>
      <c r="F7" s="41">
        <v>39.12104856432259</v>
      </c>
      <c r="G7" s="41">
        <v>0.29274002316129033</v>
      </c>
      <c r="H7" s="41">
        <v>0</v>
      </c>
      <c r="I7" s="42">
        <v>0.3116</v>
      </c>
      <c r="J7" s="42">
        <v>2.1622</v>
      </c>
      <c r="K7" s="42">
        <f t="shared" si="0"/>
        <v>45.617745731903234</v>
      </c>
      <c r="L7" s="41">
        <v>0.27060035348387096</v>
      </c>
    </row>
    <row r="8" spans="2:12" ht="15">
      <c r="B8" s="39">
        <v>4</v>
      </c>
      <c r="C8" s="43" t="s">
        <v>62</v>
      </c>
      <c r="D8" s="41">
        <v>11.688623817774195</v>
      </c>
      <c r="E8" s="41">
        <v>120.47380540099999</v>
      </c>
      <c r="F8" s="41">
        <v>1085.3854404590975</v>
      </c>
      <c r="G8" s="41">
        <v>29.45613859812904</v>
      </c>
      <c r="H8" s="41">
        <v>0</v>
      </c>
      <c r="I8" s="42">
        <v>12.1874</v>
      </c>
      <c r="J8" s="42">
        <v>63.221900000000005</v>
      </c>
      <c r="K8" s="42">
        <f t="shared" si="0"/>
        <v>1322.4133082760006</v>
      </c>
      <c r="L8" s="41">
        <v>11.56594220477419</v>
      </c>
    </row>
    <row r="9" spans="2:12" ht="15">
      <c r="B9" s="39">
        <v>5</v>
      </c>
      <c r="C9" s="43" t="s">
        <v>63</v>
      </c>
      <c r="D9" s="41">
        <v>38.42745674525806</v>
      </c>
      <c r="E9" s="41">
        <v>122.60245029070967</v>
      </c>
      <c r="F9" s="41">
        <v>2645.6219652820355</v>
      </c>
      <c r="G9" s="41">
        <v>33.860934262451615</v>
      </c>
      <c r="H9" s="41">
        <v>0</v>
      </c>
      <c r="I9" s="42">
        <v>46.4705</v>
      </c>
      <c r="J9" s="42">
        <v>351.0968000000001</v>
      </c>
      <c r="K9" s="42">
        <f t="shared" si="0"/>
        <v>3238.0801065804553</v>
      </c>
      <c r="L9" s="41">
        <v>46.83299012554838</v>
      </c>
    </row>
    <row r="10" spans="2:12" ht="15">
      <c r="B10" s="39">
        <v>6</v>
      </c>
      <c r="C10" s="43" t="s">
        <v>64</v>
      </c>
      <c r="D10" s="41">
        <v>20.397907775290328</v>
      </c>
      <c r="E10" s="41">
        <v>130.6384933713871</v>
      </c>
      <c r="F10" s="41">
        <v>736.1985097814521</v>
      </c>
      <c r="G10" s="41">
        <v>24.142543157806454</v>
      </c>
      <c r="H10" s="41">
        <v>0</v>
      </c>
      <c r="I10" s="42">
        <v>102.88709999999999</v>
      </c>
      <c r="J10" s="42">
        <v>168.08940000000004</v>
      </c>
      <c r="K10" s="42">
        <f t="shared" si="0"/>
        <v>1182.353954085936</v>
      </c>
      <c r="L10" s="41">
        <v>7.158377777935483</v>
      </c>
    </row>
    <row r="11" spans="2:12" ht="15">
      <c r="B11" s="39">
        <v>7</v>
      </c>
      <c r="C11" s="43" t="s">
        <v>65</v>
      </c>
      <c r="D11" s="41">
        <v>96.07520124812903</v>
      </c>
      <c r="E11" s="41">
        <v>160.4178402341291</v>
      </c>
      <c r="F11" s="41">
        <v>1567.529975326194</v>
      </c>
      <c r="G11" s="41">
        <v>31.465083336709675</v>
      </c>
      <c r="H11" s="41">
        <v>0</v>
      </c>
      <c r="I11" s="42">
        <v>0</v>
      </c>
      <c r="J11" s="42">
        <v>0</v>
      </c>
      <c r="K11" s="42">
        <f t="shared" si="0"/>
        <v>1855.488100145162</v>
      </c>
      <c r="L11" s="41">
        <v>19.856597343838715</v>
      </c>
    </row>
    <row r="12" spans="2:12" ht="15">
      <c r="B12" s="39">
        <v>8</v>
      </c>
      <c r="C12" s="40" t="s">
        <v>66</v>
      </c>
      <c r="D12" s="41">
        <v>2.9938256139032258</v>
      </c>
      <c r="E12" s="41">
        <v>6.491678480741936</v>
      </c>
      <c r="F12" s="41">
        <v>95.0504450107097</v>
      </c>
      <c r="G12" s="41">
        <v>3.1212036156129033</v>
      </c>
      <c r="H12" s="41">
        <v>0</v>
      </c>
      <c r="I12" s="42">
        <v>0</v>
      </c>
      <c r="J12" s="42">
        <v>0</v>
      </c>
      <c r="K12" s="42">
        <f t="shared" si="0"/>
        <v>107.65715272096776</v>
      </c>
      <c r="L12" s="41">
        <v>0.669801117483871</v>
      </c>
    </row>
    <row r="13" spans="2:12" ht="15">
      <c r="B13" s="39">
        <v>9</v>
      </c>
      <c r="C13" s="40" t="s">
        <v>67</v>
      </c>
      <c r="D13" s="41">
        <v>0.1338593005806452</v>
      </c>
      <c r="E13" s="41">
        <v>0.49804808545161294</v>
      </c>
      <c r="F13" s="41">
        <v>8.578537852129035</v>
      </c>
      <c r="G13" s="41">
        <v>0.01144511822580645</v>
      </c>
      <c r="H13" s="41">
        <v>0</v>
      </c>
      <c r="I13" s="42">
        <v>0</v>
      </c>
      <c r="J13" s="42">
        <v>0</v>
      </c>
      <c r="K13" s="42">
        <f t="shared" si="0"/>
        <v>9.2218903563871</v>
      </c>
      <c r="L13" s="41">
        <v>0.028976438064516125</v>
      </c>
    </row>
    <row r="14" spans="2:12" ht="15">
      <c r="B14" s="39">
        <v>10</v>
      </c>
      <c r="C14" s="43" t="s">
        <v>68</v>
      </c>
      <c r="D14" s="41">
        <v>255.10591632051617</v>
      </c>
      <c r="E14" s="41">
        <v>527.0853065866454</v>
      </c>
      <c r="F14" s="41">
        <v>1484.188277366163</v>
      </c>
      <c r="G14" s="41">
        <v>71.77250139777418</v>
      </c>
      <c r="H14" s="41">
        <v>0</v>
      </c>
      <c r="I14" s="42">
        <v>119.7316</v>
      </c>
      <c r="J14" s="42">
        <v>59.280799999999985</v>
      </c>
      <c r="K14" s="42">
        <f t="shared" si="0"/>
        <v>2517.164401671099</v>
      </c>
      <c r="L14" s="41">
        <v>20.10659314190322</v>
      </c>
    </row>
    <row r="15" spans="2:12" ht="15">
      <c r="B15" s="39">
        <v>11</v>
      </c>
      <c r="C15" s="43" t="s">
        <v>69</v>
      </c>
      <c r="D15" s="41">
        <v>2113.6977810000644</v>
      </c>
      <c r="E15" s="41">
        <v>3088.2619596917107</v>
      </c>
      <c r="F15" s="41">
        <v>18589.93352490035</v>
      </c>
      <c r="G15" s="41">
        <v>498.2122407480966</v>
      </c>
      <c r="H15" s="41">
        <v>0</v>
      </c>
      <c r="I15" s="42">
        <v>271.36030000000005</v>
      </c>
      <c r="J15" s="42">
        <v>2546.0764</v>
      </c>
      <c r="K15" s="42">
        <f t="shared" si="0"/>
        <v>27107.542206340222</v>
      </c>
      <c r="L15" s="41">
        <v>171.3033702506128</v>
      </c>
    </row>
    <row r="16" spans="2:12" ht="15">
      <c r="B16" s="39">
        <v>12</v>
      </c>
      <c r="C16" s="43" t="s">
        <v>70</v>
      </c>
      <c r="D16" s="41">
        <v>1888.6931793475803</v>
      </c>
      <c r="E16" s="41">
        <v>2975.2578335774515</v>
      </c>
      <c r="F16" s="41">
        <v>4606.672253663065</v>
      </c>
      <c r="G16" s="41">
        <v>52.97744505629033</v>
      </c>
      <c r="H16" s="41">
        <v>0</v>
      </c>
      <c r="I16" s="42">
        <v>112.72099999999999</v>
      </c>
      <c r="J16" s="42">
        <v>1564.3613</v>
      </c>
      <c r="K16" s="42">
        <f t="shared" si="0"/>
        <v>11200.683011644387</v>
      </c>
      <c r="L16" s="41">
        <v>77.2193799744516</v>
      </c>
    </row>
    <row r="17" spans="2:12" ht="15">
      <c r="B17" s="39">
        <v>13</v>
      </c>
      <c r="C17" s="43" t="s">
        <v>71</v>
      </c>
      <c r="D17" s="41">
        <v>7.623796065741934</v>
      </c>
      <c r="E17" s="41">
        <v>83.0455541586451</v>
      </c>
      <c r="F17" s="41">
        <v>790.1181383638713</v>
      </c>
      <c r="G17" s="41">
        <v>20.606096127677418</v>
      </c>
      <c r="H17" s="41">
        <v>0</v>
      </c>
      <c r="I17" s="42">
        <v>5.8806</v>
      </c>
      <c r="J17" s="42">
        <v>52.5011</v>
      </c>
      <c r="K17" s="42">
        <f t="shared" si="0"/>
        <v>959.7752847159356</v>
      </c>
      <c r="L17" s="41">
        <v>9.261186975290324</v>
      </c>
    </row>
    <row r="18" spans="2:12" ht="15">
      <c r="B18" s="39">
        <v>14</v>
      </c>
      <c r="C18" s="43" t="s">
        <v>72</v>
      </c>
      <c r="D18" s="41">
        <v>3.6512223620967736</v>
      </c>
      <c r="E18" s="41">
        <v>25.921381770516128</v>
      </c>
      <c r="F18" s="41">
        <v>502.55263633074196</v>
      </c>
      <c r="G18" s="41">
        <v>6.3943773610645165</v>
      </c>
      <c r="H18" s="41">
        <v>0</v>
      </c>
      <c r="I18" s="42">
        <v>8.2355</v>
      </c>
      <c r="J18" s="42">
        <v>22.828500000000002</v>
      </c>
      <c r="K18" s="42">
        <f t="shared" si="0"/>
        <v>569.5836178244193</v>
      </c>
      <c r="L18" s="41">
        <v>5.372349651516127</v>
      </c>
    </row>
    <row r="19" spans="2:12" ht="15">
      <c r="B19" s="39">
        <v>15</v>
      </c>
      <c r="C19" s="43" t="s">
        <v>73</v>
      </c>
      <c r="D19" s="41">
        <v>65.68451334783872</v>
      </c>
      <c r="E19" s="41">
        <v>227.20078041935488</v>
      </c>
      <c r="F19" s="41">
        <v>2772.458016924773</v>
      </c>
      <c r="G19" s="41">
        <v>59.133573705516135</v>
      </c>
      <c r="H19" s="41">
        <v>0</v>
      </c>
      <c r="I19" s="42">
        <v>2.9593000000000003</v>
      </c>
      <c r="J19" s="42">
        <v>69.1944</v>
      </c>
      <c r="K19" s="42">
        <f t="shared" si="0"/>
        <v>3196.6305843974824</v>
      </c>
      <c r="L19" s="41">
        <v>32.318964859064515</v>
      </c>
    </row>
    <row r="20" spans="2:12" ht="15">
      <c r="B20" s="39">
        <v>16</v>
      </c>
      <c r="C20" s="43" t="s">
        <v>74</v>
      </c>
      <c r="D20" s="41">
        <v>3041.7014263554834</v>
      </c>
      <c r="E20" s="41">
        <v>4186.080412807678</v>
      </c>
      <c r="F20" s="41">
        <v>10121.150959637222</v>
      </c>
      <c r="G20" s="41">
        <v>138.68048780761296</v>
      </c>
      <c r="H20" s="41">
        <v>0</v>
      </c>
      <c r="I20" s="42">
        <v>650.5546</v>
      </c>
      <c r="J20" s="42">
        <v>2641.623999999999</v>
      </c>
      <c r="K20" s="42">
        <f t="shared" si="0"/>
        <v>20779.791886607996</v>
      </c>
      <c r="L20" s="41">
        <v>198.947644462871</v>
      </c>
    </row>
    <row r="21" spans="2:12" ht="15">
      <c r="B21" s="39">
        <v>17</v>
      </c>
      <c r="C21" s="43" t="s">
        <v>75</v>
      </c>
      <c r="D21" s="41">
        <v>215.06512010529033</v>
      </c>
      <c r="E21" s="41">
        <v>527.2317807722576</v>
      </c>
      <c r="F21" s="41">
        <v>2895.091437889256</v>
      </c>
      <c r="G21" s="41">
        <v>41.792767929677424</v>
      </c>
      <c r="H21" s="41">
        <v>0</v>
      </c>
      <c r="I21" s="42">
        <v>98.09249999999999</v>
      </c>
      <c r="J21" s="42">
        <v>550.3466999999999</v>
      </c>
      <c r="K21" s="42">
        <f t="shared" si="0"/>
        <v>4327.620306696482</v>
      </c>
      <c r="L21" s="41">
        <v>39.3566429626129</v>
      </c>
    </row>
    <row r="22" spans="2:12" ht="15">
      <c r="B22" s="39">
        <v>18</v>
      </c>
      <c r="C22" s="40" t="s">
        <v>96</v>
      </c>
      <c r="D22" s="41">
        <v>0.008374588258064515</v>
      </c>
      <c r="E22" s="41">
        <v>0.004034076</v>
      </c>
      <c r="F22" s="41">
        <v>0.4133142017096774</v>
      </c>
      <c r="G22" s="41">
        <v>0.0008002526774193548</v>
      </c>
      <c r="H22" s="41">
        <v>0</v>
      </c>
      <c r="I22" s="42">
        <v>0</v>
      </c>
      <c r="J22" s="42">
        <v>0</v>
      </c>
      <c r="K22" s="42">
        <f t="shared" si="0"/>
        <v>0.4265231186451613</v>
      </c>
      <c r="L22" s="41">
        <v>0.0030551488709677425</v>
      </c>
    </row>
    <row r="23" spans="2:12" ht="15">
      <c r="B23" s="39">
        <v>19</v>
      </c>
      <c r="C23" s="43" t="s">
        <v>76</v>
      </c>
      <c r="D23" s="41">
        <v>223.3936748288065</v>
      </c>
      <c r="E23" s="41">
        <v>652.0320189073217</v>
      </c>
      <c r="F23" s="41">
        <v>4475.972623381356</v>
      </c>
      <c r="G23" s="41">
        <v>96.19187149870967</v>
      </c>
      <c r="H23" s="41">
        <v>0</v>
      </c>
      <c r="I23" s="42">
        <v>69.1175</v>
      </c>
      <c r="J23" s="42">
        <v>427.7245000000002</v>
      </c>
      <c r="K23" s="42">
        <f t="shared" si="0"/>
        <v>5944.432188616194</v>
      </c>
      <c r="L23" s="41">
        <v>47.761756091645154</v>
      </c>
    </row>
    <row r="24" spans="2:12" ht="15">
      <c r="B24" s="39">
        <v>20</v>
      </c>
      <c r="C24" s="43" t="s">
        <v>77</v>
      </c>
      <c r="D24" s="41">
        <v>20160.462767599896</v>
      </c>
      <c r="E24" s="41">
        <v>31538.579836359673</v>
      </c>
      <c r="F24" s="41">
        <v>43422.68670066874</v>
      </c>
      <c r="G24" s="41">
        <v>924.1947302543141</v>
      </c>
      <c r="H24" s="41">
        <v>0</v>
      </c>
      <c r="I24" s="42">
        <v>4370.727298753948</v>
      </c>
      <c r="J24" s="42">
        <v>47094.62945906317</v>
      </c>
      <c r="K24" s="42">
        <f t="shared" si="0"/>
        <v>147511.28079269972</v>
      </c>
      <c r="L24" s="41">
        <v>702.6014313479677</v>
      </c>
    </row>
    <row r="25" spans="2:12" ht="15">
      <c r="B25" s="39">
        <v>21</v>
      </c>
      <c r="C25" s="40" t="s">
        <v>78</v>
      </c>
      <c r="D25" s="41">
        <v>0.7469844146129032</v>
      </c>
      <c r="E25" s="41">
        <v>2.2097537367096773</v>
      </c>
      <c r="F25" s="41">
        <v>27.890762902322578</v>
      </c>
      <c r="G25" s="41">
        <v>0.43151639332258057</v>
      </c>
      <c r="H25" s="41">
        <v>0</v>
      </c>
      <c r="I25" s="42">
        <v>0.4106</v>
      </c>
      <c r="J25" s="42">
        <v>5.800299999999997</v>
      </c>
      <c r="K25" s="42">
        <f t="shared" si="0"/>
        <v>37.48991744696774</v>
      </c>
      <c r="L25" s="41">
        <v>0.32058474896774203</v>
      </c>
    </row>
    <row r="26" spans="2:12" ht="15">
      <c r="B26" s="39">
        <v>22</v>
      </c>
      <c r="C26" s="43" t="s">
        <v>79</v>
      </c>
      <c r="D26" s="41">
        <v>1.402222746354839</v>
      </c>
      <c r="E26" s="41">
        <v>50.9978500328387</v>
      </c>
      <c r="F26" s="41">
        <v>186.00094839390326</v>
      </c>
      <c r="G26" s="41">
        <v>2.630066258580645</v>
      </c>
      <c r="H26" s="41">
        <v>0</v>
      </c>
      <c r="I26" s="42">
        <v>0.6664</v>
      </c>
      <c r="J26" s="42">
        <v>6.2986</v>
      </c>
      <c r="K26" s="42">
        <f t="shared" si="0"/>
        <v>247.99608743167747</v>
      </c>
      <c r="L26" s="41">
        <v>0.9647130907741934</v>
      </c>
    </row>
    <row r="27" spans="2:12" ht="15">
      <c r="B27" s="39">
        <v>23</v>
      </c>
      <c r="C27" s="40" t="s">
        <v>80</v>
      </c>
      <c r="D27" s="41">
        <v>17.803746613709684</v>
      </c>
      <c r="E27" s="41">
        <v>13.457412002774195</v>
      </c>
      <c r="F27" s="41">
        <v>8.828611102548386</v>
      </c>
      <c r="G27" s="41">
        <v>0.38645242377419364</v>
      </c>
      <c r="H27" s="41">
        <v>0</v>
      </c>
      <c r="I27" s="42">
        <v>0.0745</v>
      </c>
      <c r="J27" s="42">
        <v>0.43899999999999995</v>
      </c>
      <c r="K27" s="42">
        <f t="shared" si="0"/>
        <v>40.98972214280646</v>
      </c>
      <c r="L27" s="41">
        <v>0.40376438925806446</v>
      </c>
    </row>
    <row r="28" spans="2:12" ht="15">
      <c r="B28" s="39">
        <v>24</v>
      </c>
      <c r="C28" s="40" t="s">
        <v>81</v>
      </c>
      <c r="D28" s="41">
        <v>1.536496320096774</v>
      </c>
      <c r="E28" s="41">
        <v>1.9577457483225806</v>
      </c>
      <c r="F28" s="41">
        <v>38.11459338412905</v>
      </c>
      <c r="G28" s="41">
        <v>1.9130126254193542</v>
      </c>
      <c r="H28" s="41">
        <v>0</v>
      </c>
      <c r="I28" s="42">
        <v>0.45230000000000004</v>
      </c>
      <c r="J28" s="42">
        <v>1.7803999999999998</v>
      </c>
      <c r="K28" s="42">
        <f t="shared" si="0"/>
        <v>45.75454807796776</v>
      </c>
      <c r="L28" s="41">
        <v>1.5352645402580647</v>
      </c>
    </row>
    <row r="29" spans="2:12" ht="15">
      <c r="B29" s="39">
        <v>25</v>
      </c>
      <c r="C29" s="43" t="s">
        <v>82</v>
      </c>
      <c r="D29" s="41">
        <v>3845.7090302241595</v>
      </c>
      <c r="E29" s="41">
        <v>8128.608226151547</v>
      </c>
      <c r="F29" s="41">
        <v>10191.39551695828</v>
      </c>
      <c r="G29" s="41">
        <v>130.1977457699032</v>
      </c>
      <c r="H29" s="41">
        <v>0</v>
      </c>
      <c r="I29" s="42">
        <v>360.6158</v>
      </c>
      <c r="J29" s="42">
        <v>5491.3331</v>
      </c>
      <c r="K29" s="42">
        <f t="shared" si="0"/>
        <v>28147.85941910389</v>
      </c>
      <c r="L29" s="41">
        <v>143.41828927516124</v>
      </c>
    </row>
    <row r="30" spans="2:12" ht="15">
      <c r="B30" s="39">
        <v>26</v>
      </c>
      <c r="C30" s="43" t="s">
        <v>83</v>
      </c>
      <c r="D30" s="41">
        <v>138.54968893877418</v>
      </c>
      <c r="E30" s="41">
        <v>693.1995864080321</v>
      </c>
      <c r="F30" s="41">
        <v>2472.031823007581</v>
      </c>
      <c r="G30" s="41">
        <v>51.177068152387086</v>
      </c>
      <c r="H30" s="41">
        <v>0</v>
      </c>
      <c r="I30" s="42">
        <v>19.4192</v>
      </c>
      <c r="J30" s="42">
        <v>195.74929999999998</v>
      </c>
      <c r="K30" s="42">
        <f t="shared" si="0"/>
        <v>3570.126666506774</v>
      </c>
      <c r="L30" s="41">
        <v>35.04850787306453</v>
      </c>
    </row>
    <row r="31" spans="2:12" ht="15">
      <c r="B31" s="39">
        <v>27</v>
      </c>
      <c r="C31" s="43" t="s">
        <v>22</v>
      </c>
      <c r="D31" s="41">
        <v>215.45416371387103</v>
      </c>
      <c r="E31" s="41">
        <v>541.8987454251935</v>
      </c>
      <c r="F31" s="41">
        <v>5309.234123276194</v>
      </c>
      <c r="G31" s="41">
        <v>97.06734849477417</v>
      </c>
      <c r="H31" s="41">
        <v>0</v>
      </c>
      <c r="I31" s="42">
        <v>195.8567</v>
      </c>
      <c r="J31" s="42">
        <v>1105.5632999999993</v>
      </c>
      <c r="K31" s="42">
        <f t="shared" si="0"/>
        <v>7465.074380910031</v>
      </c>
      <c r="L31" s="41">
        <v>67.42149794138712</v>
      </c>
    </row>
    <row r="32" spans="2:12" ht="15">
      <c r="B32" s="39">
        <v>28</v>
      </c>
      <c r="C32" s="43" t="s">
        <v>84</v>
      </c>
      <c r="D32" s="41">
        <v>11.487635697419357</v>
      </c>
      <c r="E32" s="41">
        <v>16.63650353170967</v>
      </c>
      <c r="F32" s="41">
        <v>178.0696755799032</v>
      </c>
      <c r="G32" s="41">
        <v>2.656392377580645</v>
      </c>
      <c r="H32" s="41">
        <v>0</v>
      </c>
      <c r="I32" s="42">
        <v>0</v>
      </c>
      <c r="J32" s="42">
        <v>0</v>
      </c>
      <c r="K32" s="42">
        <f t="shared" si="0"/>
        <v>208.8502071866129</v>
      </c>
      <c r="L32" s="41">
        <v>3.020763763903225</v>
      </c>
    </row>
    <row r="33" spans="2:12" ht="15">
      <c r="B33" s="39">
        <v>29</v>
      </c>
      <c r="C33" s="43" t="s">
        <v>85</v>
      </c>
      <c r="D33" s="41">
        <v>71.43430627158064</v>
      </c>
      <c r="E33" s="41">
        <v>462.79282100112897</v>
      </c>
      <c r="F33" s="41">
        <v>3623.097899986808</v>
      </c>
      <c r="G33" s="41">
        <v>54.752106996032246</v>
      </c>
      <c r="H33" s="41">
        <v>0</v>
      </c>
      <c r="I33" s="42">
        <v>40.002100000000006</v>
      </c>
      <c r="J33" s="42">
        <v>440.0709</v>
      </c>
      <c r="K33" s="42">
        <f t="shared" si="0"/>
        <v>4692.150134255549</v>
      </c>
      <c r="L33" s="41">
        <v>41.67175634235482</v>
      </c>
    </row>
    <row r="34" spans="2:12" ht="15">
      <c r="B34" s="39">
        <v>30</v>
      </c>
      <c r="C34" s="43" t="s">
        <v>86</v>
      </c>
      <c r="D34" s="41">
        <v>483.37411922116127</v>
      </c>
      <c r="E34" s="41">
        <v>975.6687459373555</v>
      </c>
      <c r="F34" s="41">
        <v>4813.225328104198</v>
      </c>
      <c r="G34" s="41">
        <v>48.42188504832258</v>
      </c>
      <c r="H34" s="41">
        <v>0</v>
      </c>
      <c r="I34" s="42">
        <v>65.247</v>
      </c>
      <c r="J34" s="42">
        <v>626.2079999999994</v>
      </c>
      <c r="K34" s="42">
        <f t="shared" si="0"/>
        <v>7012.145078311038</v>
      </c>
      <c r="L34" s="41">
        <v>51.38856741948388</v>
      </c>
    </row>
    <row r="35" spans="2:12" ht="15">
      <c r="B35" s="39">
        <v>31</v>
      </c>
      <c r="C35" s="40" t="s">
        <v>87</v>
      </c>
      <c r="D35" s="41">
        <v>15.300747930225803</v>
      </c>
      <c r="E35" s="41">
        <v>5.945073875709677</v>
      </c>
      <c r="F35" s="41">
        <v>86.98825216990328</v>
      </c>
      <c r="G35" s="41">
        <v>2.7454938049032256</v>
      </c>
      <c r="H35" s="41">
        <v>0</v>
      </c>
      <c r="I35" s="42">
        <v>0</v>
      </c>
      <c r="J35" s="42">
        <v>0</v>
      </c>
      <c r="K35" s="42">
        <f t="shared" si="0"/>
        <v>110.97956778074197</v>
      </c>
      <c r="L35" s="41">
        <v>2.363017409387097</v>
      </c>
    </row>
    <row r="36" spans="2:12" ht="15">
      <c r="B36" s="39">
        <v>32</v>
      </c>
      <c r="C36" s="43" t="s">
        <v>88</v>
      </c>
      <c r="D36" s="41">
        <v>2914.8689815220328</v>
      </c>
      <c r="E36" s="41">
        <v>3616.792376942387</v>
      </c>
      <c r="F36" s="41">
        <v>7755.208055895611</v>
      </c>
      <c r="G36" s="41">
        <v>105.53038863077421</v>
      </c>
      <c r="H36" s="41">
        <v>0</v>
      </c>
      <c r="I36" s="42">
        <v>616.613</v>
      </c>
      <c r="J36" s="42">
        <v>2299.3196</v>
      </c>
      <c r="K36" s="42">
        <f t="shared" si="0"/>
        <v>17308.332402990804</v>
      </c>
      <c r="L36" s="41">
        <v>188.45725869048394</v>
      </c>
    </row>
    <row r="37" spans="2:12" ht="15">
      <c r="B37" s="39">
        <v>33</v>
      </c>
      <c r="C37" s="43" t="s">
        <v>89</v>
      </c>
      <c r="D37" s="41">
        <v>696.5573989595486</v>
      </c>
      <c r="E37" s="41">
        <v>1769.238920840386</v>
      </c>
      <c r="F37" s="41">
        <v>4033.9809428334843</v>
      </c>
      <c r="G37" s="41">
        <v>57.92809801864516</v>
      </c>
      <c r="H37" s="41">
        <v>0</v>
      </c>
      <c r="I37" s="42">
        <v>213.31759999999997</v>
      </c>
      <c r="J37" s="42">
        <v>1357.1880999999998</v>
      </c>
      <c r="K37" s="42">
        <f t="shared" si="0"/>
        <v>8128.211060652064</v>
      </c>
      <c r="L37" s="41">
        <v>83.88350010541934</v>
      </c>
    </row>
    <row r="38" spans="2:12" ht="15">
      <c r="B38" s="39">
        <v>34</v>
      </c>
      <c r="C38" s="43" t="s">
        <v>90</v>
      </c>
      <c r="D38" s="41">
        <v>2.028192711290323</v>
      </c>
      <c r="E38" s="41">
        <v>14.526578410161289</v>
      </c>
      <c r="F38" s="41">
        <v>99.56850109567745</v>
      </c>
      <c r="G38" s="41">
        <v>2.5656591975161285</v>
      </c>
      <c r="H38" s="41">
        <v>0</v>
      </c>
      <c r="I38" s="42">
        <v>0.7747999999999999</v>
      </c>
      <c r="J38" s="42">
        <v>8.2945</v>
      </c>
      <c r="K38" s="42">
        <f t="shared" si="0"/>
        <v>127.75823141464518</v>
      </c>
      <c r="L38" s="41">
        <v>1.636448858967742</v>
      </c>
    </row>
    <row r="39" spans="2:12" ht="15">
      <c r="B39" s="39">
        <v>35</v>
      </c>
      <c r="C39" s="43" t="s">
        <v>91</v>
      </c>
      <c r="D39" s="41">
        <v>620.9047112634516</v>
      </c>
      <c r="E39" s="41">
        <v>1891.4577635066119</v>
      </c>
      <c r="F39" s="41">
        <v>12261.250776956715</v>
      </c>
      <c r="G39" s="41">
        <v>174.52811507112904</v>
      </c>
      <c r="H39" s="41">
        <v>0</v>
      </c>
      <c r="I39" s="42">
        <v>191.47639999999998</v>
      </c>
      <c r="J39" s="42">
        <v>1667.8530999999998</v>
      </c>
      <c r="K39" s="42">
        <f t="shared" si="0"/>
        <v>16807.470866797907</v>
      </c>
      <c r="L39" s="41">
        <v>122.2972532985806</v>
      </c>
    </row>
    <row r="40" spans="2:12" ht="15">
      <c r="B40" s="39">
        <v>36</v>
      </c>
      <c r="C40" s="43" t="s">
        <v>92</v>
      </c>
      <c r="D40" s="41">
        <v>86.11613394441936</v>
      </c>
      <c r="E40" s="41">
        <v>177.78004895438713</v>
      </c>
      <c r="F40" s="41">
        <v>1223.4657391741282</v>
      </c>
      <c r="G40" s="41">
        <v>16.812304484483874</v>
      </c>
      <c r="H40" s="41">
        <v>0</v>
      </c>
      <c r="I40" s="42">
        <v>0.0012</v>
      </c>
      <c r="J40" s="42">
        <v>0.01</v>
      </c>
      <c r="K40" s="42">
        <f t="shared" si="0"/>
        <v>1504.1854265574184</v>
      </c>
      <c r="L40" s="41">
        <v>12.542725769677425</v>
      </c>
    </row>
    <row r="41" spans="2:12" ht="15">
      <c r="B41" s="39">
        <v>37</v>
      </c>
      <c r="C41" s="43" t="s">
        <v>93</v>
      </c>
      <c r="D41" s="41">
        <v>1656.4729455805164</v>
      </c>
      <c r="E41" s="41">
        <v>4453.211554471519</v>
      </c>
      <c r="F41" s="41">
        <v>9862.076319667754</v>
      </c>
      <c r="G41" s="41">
        <v>221.53483588822567</v>
      </c>
      <c r="H41" s="41">
        <v>0</v>
      </c>
      <c r="I41" s="42">
        <v>201.11329999999998</v>
      </c>
      <c r="J41" s="42">
        <v>2954.2835000000014</v>
      </c>
      <c r="K41" s="42">
        <f t="shared" si="0"/>
        <v>19348.692455608016</v>
      </c>
      <c r="L41" s="41">
        <v>129.1758395050001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39294.9239276368</v>
      </c>
      <c r="E42" s="46">
        <f t="shared" si="1"/>
        <v>67613.07982819175</v>
      </c>
      <c r="F42" s="46">
        <f t="shared" si="1"/>
        <v>160278.99375961127</v>
      </c>
      <c r="G42" s="46">
        <f t="shared" si="1"/>
        <v>3034.2206635566677</v>
      </c>
      <c r="H42" s="46">
        <f t="shared" si="1"/>
        <v>0</v>
      </c>
      <c r="I42" s="46">
        <f t="shared" si="1"/>
        <v>7829.298998753948</v>
      </c>
      <c r="J42" s="46">
        <f t="shared" si="1"/>
        <v>72121.51105906317</v>
      </c>
      <c r="K42" s="46">
        <f t="shared" si="1"/>
        <v>350172.02823681355</v>
      </c>
      <c r="L42" s="46">
        <f t="shared" si="1"/>
        <v>2298.6141521313875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algorithmName="SHA-512" hashValue="TqhcFM37QiLB9GbZ0kqHrLX9rVVTi0znwqM2bx0m8hhEryxShSW4PDHoT0hIXxAukHWSxg2gVkKHdk0k14SpHQ==" saltValue="9mKmVRui7nM4NmLrAq3Xew==" spinCount="100000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NAGESH BABU UPPALA</cp:lastModifiedBy>
  <dcterms:created xsi:type="dcterms:W3CDTF">2014-04-10T12:10:22Z</dcterms:created>
  <dcterms:modified xsi:type="dcterms:W3CDTF">2023-09-11T05:32:05Z</dcterms:modified>
  <cp:category/>
  <cp:version/>
  <cp:contentType/>
  <cp:contentStatus/>
</cp:coreProperties>
</file>