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codeName="ThisWorkbook" defaultThemeVersion="124226"/>
  <bookViews>
    <workbookView xWindow="0" yWindow="0" windowWidth="20490" windowHeight="7545" activeTab="0"/>
  </bookViews>
  <sheets>
    <sheet name="Anex A1 Frmt for AUM disclosure" sheetId="1" r:id="rId1"/>
    <sheet name="Anex A2 Frmt AUM stateUT wise " sheetId="2" r:id="rId2"/>
  </sheets>
  <definedNames/>
  <calcPr calcId="179021"/>
  <extLst/>
</workbook>
</file>

<file path=xl/sharedStrings.xml><?xml version="1.0" encoding="utf-8"?>
<sst xmlns="http://schemas.openxmlformats.org/spreadsheetml/2006/main" count="297" uniqueCount="263">
  <si>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</si>
  <si>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</si>
  <si>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</si>
  <si>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</si>
  <si>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</si>
  <si>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</si>
  <si>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</si>
  <si>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</si>
  <si>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</si>
  <si>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</si>
  <si>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</si>
  <si>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</si>
  <si>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</si>
  <si>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</si>
  <si>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</si>
  <si>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</si>
  <si>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</si>
  <si>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</si>
  <si>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</si>
  <si>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</si>
  <si>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</si>
  <si>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</si>
  <si>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</si>
  <si>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</si>
  <si>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</si>
  <si>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</si>
  <si>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</si>
  <si>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</si>
  <si>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</si>
  <si>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</si>
  <si>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</si>
  <si>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</si>
  <si>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</si>
  <si>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</si>
  <si>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</si>
  <si>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</si>
  <si>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</si>
  <si>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</si>
  <si>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</si>
  <si>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</si>
  <si>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</si>
  <si>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</si>
  <si>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</si>
  <si>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</si>
  <si>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</si>
  <si>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</si>
  <si>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</si>
  <si>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</si>
  <si>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</si>
  <si>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</si>
  <si>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</si>
  <si>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</si>
  <si>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</si>
  <si>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</si>
  <si>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</si>
  <si>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</si>
  <si>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</si>
  <si>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</si>
  <si>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</si>
  <si>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</si>
  <si>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</si>
  <si>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</si>
  <si>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</si>
  <si>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</si>
  <si>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</si>
  <si>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</si>
  <si>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</si>
  <si>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</si>
  <si>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</si>
  <si>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</si>
  <si>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</si>
  <si>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</si>
  <si>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</si>
  <si>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</si>
  <si>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</si>
  <si>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</si>
  <si>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</si>
  <si>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</si>
  <si>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</si>
  <si>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</si>
  <si>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</si>
  <si>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</si>
  <si>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</si>
  <si>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</si>
  <si>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</si>
  <si>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</si>
  <si>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</si>
  <si>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</si>
  <si>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</si>
  <si>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</si>
  <si>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</si>
  <si>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</si>
  <si>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</si>
  <si>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</si>
  <si>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</si>
  <si>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</si>
  <si>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</si>
  <si>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</si>
  <si>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</si>
  <si>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</si>
  <si>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</si>
  <si>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</si>
  <si>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</si>
  <si>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</si>
  <si>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</si>
  <si>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</si>
  <si>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</si>
  <si>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</si>
  <si>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</si>
  <si>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</si>
  <si>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</si>
  <si>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</si>
  <si>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</si>
  <si>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</si>
  <si>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</si>
  <si>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</si>
  <si>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</si>
  <si>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</si>
  <si>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</si>
  <si>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</si>
  <si>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</si>
  <si>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</si>
  <si>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</si>
  <si>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</si>
  <si>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</si>
  <si>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</si>
  <si>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</si>
  <si>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</si>
  <si>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</si>
  <si>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</si>
  <si>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</si>
  <si>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</si>
  <si>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</si>
  <si>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</si>
  <si>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</si>
  <si>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</si>
  <si>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</si>
  <si>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</si>
  <si>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</si>
  <si>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</si>
  <si>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</si>
  <si>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</si>
  <si>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</si>
  <si>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</si>
  <si>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</si>
  <si>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</si>
  <si>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</si>
  <si>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</si>
  <si>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</si>
  <si>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</si>
  <si>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</si>
  <si>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</si>
  <si>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</si>
  <si>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</si>
  <si>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</si>
  <si>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</si>
  <si>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</si>
  <si>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</si>
  <si>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</si>
  <si>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</si>
  <si>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</si>
  <si>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</si>
  <si>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</si>
  <si>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</si>
  <si>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</si>
  <si>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</si>
  <si>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</si>
  <si>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</si>
  <si>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</si>
  <si>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</si>
  <si>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</si>
  <si>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</si>
  <si>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</si>
  <si>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</si>
  <si>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</si>
  <si>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</si>
  <si>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</si>
  <si>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YEARLY INTERVAL FUND - SERIES 1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</si>
  <si>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</si>
  <si>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</si>
  <si>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</si>
  <si>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</si>
  <si>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</si>
  <si>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</si>
  <si>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</si>
  <si>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</si>
  <si>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</si>
  <si>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</si>
  <si>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</si>
  <si>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</si>
  <si>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</si>
  <si>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</si>
  <si>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</si>
  <si>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</si>
  <si>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</si>
  <si>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</si>
  <si>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</si>
  <si>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</si>
  <si>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</si>
  <si>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</si>
  <si>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</si>
  <si>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</si>
  <si>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</si>
  <si>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</si>
  <si>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</si>
  <si>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</si>
  <si>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</si>
  <si>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</si>
  <si>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</si>
  <si>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</si>
  <si>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</si>
  <si>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</si>
  <si>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</si>
  <si>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</si>
  <si>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</si>
  <si>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</si>
  <si>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</si>
  <si>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</si>
  <si>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</si>
  <si>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</si>
  <si>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</si>
  <si>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</si>
  <si>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</si>
  <si>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</si>
  <si>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</si>
  <si>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</si>
  <si>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</si>
  <si>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</si>
  <si>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</si>
  <si>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</si>
  <si>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</si>
  <si>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</si>
  <si>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</si>
  <si>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</si>
  <si>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</si>
  <si>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</si>
  <si>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</si>
  <si>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</si>
  <si>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</si>
  <si>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</si>
  <si>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</si>
  <si>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</si>
  <si>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</si>
  <si>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</si>
  <si>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MULTI ASSET FUND</t>
  </si>
  <si>
    <t>NIPPON INDIA NIFTY SMALLCAP 250 INDEX FUND</t>
  </si>
  <si>
    <t>NIPPON INDIA ETF SENSEX NEXT 50</t>
  </si>
  <si>
    <t>NIPPON INDIA CORPORATE BOND FUND</t>
  </si>
  <si>
    <t>NIPPON INDIA ETF NIFTY CPSE BOND PLUS SDL - 2024 MATURITY</t>
  </si>
  <si>
    <t>Nippon India Mutual Fund: Average Net Assets Under Management (AAUM) as on December 2020 (All figures in Rs. Crore)</t>
  </si>
  <si>
    <t>Table showing State wise /Union Territory wise contribution to AAUM of category of schemes as on Dec 2020</t>
  </si>
  <si>
    <t>I : Contribution of sponsor and its associates in AUM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</si>
  <si>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</si>
  <si>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</si>
  <si>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</si>
  <si>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</si>
  <si>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</si>
  <si>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</si>
  <si>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</si>
  <si>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</si>
  <si>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</si>
  <si>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I : Contribution of sponsor and its associates in AAUM</t>
  </si>
  <si>
    <t xml:space="preserve">[The AAUM under this category also includes an AAUM of Rs. 1999.43 Cr. which has been garnered by ICICI Securities. It may be noted that while ICICI Securities is a non-Nippon Group entity; however on account of having common directorship, it has been categorised as an Associate entity, in terms of the requirements of relevant Mutual Fund Regulations].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</si>
</sst>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  <font>
      <sz val="16"/>
      <color rgb="FF0070C0"/>
      <name val="Calibri"/>
      <family val="2"/>
      <scheme val="minor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96">
    <xf numFmtId="0" fontId="0" fillId="0" borderId="0" xfId="0"/>
    <xf numFmtId="49" fontId="9" fillId="0" borderId="0" xfId="20" applyNumberFormat="1" applyFont="1" applyFill="1" applyBorder="1" applyAlignment="1">
      <alignment vertical="center" wrapText="1"/>
      <protection/>
    </xf>
    <xf numFmtId="0" fontId="5" fillId="0" borderId="1" xfId="21" applyNumberFormat="1" applyFont="1" applyFill="1" applyBorder="1" applyAlignment="1">
      <alignment horizontal="center" wrapText="1"/>
      <protection/>
    </xf>
    <xf numFmtId="0" fontId="5" fillId="0" borderId="2" xfId="21" applyNumberFormat="1" applyFont="1" applyFill="1" applyBorder="1" applyAlignment="1">
      <alignment horizontal="center" wrapText="1"/>
      <protection/>
    </xf>
    <xf numFmtId="0" fontId="5" fillId="0" borderId="3" xfId="21" applyNumberFormat="1" applyFont="1" applyFill="1" applyBorder="1" applyAlignment="1">
      <alignment horizontal="center" wrapText="1"/>
      <protection/>
    </xf>
    <xf numFmtId="0" fontId="8" fillId="0" borderId="4" xfId="0" applyFont="1" applyBorder="1" applyAlignment="1">
      <alignment wrapText="1"/>
    </xf>
    <xf numFmtId="0" fontId="5" fillId="0" borderId="0" xfId="21" applyNumberFormat="1" applyFont="1" applyFill="1" applyBorder="1" applyAlignment="1">
      <alignment horizontal="center" wrapText="1"/>
      <protection/>
    </xf>
    <xf numFmtId="0" fontId="0" fillId="0" borderId="4" xfId="0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9" fillId="0" borderId="5" xfId="20" applyNumberFormat="1" applyFont="1" applyFill="1" applyBorder="1" applyAlignment="1">
      <alignment horizontal="center" vertical="center" wrapText="1"/>
      <protection/>
    </xf>
    <xf numFmtId="3" fontId="4" fillId="0" borderId="0" xfId="21" applyNumberFormat="1" applyFont="1" applyFill="1" applyBorder="1" applyAlignment="1">
      <alignment horizontal="center" vertical="center" wrapText="1"/>
      <protection/>
    </xf>
    <xf numFmtId="49" fontId="9" fillId="0" borderId="6" xfId="2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8" fillId="0" borderId="6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0" fillId="0" borderId="0" xfId="18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8" fillId="0" borderId="2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wrapText="1"/>
    </xf>
    <xf numFmtId="164" fontId="0" fillId="0" borderId="0" xfId="18" applyFont="1" applyAlignment="1">
      <alignment wrapText="1"/>
    </xf>
    <xf numFmtId="2" fontId="5" fillId="0" borderId="2" xfId="21" applyNumberFormat="1" applyFont="1" applyFill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 applyAlignment="1">
      <alignment horizontal="left"/>
      <protection/>
    </xf>
    <xf numFmtId="164" fontId="7" fillId="0" borderId="2" xfId="18" applyFont="1" applyBorder="1" applyAlignment="1">
      <alignment horizontal="left"/>
    </xf>
    <xf numFmtId="164" fontId="0" fillId="0" borderId="2" xfId="18" applyFont="1" applyBorder="1"/>
    <xf numFmtId="0" fontId="7" fillId="0" borderId="2" xfId="20" applyFont="1" applyBorder="1">
      <alignment/>
      <protection/>
    </xf>
    <xf numFmtId="2" fontId="5" fillId="0" borderId="2" xfId="21" applyNumberFormat="1" applyFont="1" applyFill="1" applyBorder="1" applyAlignment="1">
      <alignment horizontal="center" vertical="top" wrapText="1"/>
      <protection/>
    </xf>
    <xf numFmtId="0" fontId="8" fillId="0" borderId="2" xfId="0" applyFont="1" applyBorder="1"/>
    <xf numFmtId="164" fontId="8" fillId="0" borderId="2" xfId="0" applyNumberFormat="1" applyFont="1" applyBorder="1"/>
    <xf numFmtId="0" fontId="8" fillId="0" borderId="0" xfId="0" applyFont="1"/>
    <xf numFmtId="164" fontId="0" fillId="0" borderId="0" xfId="18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0" xfId="18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18" applyFont="1" applyBorder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6" fillId="0" borderId="0" xfId="0" applyFont="1" applyBorder="1"/>
    <xf numFmtId="4" fontId="0" fillId="0" borderId="0" xfId="18" applyNumberFormat="1" applyFont="1"/>
    <xf numFmtId="0" fontId="0" fillId="0" borderId="0" xfId="0" applyBorder="1"/>
    <xf numFmtId="0" fontId="6" fillId="0" borderId="0" xfId="0" applyFont="1" applyFill="1" applyBorder="1"/>
    <xf numFmtId="2" fontId="4" fillId="0" borderId="10" xfId="21" applyNumberFormat="1" applyFont="1" applyFill="1" applyBorder="1" applyAlignment="1">
      <alignment horizontal="center" vertical="top" wrapText="1"/>
      <protection/>
    </xf>
    <xf numFmtId="2" fontId="4" fillId="0" borderId="11" xfId="21" applyNumberFormat="1" applyFont="1" applyFill="1" applyBorder="1" applyAlignment="1">
      <alignment horizontal="center" vertical="top" wrapText="1"/>
      <protection/>
    </xf>
    <xf numFmtId="2" fontId="4" fillId="0" borderId="12" xfId="21" applyNumberFormat="1" applyFont="1" applyFill="1" applyBorder="1" applyAlignment="1">
      <alignment horizontal="center" vertical="top" wrapText="1"/>
      <protection/>
    </xf>
    <xf numFmtId="2" fontId="4" fillId="0" borderId="13" xfId="21" applyNumberFormat="1" applyFont="1" applyFill="1" applyBorder="1" applyAlignment="1">
      <alignment horizontal="center" vertical="top" wrapText="1"/>
      <protection/>
    </xf>
    <xf numFmtId="2" fontId="4" fillId="0" borderId="14" xfId="21" applyNumberFormat="1" applyFont="1" applyFill="1" applyBorder="1" applyAlignment="1">
      <alignment horizontal="center" vertical="top" wrapText="1"/>
      <protection/>
    </xf>
    <xf numFmtId="2" fontId="4" fillId="0" borderId="15" xfId="21" applyNumberFormat="1" applyFont="1" applyFill="1" applyBorder="1" applyAlignment="1">
      <alignment horizontal="center" vertical="top" wrapText="1"/>
      <protection/>
    </xf>
    <xf numFmtId="2" fontId="4" fillId="0" borderId="16" xfId="21" applyNumberFormat="1" applyFont="1" applyFill="1" applyBorder="1" applyAlignment="1">
      <alignment horizontal="center" wrapText="1"/>
      <protection/>
    </xf>
    <xf numFmtId="2" fontId="4" fillId="0" borderId="17" xfId="21" applyNumberFormat="1" applyFont="1" applyFill="1" applyBorder="1" applyAlignment="1">
      <alignment horizontal="center" wrapText="1"/>
      <protection/>
    </xf>
    <xf numFmtId="2" fontId="4" fillId="0" borderId="18" xfId="21" applyNumberFormat="1" applyFont="1" applyFill="1" applyBorder="1" applyAlignment="1">
      <alignment horizontal="center" wrapText="1"/>
      <protection/>
    </xf>
    <xf numFmtId="3" fontId="4" fillId="0" borderId="19" xfId="21" applyNumberFormat="1" applyFont="1" applyFill="1" applyBorder="1" applyAlignment="1">
      <alignment horizontal="center" vertical="center" wrapText="1"/>
      <protection/>
    </xf>
    <xf numFmtId="3" fontId="4" fillId="0" borderId="20" xfId="21" applyNumberFormat="1" applyFont="1" applyFill="1" applyBorder="1" applyAlignment="1">
      <alignment horizontal="center" vertical="center" wrapText="1"/>
      <protection/>
    </xf>
    <xf numFmtId="3" fontId="4" fillId="0" borderId="21" xfId="21" applyNumberFormat="1" applyFont="1" applyFill="1" applyBorder="1" applyAlignment="1">
      <alignment horizontal="center" vertical="center" wrapText="1"/>
      <protection/>
    </xf>
    <xf numFmtId="49" fontId="9" fillId="0" borderId="22" xfId="20" applyNumberFormat="1" applyFont="1" applyFill="1" applyBorder="1" applyAlignment="1">
      <alignment horizontal="center" vertical="center" wrapText="1"/>
      <protection/>
    </xf>
    <xf numFmtId="49" fontId="9" fillId="0" borderId="6" xfId="20" applyNumberFormat="1" applyFont="1" applyFill="1" applyBorder="1" applyAlignment="1">
      <alignment horizontal="center" vertical="center" wrapText="1"/>
      <protection/>
    </xf>
    <xf numFmtId="49" fontId="9" fillId="0" borderId="23" xfId="20" applyNumberFormat="1" applyFont="1" applyFill="1" applyBorder="1" applyAlignment="1">
      <alignment horizontal="center" vertical="center" wrapText="1"/>
      <protection/>
    </xf>
    <xf numFmtId="49" fontId="9" fillId="0" borderId="24" xfId="20" applyNumberFormat="1" applyFont="1" applyFill="1" applyBorder="1" applyAlignment="1">
      <alignment horizontal="center" vertical="center" wrapText="1"/>
      <protection/>
    </xf>
    <xf numFmtId="49" fontId="9" fillId="0" borderId="25" xfId="20" applyNumberFormat="1" applyFont="1" applyFill="1" applyBorder="1" applyAlignment="1">
      <alignment horizontal="center" vertical="center" wrapText="1"/>
      <protection/>
    </xf>
    <xf numFmtId="2" fontId="3" fillId="0" borderId="16" xfId="21" applyNumberFormat="1" applyFont="1" applyFill="1" applyBorder="1" applyAlignment="1">
      <alignment horizontal="left" vertical="top" wrapText="1"/>
      <protection/>
    </xf>
    <xf numFmtId="2" fontId="3" fillId="0" borderId="17" xfId="21" applyNumberFormat="1" applyFont="1" applyFill="1" applyBorder="1" applyAlignment="1">
      <alignment horizontal="left" vertical="top" wrapText="1"/>
      <protection/>
    </xf>
    <xf numFmtId="2" fontId="3" fillId="0" borderId="18" xfId="21" applyNumberFormat="1" applyFont="1" applyFill="1" applyBorder="1" applyAlignment="1">
      <alignment horizontal="left" vertical="top" wrapText="1"/>
      <protection/>
    </xf>
    <xf numFmtId="2" fontId="4" fillId="0" borderId="16" xfId="21" applyNumberFormat="1" applyFont="1" applyFill="1" applyBorder="1" applyAlignment="1">
      <alignment horizontal="center" vertical="top" wrapText="1"/>
      <protection/>
    </xf>
    <xf numFmtId="2" fontId="4" fillId="0" borderId="17" xfId="21" applyNumberFormat="1" applyFont="1" applyFill="1" applyBorder="1" applyAlignment="1">
      <alignment horizontal="center" vertical="top" wrapText="1"/>
      <protection/>
    </xf>
    <xf numFmtId="2" fontId="4" fillId="0" borderId="18" xfId="21" applyNumberFormat="1" applyFont="1" applyFill="1" applyBorder="1" applyAlignment="1">
      <alignment horizontal="center" vertical="top" wrapText="1"/>
      <protection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22"/>
  <sheetViews>
    <sheetView tabSelected="1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82" t="s">
        <v>0</v>
      </c>
      <c r="B2" s="84" t="s">
        <v>1</v>
      </c>
      <c r="C2" s="87" t="s">
        <v>249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9"/>
    </row>
    <row r="3" spans="1:63" ht="18.75" thickBot="1">
      <c r="A3" s="83"/>
      <c r="B3" s="85"/>
      <c r="C3" s="90" t="s">
        <v>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  <c r="W3" s="90" t="s">
        <v>3</v>
      </c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2"/>
      <c r="AQ3" s="90" t="s">
        <v>4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2"/>
      <c r="BK3" s="79" t="s">
        <v>30</v>
      </c>
    </row>
    <row r="4" spans="1:63" ht="18.75" thickBot="1">
      <c r="A4" s="83"/>
      <c r="B4" s="85"/>
      <c r="C4" s="76" t="s">
        <v>50</v>
      </c>
      <c r="D4" s="77"/>
      <c r="E4" s="77"/>
      <c r="F4" s="77"/>
      <c r="G4" s="77"/>
      <c r="H4" s="77"/>
      <c r="I4" s="77"/>
      <c r="J4" s="77"/>
      <c r="K4" s="77"/>
      <c r="L4" s="78"/>
      <c r="M4" s="76" t="s">
        <v>51</v>
      </c>
      <c r="N4" s="77"/>
      <c r="O4" s="77"/>
      <c r="P4" s="77"/>
      <c r="Q4" s="77"/>
      <c r="R4" s="77"/>
      <c r="S4" s="77"/>
      <c r="T4" s="77"/>
      <c r="U4" s="77"/>
      <c r="V4" s="78"/>
      <c r="W4" s="76" t="s">
        <v>50</v>
      </c>
      <c r="X4" s="77"/>
      <c r="Y4" s="77"/>
      <c r="Z4" s="77"/>
      <c r="AA4" s="77"/>
      <c r="AB4" s="77"/>
      <c r="AC4" s="77"/>
      <c r="AD4" s="77"/>
      <c r="AE4" s="77"/>
      <c r="AF4" s="78"/>
      <c r="AG4" s="76" t="s">
        <v>51</v>
      </c>
      <c r="AH4" s="77"/>
      <c r="AI4" s="77"/>
      <c r="AJ4" s="77"/>
      <c r="AK4" s="77"/>
      <c r="AL4" s="77"/>
      <c r="AM4" s="77"/>
      <c r="AN4" s="77"/>
      <c r="AO4" s="77"/>
      <c r="AP4" s="78"/>
      <c r="AQ4" s="76" t="s">
        <v>50</v>
      </c>
      <c r="AR4" s="77"/>
      <c r="AS4" s="77"/>
      <c r="AT4" s="77"/>
      <c r="AU4" s="77"/>
      <c r="AV4" s="77"/>
      <c r="AW4" s="77"/>
      <c r="AX4" s="77"/>
      <c r="AY4" s="77"/>
      <c r="AZ4" s="78"/>
      <c r="BA4" s="76" t="s">
        <v>51</v>
      </c>
      <c r="BB4" s="77"/>
      <c r="BC4" s="77"/>
      <c r="BD4" s="77"/>
      <c r="BE4" s="77"/>
      <c r="BF4" s="77"/>
      <c r="BG4" s="77"/>
      <c r="BH4" s="77"/>
      <c r="BI4" s="77"/>
      <c r="BJ4" s="78"/>
      <c r="BK4" s="80"/>
    </row>
    <row r="5" spans="1:63" ht="18" customHeight="1">
      <c r="A5" s="83"/>
      <c r="B5" s="85"/>
      <c r="C5" s="73" t="s">
        <v>5</v>
      </c>
      <c r="D5" s="74"/>
      <c r="E5" s="74"/>
      <c r="F5" s="74"/>
      <c r="G5" s="75"/>
      <c r="H5" s="70" t="s">
        <v>6</v>
      </c>
      <c r="I5" s="71"/>
      <c r="J5" s="71"/>
      <c r="K5" s="71"/>
      <c r="L5" s="72"/>
      <c r="M5" s="73" t="s">
        <v>5</v>
      </c>
      <c r="N5" s="74"/>
      <c r="O5" s="74"/>
      <c r="P5" s="74"/>
      <c r="Q5" s="75"/>
      <c r="R5" s="70" t="s">
        <v>6</v>
      </c>
      <c r="S5" s="71"/>
      <c r="T5" s="71"/>
      <c r="U5" s="71"/>
      <c r="V5" s="72"/>
      <c r="W5" s="73" t="s">
        <v>5</v>
      </c>
      <c r="X5" s="74"/>
      <c r="Y5" s="74"/>
      <c r="Z5" s="74"/>
      <c r="AA5" s="75"/>
      <c r="AB5" s="70" t="s">
        <v>6</v>
      </c>
      <c r="AC5" s="71"/>
      <c r="AD5" s="71"/>
      <c r="AE5" s="71"/>
      <c r="AF5" s="72"/>
      <c r="AG5" s="73" t="s">
        <v>5</v>
      </c>
      <c r="AH5" s="74"/>
      <c r="AI5" s="74"/>
      <c r="AJ5" s="74"/>
      <c r="AK5" s="75"/>
      <c r="AL5" s="70" t="s">
        <v>6</v>
      </c>
      <c r="AM5" s="71"/>
      <c r="AN5" s="71"/>
      <c r="AO5" s="71"/>
      <c r="AP5" s="72"/>
      <c r="AQ5" s="73" t="s">
        <v>5</v>
      </c>
      <c r="AR5" s="74"/>
      <c r="AS5" s="74"/>
      <c r="AT5" s="74"/>
      <c r="AU5" s="75"/>
      <c r="AV5" s="70" t="s">
        <v>6</v>
      </c>
      <c r="AW5" s="71"/>
      <c r="AX5" s="71"/>
      <c r="AY5" s="71"/>
      <c r="AZ5" s="72"/>
      <c r="BA5" s="73" t="s">
        <v>5</v>
      </c>
      <c r="BB5" s="74"/>
      <c r="BC5" s="74"/>
      <c r="BD5" s="74"/>
      <c r="BE5" s="75"/>
      <c r="BF5" s="70" t="s">
        <v>6</v>
      </c>
      <c r="BG5" s="71"/>
      <c r="BH5" s="71"/>
      <c r="BI5" s="71"/>
      <c r="BJ5" s="72"/>
      <c r="BK5" s="80"/>
    </row>
    <row r="6" spans="1:63" ht="15.75">
      <c r="A6" s="83"/>
      <c r="B6" s="86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1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116.99583308012905</v>
      </c>
      <c r="E9" s="22">
        <v>0</v>
      </c>
      <c r="F9" s="22">
        <v>0</v>
      </c>
      <c r="G9" s="23">
        <v>0</v>
      </c>
      <c r="H9" s="21">
        <v>235.7944990567741</v>
      </c>
      <c r="I9" s="22">
        <v>14471.422172274137</v>
      </c>
      <c r="J9" s="22">
        <v>679.3349307339033</v>
      </c>
      <c r="K9" s="22">
        <v>0</v>
      </c>
      <c r="L9" s="23">
        <v>588.342737401516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165.46501653035472</v>
      </c>
      <c r="S9" s="22">
        <v>825.3488813789032</v>
      </c>
      <c r="T9" s="22">
        <v>179.27500316625807</v>
      </c>
      <c r="U9" s="22">
        <v>0</v>
      </c>
      <c r="V9" s="23">
        <v>179.6891753918065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12.236421320451608</v>
      </c>
      <c r="AC9" s="22">
        <v>4.307268901709678</v>
      </c>
      <c r="AD9" s="22">
        <v>0</v>
      </c>
      <c r="AE9" s="22">
        <v>0</v>
      </c>
      <c r="AF9" s="23">
        <v>62.981597586258054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3.778263330451613</v>
      </c>
      <c r="AM9" s="22">
        <v>2.180584637451613</v>
      </c>
      <c r="AN9" s="22">
        <v>0</v>
      </c>
      <c r="AO9" s="22">
        <v>0</v>
      </c>
      <c r="AP9" s="23">
        <v>7.392696663387098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332.7637821427745</v>
      </c>
      <c r="AW9" s="22">
        <v>3134.6606890735125</v>
      </c>
      <c r="AX9" s="22">
        <v>4.341354630387096</v>
      </c>
      <c r="AY9" s="22">
        <v>0</v>
      </c>
      <c r="AZ9" s="23">
        <v>1066.0869301422906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224.8183039914194</v>
      </c>
      <c r="BG9" s="22">
        <v>157.13095199809675</v>
      </c>
      <c r="BH9" s="22">
        <v>46.343743178580645</v>
      </c>
      <c r="BI9" s="22">
        <v>0</v>
      </c>
      <c r="BJ9" s="23">
        <v>262.61228899096784</v>
      </c>
      <c r="BK9" s="24">
        <f>SUM(C9:BJ9)</f>
        <v>22763.303125601524</v>
      </c>
    </row>
    <row r="10" spans="1:63" s="25" customFormat="1" ht="15">
      <c r="A10" s="20"/>
      <c r="B10" s="7" t="s">
        <v>98</v>
      </c>
      <c r="C10" s="21">
        <v>0</v>
      </c>
      <c r="D10" s="22">
        <v>40.526537885903224</v>
      </c>
      <c r="E10" s="22">
        <v>0</v>
      </c>
      <c r="F10" s="22">
        <v>0</v>
      </c>
      <c r="G10" s="23">
        <v>0</v>
      </c>
      <c r="H10" s="21">
        <v>3.4752600908709685</v>
      </c>
      <c r="I10" s="22">
        <v>3938.154729372291</v>
      </c>
      <c r="J10" s="22">
        <v>2.5084519188064522</v>
      </c>
      <c r="K10" s="22">
        <v>0</v>
      </c>
      <c r="L10" s="23">
        <v>47.665540618193575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1.6319385312903225</v>
      </c>
      <c r="S10" s="22">
        <v>211.6668820865484</v>
      </c>
      <c r="T10" s="22">
        <v>30.28389894519355</v>
      </c>
      <c r="U10" s="22">
        <v>0</v>
      </c>
      <c r="V10" s="23">
        <v>2.8558932462580646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0.04338656522580646</v>
      </c>
      <c r="AC10" s="22">
        <v>4.962948838322581</v>
      </c>
      <c r="AD10" s="22">
        <v>0</v>
      </c>
      <c r="AE10" s="22">
        <v>0</v>
      </c>
      <c r="AF10" s="23">
        <v>1.6230327338709678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0.055566447193548384</v>
      </c>
      <c r="AM10" s="22">
        <v>0.20892389796774188</v>
      </c>
      <c r="AN10" s="22">
        <v>0</v>
      </c>
      <c r="AO10" s="22">
        <v>0</v>
      </c>
      <c r="AP10" s="23">
        <v>0.1008878611935484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20.513852923096763</v>
      </c>
      <c r="AW10" s="22">
        <v>1235.9755468514943</v>
      </c>
      <c r="AX10" s="22">
        <v>4.339366477225806</v>
      </c>
      <c r="AY10" s="22">
        <v>0</v>
      </c>
      <c r="AZ10" s="23">
        <v>135.77441129799993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18.34410404003226</v>
      </c>
      <c r="BG10" s="22">
        <v>11.394500437870965</v>
      </c>
      <c r="BH10" s="22">
        <v>2.7610000748709678</v>
      </c>
      <c r="BI10" s="22">
        <v>0</v>
      </c>
      <c r="BJ10" s="23">
        <v>24.4930187206129</v>
      </c>
      <c r="BK10" s="24">
        <f>SUM(C10:BJ10)</f>
        <v>5739.359679862334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157.52237096603227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239.26975914764506</v>
      </c>
      <c r="I11" s="27">
        <f t="shared" si="0"/>
        <v>18409.57690164643</v>
      </c>
      <c r="J11" s="27">
        <f t="shared" si="0"/>
        <v>681.8433826527098</v>
      </c>
      <c r="K11" s="27">
        <f t="shared" si="0"/>
        <v>0</v>
      </c>
      <c r="L11" s="28">
        <f t="shared" si="0"/>
        <v>636.0082780197097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167.09695506164505</v>
      </c>
      <c r="S11" s="27">
        <f t="shared" si="0"/>
        <v>1037.0157634654515</v>
      </c>
      <c r="T11" s="27">
        <f t="shared" si="0"/>
        <v>209.55890211145163</v>
      </c>
      <c r="U11" s="27">
        <f t="shared" si="0"/>
        <v>0</v>
      </c>
      <c r="V11" s="28">
        <f t="shared" si="0"/>
        <v>182.54506863806455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12.279807885677414</v>
      </c>
      <c r="AC11" s="27">
        <f t="shared" si="0"/>
        <v>9.270217740032258</v>
      </c>
      <c r="AD11" s="27">
        <f t="shared" si="0"/>
        <v>0</v>
      </c>
      <c r="AE11" s="27">
        <f t="shared" si="0"/>
        <v>0</v>
      </c>
      <c r="AF11" s="28">
        <f t="shared" si="0"/>
        <v>64.60463032012902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3.8338297776451613</v>
      </c>
      <c r="AM11" s="27">
        <f t="shared" si="1"/>
        <v>2.389508535419355</v>
      </c>
      <c r="AN11" s="27">
        <f t="shared" si="1"/>
        <v>0</v>
      </c>
      <c r="AO11" s="27">
        <f t="shared" si="1"/>
        <v>0</v>
      </c>
      <c r="AP11" s="28">
        <f t="shared" si="1"/>
        <v>7.493584524580647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353.27763506587127</v>
      </c>
      <c r="AW11" s="27">
        <f t="shared" si="1"/>
        <v>4370.636235925007</v>
      </c>
      <c r="AX11" s="27">
        <f t="shared" si="1"/>
        <v>8.680721107612902</v>
      </c>
      <c r="AY11" s="27">
        <f t="shared" si="1"/>
        <v>0</v>
      </c>
      <c r="AZ11" s="28">
        <f t="shared" si="1"/>
        <v>1201.8613414402905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243.16240803145166</v>
      </c>
      <c r="BG11" s="27">
        <f t="shared" si="1"/>
        <v>168.5254524359677</v>
      </c>
      <c r="BH11" s="27">
        <f t="shared" si="1"/>
        <v>49.104743253451616</v>
      </c>
      <c r="BI11" s="27">
        <f t="shared" si="1"/>
        <v>0</v>
      </c>
      <c r="BJ11" s="28">
        <f t="shared" si="1"/>
        <v>287.10530771158074</v>
      </c>
      <c r="BK11" s="29">
        <f t="shared" si="1"/>
        <v>28502.662805463857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44.538350676741906</v>
      </c>
      <c r="E14" s="22">
        <v>0</v>
      </c>
      <c r="F14" s="22">
        <v>0</v>
      </c>
      <c r="G14" s="23">
        <v>0</v>
      </c>
      <c r="H14" s="21">
        <v>130.91423570148388</v>
      </c>
      <c r="I14" s="22">
        <v>510.0385291210324</v>
      </c>
      <c r="J14" s="22">
        <v>0</v>
      </c>
      <c r="K14" s="22">
        <v>0</v>
      </c>
      <c r="L14" s="23">
        <v>322.7032448038387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49.04560105209677</v>
      </c>
      <c r="S14" s="22">
        <v>99.57485723525805</v>
      </c>
      <c r="T14" s="22">
        <v>18.573461836354845</v>
      </c>
      <c r="U14" s="22">
        <v>0</v>
      </c>
      <c r="V14" s="23">
        <v>35.26901252551612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7.647225839999999</v>
      </c>
      <c r="AC14" s="22">
        <v>5.893074680161289</v>
      </c>
      <c r="AD14" s="22">
        <v>0</v>
      </c>
      <c r="AE14" s="22">
        <v>0</v>
      </c>
      <c r="AF14" s="23">
        <v>16.633459366322583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1.4225097145806456</v>
      </c>
      <c r="AM14" s="22">
        <v>0.14738358612903227</v>
      </c>
      <c r="AN14" s="22">
        <v>0</v>
      </c>
      <c r="AO14" s="22">
        <v>0</v>
      </c>
      <c r="AP14" s="23">
        <v>3.4126023199354845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32.02810449280643</v>
      </c>
      <c r="AW14" s="22">
        <v>231.8700429521293</v>
      </c>
      <c r="AX14" s="22">
        <v>10.498913627451612</v>
      </c>
      <c r="AY14" s="22">
        <v>0</v>
      </c>
      <c r="AZ14" s="23">
        <v>147.78437344687097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16.060300659483868</v>
      </c>
      <c r="BG14" s="22">
        <v>20.08734760125806</v>
      </c>
      <c r="BH14" s="22">
        <v>11.287953043612903</v>
      </c>
      <c r="BI14" s="22">
        <v>0</v>
      </c>
      <c r="BJ14" s="23">
        <v>23.33950920719356</v>
      </c>
      <c r="BK14" s="24">
        <f>SUM(C14:BJ14)</f>
        <v>1738.7700934902584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44.538350676741906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130.91423570148388</v>
      </c>
      <c r="I15" s="27">
        <f t="shared" si="2"/>
        <v>510.0385291210324</v>
      </c>
      <c r="J15" s="27">
        <f t="shared" si="2"/>
        <v>0</v>
      </c>
      <c r="K15" s="27">
        <f t="shared" si="2"/>
        <v>0</v>
      </c>
      <c r="L15" s="28">
        <f t="shared" si="2"/>
        <v>322.7032448038387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49.04560105209677</v>
      </c>
      <c r="S15" s="27">
        <f t="shared" si="2"/>
        <v>99.57485723525805</v>
      </c>
      <c r="T15" s="27">
        <f t="shared" si="2"/>
        <v>18.573461836354845</v>
      </c>
      <c r="U15" s="27">
        <f t="shared" si="2"/>
        <v>0</v>
      </c>
      <c r="V15" s="28">
        <f t="shared" si="2"/>
        <v>35.26901252551612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7.647225839999999</v>
      </c>
      <c r="AC15" s="27">
        <f t="shared" si="2"/>
        <v>5.893074680161289</v>
      </c>
      <c r="AD15" s="27">
        <f t="shared" si="2"/>
        <v>0</v>
      </c>
      <c r="AE15" s="27">
        <f t="shared" si="2"/>
        <v>0</v>
      </c>
      <c r="AF15" s="28">
        <f t="shared" si="2"/>
        <v>16.633459366322583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1.4225097145806456</v>
      </c>
      <c r="AM15" s="27">
        <f t="shared" si="2"/>
        <v>0.14738358612903227</v>
      </c>
      <c r="AN15" s="27">
        <f t="shared" si="2"/>
        <v>0</v>
      </c>
      <c r="AO15" s="27">
        <f t="shared" si="2"/>
        <v>0</v>
      </c>
      <c r="AP15" s="28">
        <f t="shared" si="2"/>
        <v>3.4126023199354845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32.02810449280643</v>
      </c>
      <c r="AW15" s="27">
        <f t="shared" si="2"/>
        <v>231.8700429521293</v>
      </c>
      <c r="AX15" s="27">
        <f t="shared" si="2"/>
        <v>10.498913627451612</v>
      </c>
      <c r="AY15" s="27">
        <f t="shared" si="2"/>
        <v>0</v>
      </c>
      <c r="AZ15" s="28">
        <f t="shared" si="2"/>
        <v>147.78437344687097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16.060300659483868</v>
      </c>
      <c r="BG15" s="27">
        <f t="shared" si="2"/>
        <v>20.08734760125806</v>
      </c>
      <c r="BH15" s="27">
        <f t="shared" si="2"/>
        <v>11.287953043612903</v>
      </c>
      <c r="BI15" s="27">
        <f t="shared" si="2"/>
        <v>0</v>
      </c>
      <c r="BJ15" s="28">
        <f t="shared" si="2"/>
        <v>23.33950920719356</v>
      </c>
      <c r="BK15" s="28">
        <f t="shared" si="2"/>
        <v>1738.7700934902584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0.5080068613548387</v>
      </c>
      <c r="E18" s="22">
        <v>0</v>
      </c>
      <c r="F18" s="22">
        <v>0</v>
      </c>
      <c r="G18" s="23">
        <v>0</v>
      </c>
      <c r="H18" s="21">
        <v>0.09046398822580645</v>
      </c>
      <c r="I18" s="22">
        <v>0</v>
      </c>
      <c r="J18" s="22">
        <v>0</v>
      </c>
      <c r="K18" s="22">
        <v>0</v>
      </c>
      <c r="L18" s="23">
        <v>0.3957971536451613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0.045149256000000006</v>
      </c>
      <c r="S18" s="22">
        <v>0</v>
      </c>
      <c r="T18" s="22">
        <v>0</v>
      </c>
      <c r="U18" s="22">
        <v>0</v>
      </c>
      <c r="V18" s="23">
        <v>0.10040581348387098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0.0006133720645161288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0.004594344903225807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0.39711391583870964</v>
      </c>
      <c r="AW18" s="22">
        <v>1.7337883086885055</v>
      </c>
      <c r="AX18" s="22">
        <v>0</v>
      </c>
      <c r="AY18" s="22">
        <v>0</v>
      </c>
      <c r="AZ18" s="23">
        <v>1.030796848903226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0.3569663235161291</v>
      </c>
      <c r="BG18" s="22">
        <v>0.024077135548387096</v>
      </c>
      <c r="BH18" s="22">
        <v>0</v>
      </c>
      <c r="BI18" s="22">
        <v>0</v>
      </c>
      <c r="BJ18" s="23">
        <v>0.23905013235483868</v>
      </c>
      <c r="BK18" s="24">
        <f aca="true" t="shared" si="3" ref="BK18:BK34">SUM(C18:BJ18)</f>
        <v>4.926823454527216</v>
      </c>
    </row>
    <row r="19" spans="1:63" s="25" customFormat="1" ht="15">
      <c r="A19" s="20"/>
      <c r="B19" s="7" t="s">
        <v>101</v>
      </c>
      <c r="C19" s="21">
        <v>0</v>
      </c>
      <c r="D19" s="22">
        <v>0.504977907903226</v>
      </c>
      <c r="E19" s="22">
        <v>0</v>
      </c>
      <c r="F19" s="22">
        <v>0</v>
      </c>
      <c r="G19" s="23">
        <v>0</v>
      </c>
      <c r="H19" s="21">
        <v>0.052589094193548395</v>
      </c>
      <c r="I19" s="22">
        <v>0.054701522258064524</v>
      </c>
      <c r="J19" s="22">
        <v>0</v>
      </c>
      <c r="K19" s="22">
        <v>0</v>
      </c>
      <c r="L19" s="23">
        <v>0.35267796448387106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0.05851724587096774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0.005404038709677419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0.20071987600000002</v>
      </c>
      <c r="AW19" s="22">
        <v>1.7202203978778887</v>
      </c>
      <c r="AX19" s="22">
        <v>0</v>
      </c>
      <c r="AY19" s="22">
        <v>0</v>
      </c>
      <c r="AZ19" s="23">
        <v>0.8802411746774192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0.10009281461290322</v>
      </c>
      <c r="BG19" s="22">
        <v>0</v>
      </c>
      <c r="BH19" s="22">
        <v>0</v>
      </c>
      <c r="BI19" s="22">
        <v>0</v>
      </c>
      <c r="BJ19" s="23">
        <v>0.21153386999999993</v>
      </c>
      <c r="BK19" s="24">
        <f t="shared" si="3"/>
        <v>4.141675906587567</v>
      </c>
    </row>
    <row r="20" spans="1:63" s="25" customFormat="1" ht="15">
      <c r="A20" s="20"/>
      <c r="B20" s="7" t="s">
        <v>228</v>
      </c>
      <c r="C20" s="21">
        <v>0</v>
      </c>
      <c r="D20" s="22">
        <v>0.5485883870967742</v>
      </c>
      <c r="E20" s="22">
        <v>0</v>
      </c>
      <c r="F20" s="22">
        <v>0</v>
      </c>
      <c r="G20" s="23">
        <v>0</v>
      </c>
      <c r="H20" s="21">
        <v>0.030720949677419354</v>
      </c>
      <c r="I20" s="22">
        <v>0</v>
      </c>
      <c r="J20" s="22">
        <v>0</v>
      </c>
      <c r="K20" s="22">
        <v>0</v>
      </c>
      <c r="L20" s="23">
        <v>192.21110754064514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0.012228245806451613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0.004931779354838709</v>
      </c>
      <c r="AC20" s="22">
        <v>0</v>
      </c>
      <c r="AD20" s="22">
        <v>0</v>
      </c>
      <c r="AE20" s="22">
        <v>0</v>
      </c>
      <c r="AF20" s="23">
        <v>0.052605646451612906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0.0005479754838709677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0.003397452064516128</v>
      </c>
      <c r="AW20" s="22">
        <v>0</v>
      </c>
      <c r="AX20" s="22">
        <v>0</v>
      </c>
      <c r="AY20" s="22">
        <v>0</v>
      </c>
      <c r="AZ20" s="23">
        <v>0.05479754838709677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0.04493398967741935</v>
      </c>
      <c r="BG20" s="22">
        <v>0</v>
      </c>
      <c r="BH20" s="22">
        <v>0</v>
      </c>
      <c r="BI20" s="22">
        <v>0</v>
      </c>
      <c r="BJ20" s="23">
        <v>0</v>
      </c>
      <c r="BK20" s="24">
        <f aca="true" t="shared" si="4" ref="BK20">SUM(C20:BJ20)</f>
        <v>192.96385951464515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0.7890621771935482</v>
      </c>
      <c r="I21" s="22">
        <v>4.578290692096774</v>
      </c>
      <c r="J21" s="22">
        <v>0.30644959677419353</v>
      </c>
      <c r="K21" s="22">
        <v>0</v>
      </c>
      <c r="L21" s="23">
        <v>24.652878059806447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0.4228710166774194</v>
      </c>
      <c r="S21" s="22">
        <v>6.419506153225806</v>
      </c>
      <c r="T21" s="22">
        <v>0</v>
      </c>
      <c r="U21" s="22">
        <v>0</v>
      </c>
      <c r="V21" s="23">
        <v>3.852040436774193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0.053643526096774204</v>
      </c>
      <c r="AC21" s="22">
        <v>0.04884670967741936</v>
      </c>
      <c r="AD21" s="22">
        <v>0</v>
      </c>
      <c r="AE21" s="22">
        <v>0</v>
      </c>
      <c r="AF21" s="23">
        <v>0.5419383687741935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0.006105838709677421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8.076779691774192</v>
      </c>
      <c r="AW21" s="22">
        <v>35.32845739212141</v>
      </c>
      <c r="AX21" s="22">
        <v>0</v>
      </c>
      <c r="AY21" s="22">
        <v>0</v>
      </c>
      <c r="AZ21" s="23">
        <v>81.05644751696774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2.073317511290323</v>
      </c>
      <c r="BG21" s="22">
        <v>12.206071215645162</v>
      </c>
      <c r="BH21" s="22">
        <v>0.6227955483870967</v>
      </c>
      <c r="BI21" s="22">
        <v>0</v>
      </c>
      <c r="BJ21" s="23">
        <v>12.196952735838712</v>
      </c>
      <c r="BK21" s="24">
        <f t="shared" si="3"/>
        <v>193.23245418783108</v>
      </c>
    </row>
    <row r="22" spans="1:63" s="25" customFormat="1" ht="15">
      <c r="A22" s="20"/>
      <c r="B22" s="7" t="s">
        <v>103</v>
      </c>
      <c r="C22" s="21">
        <v>0</v>
      </c>
      <c r="D22" s="22">
        <v>2.4858393548387094</v>
      </c>
      <c r="E22" s="22">
        <v>0</v>
      </c>
      <c r="F22" s="22">
        <v>0</v>
      </c>
      <c r="G22" s="23">
        <v>0</v>
      </c>
      <c r="H22" s="21">
        <v>0.08460229803225806</v>
      </c>
      <c r="I22" s="22">
        <v>57.323455522580645</v>
      </c>
      <c r="J22" s="22">
        <v>0</v>
      </c>
      <c r="K22" s="22">
        <v>0</v>
      </c>
      <c r="L22" s="23">
        <v>5.00123417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0.027344232741935478</v>
      </c>
      <c r="S22" s="22">
        <v>0</v>
      </c>
      <c r="T22" s="22">
        <v>0</v>
      </c>
      <c r="U22" s="22">
        <v>0</v>
      </c>
      <c r="V22" s="23">
        <v>1.3927645835483868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0.020388746612903227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0.0018535224193548386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0.17138904132258068</v>
      </c>
      <c r="AW22" s="22">
        <v>24.83720041967356</v>
      </c>
      <c r="AX22" s="22">
        <v>0</v>
      </c>
      <c r="AY22" s="22">
        <v>0</v>
      </c>
      <c r="AZ22" s="23">
        <v>9.703193173096775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0.053109595774193545</v>
      </c>
      <c r="BG22" s="22">
        <v>0</v>
      </c>
      <c r="BH22" s="22">
        <v>0</v>
      </c>
      <c r="BI22" s="22">
        <v>0</v>
      </c>
      <c r="BJ22" s="23">
        <v>0.5684135419354839</v>
      </c>
      <c r="BK22" s="24">
        <f t="shared" si="3"/>
        <v>101.6707882025768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0.2554912622580645</v>
      </c>
      <c r="I23" s="22">
        <v>15.601632646387099</v>
      </c>
      <c r="J23" s="22">
        <v>0</v>
      </c>
      <c r="K23" s="22">
        <v>0</v>
      </c>
      <c r="L23" s="23">
        <v>1.9905073290967743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0.02470126141935484</v>
      </c>
      <c r="S23" s="22">
        <v>0.5475718648387097</v>
      </c>
      <c r="T23" s="22">
        <v>0</v>
      </c>
      <c r="U23" s="22">
        <v>0</v>
      </c>
      <c r="V23" s="23">
        <v>0.4017175080645161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0.010446102419354838</v>
      </c>
      <c r="AC23" s="22">
        <v>0.06144766129032258</v>
      </c>
      <c r="AD23" s="22">
        <v>0</v>
      </c>
      <c r="AE23" s="22">
        <v>0</v>
      </c>
      <c r="AF23" s="23">
        <v>0.055917365322580626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0.37206558912903226</v>
      </c>
      <c r="AW23" s="22">
        <v>1.6073845013102088</v>
      </c>
      <c r="AX23" s="22">
        <v>0</v>
      </c>
      <c r="AY23" s="22">
        <v>0</v>
      </c>
      <c r="AZ23" s="23">
        <v>25.078105683999997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0.02703697096774194</v>
      </c>
      <c r="BG23" s="22">
        <v>3.686859677419355</v>
      </c>
      <c r="BH23" s="22">
        <v>0</v>
      </c>
      <c r="BI23" s="22">
        <v>0</v>
      </c>
      <c r="BJ23" s="23">
        <v>1.6470218646451613</v>
      </c>
      <c r="BK23" s="24">
        <f t="shared" si="3"/>
        <v>51.367907288568276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0.056819344612903215</v>
      </c>
      <c r="I24" s="22">
        <v>0</v>
      </c>
      <c r="J24" s="22">
        <v>0</v>
      </c>
      <c r="K24" s="22">
        <v>0</v>
      </c>
      <c r="L24" s="23">
        <v>1.817932820645161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0.03190641267741935</v>
      </c>
      <c r="S24" s="22">
        <v>0</v>
      </c>
      <c r="T24" s="22">
        <v>0</v>
      </c>
      <c r="U24" s="22">
        <v>0</v>
      </c>
      <c r="V24" s="23">
        <v>1.0565499511290324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0.0834996658064516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0.06150733690322581</v>
      </c>
      <c r="AW24" s="22">
        <v>0.6753527690812464</v>
      </c>
      <c r="AX24" s="22">
        <v>0</v>
      </c>
      <c r="AY24" s="22">
        <v>0</v>
      </c>
      <c r="AZ24" s="23">
        <v>20.172336052096778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0.02708193706451613</v>
      </c>
      <c r="BG24" s="22">
        <v>0</v>
      </c>
      <c r="BH24" s="22">
        <v>0</v>
      </c>
      <c r="BI24" s="22">
        <v>0</v>
      </c>
      <c r="BJ24" s="23">
        <v>0.36838093548387096</v>
      </c>
      <c r="BK24" s="24">
        <f t="shared" si="3"/>
        <v>24.351367225500603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0.1349713850967742</v>
      </c>
      <c r="I25" s="22">
        <v>113.1413403548387</v>
      </c>
      <c r="J25" s="22">
        <v>0</v>
      </c>
      <c r="K25" s="22">
        <v>0</v>
      </c>
      <c r="L25" s="23">
        <v>14.707723032193547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0.07089663612903227</v>
      </c>
      <c r="S25" s="22">
        <v>9.563395161290323</v>
      </c>
      <c r="T25" s="22">
        <v>0</v>
      </c>
      <c r="U25" s="22">
        <v>0</v>
      </c>
      <c r="V25" s="23">
        <v>0.2961515707419355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0.035500486451612905</v>
      </c>
      <c r="AC25" s="22">
        <v>0</v>
      </c>
      <c r="AD25" s="22">
        <v>0</v>
      </c>
      <c r="AE25" s="22">
        <v>0</v>
      </c>
      <c r="AF25" s="23">
        <v>1.1338601862258064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0.17303702387096775</v>
      </c>
      <c r="AW25" s="22">
        <v>9.744775789585079</v>
      </c>
      <c r="AX25" s="22">
        <v>0</v>
      </c>
      <c r="AY25" s="22">
        <v>0</v>
      </c>
      <c r="AZ25" s="23">
        <v>11.254826687709679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0.23658682258064515</v>
      </c>
      <c r="BG25" s="22">
        <v>4.4375608064516125</v>
      </c>
      <c r="BH25" s="22">
        <v>0</v>
      </c>
      <c r="BI25" s="22">
        <v>0</v>
      </c>
      <c r="BJ25" s="23">
        <v>0.11178094709677419</v>
      </c>
      <c r="BK25" s="24">
        <f t="shared" si="3"/>
        <v>165.04240689026247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0.15971940725806452</v>
      </c>
      <c r="I26" s="22">
        <v>135.33379032258065</v>
      </c>
      <c r="J26" s="22">
        <v>0</v>
      </c>
      <c r="K26" s="22">
        <v>0</v>
      </c>
      <c r="L26" s="23">
        <v>4.428374069225806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0.06504699516129031</v>
      </c>
      <c r="S26" s="22">
        <v>0.8783929032258068</v>
      </c>
      <c r="T26" s="22">
        <v>0</v>
      </c>
      <c r="U26" s="22">
        <v>0</v>
      </c>
      <c r="V26" s="23">
        <v>1.1320902023870967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0.024121476451612906</v>
      </c>
      <c r="AC26" s="22">
        <v>0</v>
      </c>
      <c r="AD26" s="22">
        <v>0</v>
      </c>
      <c r="AE26" s="22">
        <v>0</v>
      </c>
      <c r="AF26" s="23">
        <v>0.04824295032258064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0.025391012903225808</v>
      </c>
      <c r="AM26" s="22">
        <v>0</v>
      </c>
      <c r="AN26" s="22">
        <v>0</v>
      </c>
      <c r="AO26" s="22">
        <v>0</v>
      </c>
      <c r="AP26" s="23">
        <v>0.025391012903225808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0.045069049193548386</v>
      </c>
      <c r="AW26" s="22">
        <v>0.18408484353335203</v>
      </c>
      <c r="AX26" s="22">
        <v>0</v>
      </c>
      <c r="AY26" s="22">
        <v>0</v>
      </c>
      <c r="AZ26" s="23">
        <v>9.17629936767742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0.0069825304838709665</v>
      </c>
      <c r="BG26" s="22">
        <v>0</v>
      </c>
      <c r="BH26" s="22">
        <v>0</v>
      </c>
      <c r="BI26" s="22">
        <v>0</v>
      </c>
      <c r="BJ26" s="23">
        <v>0</v>
      </c>
      <c r="BK26" s="24">
        <f t="shared" si="3"/>
        <v>151.53299614330754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0.5436939642580644</v>
      </c>
      <c r="I27" s="22">
        <v>3.322078951225807</v>
      </c>
      <c r="J27" s="22">
        <v>0</v>
      </c>
      <c r="K27" s="22">
        <v>0</v>
      </c>
      <c r="L27" s="23">
        <v>14.89463381932258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0.3535777403225807</v>
      </c>
      <c r="S27" s="22">
        <v>1.4924236451612902</v>
      </c>
      <c r="T27" s="22">
        <v>0</v>
      </c>
      <c r="U27" s="22">
        <v>0</v>
      </c>
      <c r="V27" s="23">
        <v>7.750061510064516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0.038428032741935486</v>
      </c>
      <c r="AC27" s="22">
        <v>0</v>
      </c>
      <c r="AD27" s="22">
        <v>0</v>
      </c>
      <c r="AE27" s="22">
        <v>0</v>
      </c>
      <c r="AF27" s="23">
        <v>0.0939874064516129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0.0005340193548387096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3.22524182316129</v>
      </c>
      <c r="AW27" s="22">
        <v>14.930070388161166</v>
      </c>
      <c r="AX27" s="22">
        <v>0.5340193548387098</v>
      </c>
      <c r="AY27" s="22">
        <v>0</v>
      </c>
      <c r="AZ27" s="23">
        <v>33.52876848648388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1.4179468724193551</v>
      </c>
      <c r="BG27" s="22">
        <v>0.28301957770967745</v>
      </c>
      <c r="BH27" s="22">
        <v>0</v>
      </c>
      <c r="BI27" s="22">
        <v>0</v>
      </c>
      <c r="BJ27" s="23">
        <v>17.6873706296129</v>
      </c>
      <c r="BK27" s="24">
        <f t="shared" si="3"/>
        <v>100.0958562212902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0.1826647123870968</v>
      </c>
      <c r="I28" s="22">
        <v>108.0615690414516</v>
      </c>
      <c r="J28" s="22">
        <v>0</v>
      </c>
      <c r="K28" s="22">
        <v>0</v>
      </c>
      <c r="L28" s="23">
        <v>5.3972588764516125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0.0031800959677419356</v>
      </c>
      <c r="S28" s="22">
        <v>0</v>
      </c>
      <c r="T28" s="22">
        <v>0</v>
      </c>
      <c r="U28" s="22">
        <v>0</v>
      </c>
      <c r="V28" s="23">
        <v>6.36019193548387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0.0012649451612903224</v>
      </c>
      <c r="AC28" s="22">
        <v>0</v>
      </c>
      <c r="AD28" s="22">
        <v>0</v>
      </c>
      <c r="AE28" s="22">
        <v>0</v>
      </c>
      <c r="AF28" s="23">
        <v>0.037948354838709675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0.058269110645161284</v>
      </c>
      <c r="AW28" s="22">
        <v>6.830703870716665</v>
      </c>
      <c r="AX28" s="22">
        <v>0</v>
      </c>
      <c r="AY28" s="22">
        <v>0</v>
      </c>
      <c r="AZ28" s="23">
        <v>6.306364136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0.07151266277419355</v>
      </c>
      <c r="BG28" s="22">
        <v>0</v>
      </c>
      <c r="BH28" s="22">
        <v>0</v>
      </c>
      <c r="BI28" s="22">
        <v>0</v>
      </c>
      <c r="BJ28" s="23">
        <v>0.08128613370967741</v>
      </c>
      <c r="BK28" s="24">
        <f t="shared" si="3"/>
        <v>133.3922138755876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0.12223768967741933</v>
      </c>
      <c r="I29" s="22">
        <v>1.0160279258709681</v>
      </c>
      <c r="J29" s="22">
        <v>0</v>
      </c>
      <c r="K29" s="22">
        <v>0</v>
      </c>
      <c r="L29" s="23">
        <v>9.588246372387099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0.27177976612903226</v>
      </c>
      <c r="S29" s="22">
        <v>0</v>
      </c>
      <c r="T29" s="22">
        <v>0</v>
      </c>
      <c r="U29" s="22">
        <v>0</v>
      </c>
      <c r="V29" s="23">
        <v>0.44407187400000003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0.03127818080645161</v>
      </c>
      <c r="AC29" s="22">
        <v>0</v>
      </c>
      <c r="AD29" s="22">
        <v>0</v>
      </c>
      <c r="AE29" s="22">
        <v>0</v>
      </c>
      <c r="AF29" s="23">
        <v>0.2866328477419355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0.5015827021935484</v>
      </c>
      <c r="AW29" s="22">
        <v>2.7222978412193646</v>
      </c>
      <c r="AX29" s="22">
        <v>0</v>
      </c>
      <c r="AY29" s="22">
        <v>0</v>
      </c>
      <c r="AZ29" s="23">
        <v>15.38232564590323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0.11487314251612904</v>
      </c>
      <c r="BG29" s="22">
        <v>0.46263082967741925</v>
      </c>
      <c r="BH29" s="22">
        <v>0</v>
      </c>
      <c r="BI29" s="22">
        <v>0</v>
      </c>
      <c r="BJ29" s="23">
        <v>1.0309843396129033</v>
      </c>
      <c r="BK29" s="24">
        <f t="shared" si="3"/>
        <v>31.9749691577355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0.1637538835483871</v>
      </c>
      <c r="I30" s="22">
        <v>106.13236120967741</v>
      </c>
      <c r="J30" s="22">
        <v>0</v>
      </c>
      <c r="K30" s="22">
        <v>0</v>
      </c>
      <c r="L30" s="23">
        <v>95.72721538532257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0.13145684641935482</v>
      </c>
      <c r="S30" s="22">
        <v>14.29013981116129</v>
      </c>
      <c r="T30" s="22">
        <v>0</v>
      </c>
      <c r="U30" s="22">
        <v>0</v>
      </c>
      <c r="V30" s="23">
        <v>4.961185486677418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0.005638379516129032</v>
      </c>
      <c r="AC30" s="22">
        <v>0.012529732258064516</v>
      </c>
      <c r="AD30" s="22">
        <v>0</v>
      </c>
      <c r="AE30" s="22">
        <v>0</v>
      </c>
      <c r="AF30" s="23">
        <v>0.5447172345161291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0.003132433064516129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0.41850558709677427</v>
      </c>
      <c r="AW30" s="22">
        <v>11.907631051418473</v>
      </c>
      <c r="AX30" s="22">
        <v>0</v>
      </c>
      <c r="AY30" s="22">
        <v>0</v>
      </c>
      <c r="AZ30" s="23">
        <v>22.404370396741935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0.1104315508064516</v>
      </c>
      <c r="BG30" s="22">
        <v>0</v>
      </c>
      <c r="BH30" s="22">
        <v>0</v>
      </c>
      <c r="BI30" s="22">
        <v>0</v>
      </c>
      <c r="BJ30" s="23">
        <v>1.140205635483871</v>
      </c>
      <c r="BK30" s="24">
        <f t="shared" si="3"/>
        <v>257.9532746237087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0.13423796280645164</v>
      </c>
      <c r="I31" s="22">
        <v>1.1617132103225807</v>
      </c>
      <c r="J31" s="22">
        <v>0</v>
      </c>
      <c r="K31" s="22">
        <v>0</v>
      </c>
      <c r="L31" s="23">
        <v>1.6905733292903227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0.23085204754838715</v>
      </c>
      <c r="S31" s="22">
        <v>7.273246404903226</v>
      </c>
      <c r="T31" s="22">
        <v>0</v>
      </c>
      <c r="U31" s="22">
        <v>0</v>
      </c>
      <c r="V31" s="23">
        <v>5.612067831290322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0.012375702741935482</v>
      </c>
      <c r="AC31" s="22">
        <v>0</v>
      </c>
      <c r="AD31" s="22">
        <v>0</v>
      </c>
      <c r="AE31" s="22">
        <v>0</v>
      </c>
      <c r="AF31" s="23">
        <v>0.07855880870967742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1.2008064367741935</v>
      </c>
      <c r="AW31" s="22">
        <v>2.6986440243287</v>
      </c>
      <c r="AX31" s="22">
        <v>0</v>
      </c>
      <c r="AY31" s="22">
        <v>0</v>
      </c>
      <c r="AZ31" s="23">
        <v>14.776338626419351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1.493758575032258</v>
      </c>
      <c r="BG31" s="22">
        <v>1.5712980608064513</v>
      </c>
      <c r="BH31" s="22">
        <v>0</v>
      </c>
      <c r="BI31" s="22">
        <v>0</v>
      </c>
      <c r="BJ31" s="23">
        <v>5.853974811451612</v>
      </c>
      <c r="BK31" s="24">
        <f t="shared" si="3"/>
        <v>43.78844583242547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0.11446651522580646</v>
      </c>
      <c r="I32" s="22">
        <v>55.763744612290324</v>
      </c>
      <c r="J32" s="22">
        <v>0</v>
      </c>
      <c r="K32" s="22">
        <v>0</v>
      </c>
      <c r="L32" s="23">
        <v>49.933353884612906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0.0627107294516129</v>
      </c>
      <c r="S32" s="22">
        <v>0.03129121774193548</v>
      </c>
      <c r="T32" s="22">
        <v>0</v>
      </c>
      <c r="U32" s="22">
        <v>0</v>
      </c>
      <c r="V32" s="23">
        <v>0.4687124020967742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0.04482070838709677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0.006225098387096774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0.27351392061290325</v>
      </c>
      <c r="AW32" s="22">
        <v>2.5784565439597444</v>
      </c>
      <c r="AX32" s="22">
        <v>0</v>
      </c>
      <c r="AY32" s="22">
        <v>0</v>
      </c>
      <c r="AZ32" s="23">
        <v>8.816429371677422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0.14734346858064515</v>
      </c>
      <c r="BG32" s="22">
        <v>0</v>
      </c>
      <c r="BH32" s="22">
        <v>0</v>
      </c>
      <c r="BI32" s="22">
        <v>0</v>
      </c>
      <c r="BJ32" s="23">
        <v>2.54284319283871</v>
      </c>
      <c r="BK32" s="24">
        <f t="shared" si="3"/>
        <v>120.78391166586295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0.2526502449032258</v>
      </c>
      <c r="I33" s="22">
        <v>360.40953987019356</v>
      </c>
      <c r="J33" s="22">
        <v>0</v>
      </c>
      <c r="K33" s="22">
        <v>0</v>
      </c>
      <c r="L33" s="23">
        <v>23.810012117645165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0.06563155403225807</v>
      </c>
      <c r="S33" s="22">
        <v>1.366386448709678</v>
      </c>
      <c r="T33" s="22">
        <v>0</v>
      </c>
      <c r="U33" s="22">
        <v>0</v>
      </c>
      <c r="V33" s="23">
        <v>2.2716939834838707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1.2436256281290325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0.4889984903548387</v>
      </c>
      <c r="AW33" s="22">
        <v>1.246125341604337</v>
      </c>
      <c r="AX33" s="22">
        <v>0</v>
      </c>
      <c r="AY33" s="22">
        <v>0</v>
      </c>
      <c r="AZ33" s="23">
        <v>12.822764772838708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0.10907535700000001</v>
      </c>
      <c r="BG33" s="22">
        <v>0</v>
      </c>
      <c r="BH33" s="22">
        <v>0</v>
      </c>
      <c r="BI33" s="22">
        <v>0</v>
      </c>
      <c r="BJ33" s="23">
        <v>26.191662544322583</v>
      </c>
      <c r="BK33" s="24">
        <f t="shared" si="3"/>
        <v>430.27816635321733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0.05124049693548387</v>
      </c>
      <c r="I34" s="22">
        <v>94.75128387096774</v>
      </c>
      <c r="J34" s="22">
        <v>0</v>
      </c>
      <c r="K34" s="22">
        <v>0</v>
      </c>
      <c r="L34" s="23">
        <v>5.861744541096774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0.006358310161290322</v>
      </c>
      <c r="S34" s="22">
        <v>0</v>
      </c>
      <c r="T34" s="22">
        <v>0</v>
      </c>
      <c r="U34" s="22">
        <v>0</v>
      </c>
      <c r="V34" s="23">
        <v>0.0012529609354838705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0.023566502903225806</v>
      </c>
      <c r="AC34" s="22">
        <v>0</v>
      </c>
      <c r="AD34" s="22">
        <v>0</v>
      </c>
      <c r="AE34" s="22">
        <v>0</v>
      </c>
      <c r="AF34" s="23">
        <v>0.059536428387096774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0.4143307609354839</v>
      </c>
      <c r="AW34" s="22">
        <v>1.1411024743582288</v>
      </c>
      <c r="AX34" s="22">
        <v>0</v>
      </c>
      <c r="AY34" s="22">
        <v>0</v>
      </c>
      <c r="AZ34" s="23">
        <v>35.517619111806454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0.019225304999999998</v>
      </c>
      <c r="BG34" s="22">
        <v>0</v>
      </c>
      <c r="BH34" s="22">
        <v>0</v>
      </c>
      <c r="BI34" s="22">
        <v>0</v>
      </c>
      <c r="BJ34" s="23">
        <v>0.23566502903225806</v>
      </c>
      <c r="BK34" s="24">
        <f t="shared" si="3"/>
        <v>138.0829257925195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0.08322093774193548</v>
      </c>
      <c r="I35" s="22">
        <v>116.83590104874193</v>
      </c>
      <c r="J35" s="22">
        <v>0</v>
      </c>
      <c r="K35" s="22">
        <v>0</v>
      </c>
      <c r="L35" s="23">
        <v>13.811110678903223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0.04844214538709678</v>
      </c>
      <c r="S35" s="22">
        <v>0</v>
      </c>
      <c r="T35" s="22">
        <v>0</v>
      </c>
      <c r="U35" s="22">
        <v>0</v>
      </c>
      <c r="V35" s="23">
        <v>0.001458336387096774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0.01977243870967742</v>
      </c>
      <c r="AC35" s="22">
        <v>0</v>
      </c>
      <c r="AD35" s="22">
        <v>0</v>
      </c>
      <c r="AE35" s="22">
        <v>0</v>
      </c>
      <c r="AF35" s="23">
        <v>0.03089443548387097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0.06176428177419355</v>
      </c>
      <c r="AW35" s="22">
        <v>0.3583754510578557</v>
      </c>
      <c r="AX35" s="22">
        <v>0</v>
      </c>
      <c r="AY35" s="22">
        <v>0</v>
      </c>
      <c r="AZ35" s="23">
        <v>3.7007066029354836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0.03336698270967742</v>
      </c>
      <c r="BG35" s="22">
        <v>0</v>
      </c>
      <c r="BH35" s="22">
        <v>0</v>
      </c>
      <c r="BI35" s="22">
        <v>0</v>
      </c>
      <c r="BJ35" s="23">
        <v>2.2243993548387095</v>
      </c>
      <c r="BK35" s="24">
        <f aca="true" t="shared" si="5" ref="BK35:BK44">SUM(C35:BJ35)</f>
        <v>137.2094126946708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0.5962943963870967</v>
      </c>
      <c r="I36" s="22">
        <v>11.214365488064516</v>
      </c>
      <c r="J36" s="22">
        <v>0</v>
      </c>
      <c r="K36" s="22">
        <v>0</v>
      </c>
      <c r="L36" s="23">
        <v>10.803023067774191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0.5439087202258064</v>
      </c>
      <c r="S36" s="22">
        <v>0.026087016129032258</v>
      </c>
      <c r="T36" s="22">
        <v>0</v>
      </c>
      <c r="U36" s="22">
        <v>0</v>
      </c>
      <c r="V36" s="23">
        <v>6.240019567419354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0.03402214838709677</v>
      </c>
      <c r="AC36" s="22">
        <v>0</v>
      </c>
      <c r="AD36" s="22">
        <v>0</v>
      </c>
      <c r="AE36" s="22">
        <v>0</v>
      </c>
      <c r="AF36" s="23">
        <v>0.47218618064516116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0.029898251612903225</v>
      </c>
      <c r="AM36" s="22">
        <v>0</v>
      </c>
      <c r="AN36" s="22">
        <v>0</v>
      </c>
      <c r="AO36" s="22">
        <v>0</v>
      </c>
      <c r="AP36" s="23">
        <v>0.2072258129032258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3.674898016967741</v>
      </c>
      <c r="AW36" s="22">
        <v>8.811325956615041</v>
      </c>
      <c r="AX36" s="22">
        <v>0.10309741935483871</v>
      </c>
      <c r="AY36" s="22">
        <v>0</v>
      </c>
      <c r="AZ36" s="23">
        <v>23.973308392709676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2.806166843096774</v>
      </c>
      <c r="BG36" s="22">
        <v>15.558890338000005</v>
      </c>
      <c r="BH36" s="22">
        <v>0</v>
      </c>
      <c r="BI36" s="22">
        <v>0</v>
      </c>
      <c r="BJ36" s="23">
        <v>28.16581962551614</v>
      </c>
      <c r="BK36" s="24">
        <f t="shared" si="5"/>
        <v>113.26053724180859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0.10633142429032255</v>
      </c>
      <c r="I37" s="22">
        <v>23.382754945161288</v>
      </c>
      <c r="J37" s="22">
        <v>0</v>
      </c>
      <c r="K37" s="22">
        <v>0</v>
      </c>
      <c r="L37" s="23">
        <v>3.5884916138709677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0.018636266161290323</v>
      </c>
      <c r="S37" s="22">
        <v>0</v>
      </c>
      <c r="T37" s="22">
        <v>0</v>
      </c>
      <c r="U37" s="22">
        <v>0</v>
      </c>
      <c r="V37" s="23">
        <v>10.886391318225805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0.05234374032258064</v>
      </c>
      <c r="AC37" s="22">
        <v>0</v>
      </c>
      <c r="AD37" s="22">
        <v>0</v>
      </c>
      <c r="AE37" s="22">
        <v>0</v>
      </c>
      <c r="AF37" s="23">
        <v>0.012316174193548387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0.021183819612903224</v>
      </c>
      <c r="AW37" s="22">
        <v>9.409557084091173</v>
      </c>
      <c r="AX37" s="22">
        <v>0</v>
      </c>
      <c r="AY37" s="22">
        <v>0</v>
      </c>
      <c r="AZ37" s="23">
        <v>5.759688792193549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0.01914555061290323</v>
      </c>
      <c r="BG37" s="22">
        <v>0</v>
      </c>
      <c r="BH37" s="22">
        <v>0</v>
      </c>
      <c r="BI37" s="22">
        <v>0</v>
      </c>
      <c r="BJ37" s="23">
        <v>0.6527572322580645</v>
      </c>
      <c r="BK37" s="24">
        <f t="shared" si="5"/>
        <v>53.90959796099439</v>
      </c>
    </row>
    <row r="38" spans="1:63" s="25" customFormat="1" ht="15">
      <c r="A38" s="20"/>
      <c r="B38" s="7" t="s">
        <v>119</v>
      </c>
      <c r="C38" s="21">
        <v>0</v>
      </c>
      <c r="D38" s="22">
        <v>6.016283870967742</v>
      </c>
      <c r="E38" s="22">
        <v>0</v>
      </c>
      <c r="F38" s="22">
        <v>0</v>
      </c>
      <c r="G38" s="23">
        <v>0</v>
      </c>
      <c r="H38" s="21">
        <v>0.15710240503225803</v>
      </c>
      <c r="I38" s="22">
        <v>0</v>
      </c>
      <c r="J38" s="22">
        <v>0</v>
      </c>
      <c r="K38" s="22">
        <v>0</v>
      </c>
      <c r="L38" s="23">
        <v>0.18265437832258063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0.06878174245161289</v>
      </c>
      <c r="S38" s="22">
        <v>0</v>
      </c>
      <c r="T38" s="22">
        <v>0</v>
      </c>
      <c r="U38" s="22">
        <v>0</v>
      </c>
      <c r="V38" s="23">
        <v>0.04813027096774193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0.7457334679677418</v>
      </c>
      <c r="AC38" s="22">
        <v>0.08236913548387097</v>
      </c>
      <c r="AD38" s="22">
        <v>0</v>
      </c>
      <c r="AE38" s="22">
        <v>0</v>
      </c>
      <c r="AF38" s="23">
        <v>2.638653631483871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0.023543465290322578</v>
      </c>
      <c r="AM38" s="22">
        <v>0</v>
      </c>
      <c r="AN38" s="22">
        <v>0</v>
      </c>
      <c r="AO38" s="22">
        <v>0</v>
      </c>
      <c r="AP38" s="23">
        <v>0.07060211612903225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0.47836972212903234</v>
      </c>
      <c r="AW38" s="22">
        <v>3.213682002063718</v>
      </c>
      <c r="AX38" s="22">
        <v>0</v>
      </c>
      <c r="AY38" s="22">
        <v>0</v>
      </c>
      <c r="AZ38" s="23">
        <v>24.124361092225808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0.11143367309677422</v>
      </c>
      <c r="BG38" s="22">
        <v>1.7650529032258064</v>
      </c>
      <c r="BH38" s="22">
        <v>0</v>
      </c>
      <c r="BI38" s="22">
        <v>0</v>
      </c>
      <c r="BJ38" s="23">
        <v>0.21180634838709678</v>
      </c>
      <c r="BK38" s="24">
        <f t="shared" si="5"/>
        <v>39.93856022522502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0.05777178</v>
      </c>
      <c r="I39" s="22">
        <v>9.318029032258064</v>
      </c>
      <c r="J39" s="22">
        <v>0</v>
      </c>
      <c r="K39" s="22">
        <v>0</v>
      </c>
      <c r="L39" s="23">
        <v>14.173609509032257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0.024858186322580647</v>
      </c>
      <c r="S39" s="22">
        <v>0</v>
      </c>
      <c r="T39" s="22">
        <v>0</v>
      </c>
      <c r="U39" s="22">
        <v>0</v>
      </c>
      <c r="V39" s="23">
        <v>0.00621201935483871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0.028434773225806453</v>
      </c>
      <c r="AC39" s="22">
        <v>0</v>
      </c>
      <c r="AD39" s="22">
        <v>0</v>
      </c>
      <c r="AE39" s="22">
        <v>0</v>
      </c>
      <c r="AF39" s="23">
        <v>0.051466933806451606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0.0006181472580645161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0.03707646803225806</v>
      </c>
      <c r="AW39" s="22">
        <v>3.2058190881190236</v>
      </c>
      <c r="AX39" s="22">
        <v>0</v>
      </c>
      <c r="AY39" s="22">
        <v>0</v>
      </c>
      <c r="AZ39" s="23">
        <v>21.650071935903227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0.02225330112903226</v>
      </c>
      <c r="BG39" s="22">
        <v>0</v>
      </c>
      <c r="BH39" s="22">
        <v>0</v>
      </c>
      <c r="BI39" s="22">
        <v>0</v>
      </c>
      <c r="BJ39" s="23">
        <v>0.8901196886774194</v>
      </c>
      <c r="BK39" s="24">
        <f>SUM(C39:BJ39)</f>
        <v>49.46634086311903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0.26228004322580645</v>
      </c>
      <c r="I40" s="22">
        <v>1.1912000277096775</v>
      </c>
      <c r="J40" s="22">
        <v>4.540039225806452</v>
      </c>
      <c r="K40" s="22">
        <v>0</v>
      </c>
      <c r="L40" s="23">
        <v>3.759706852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0.494500740419355</v>
      </c>
      <c r="S40" s="22">
        <v>0.9306449772580645</v>
      </c>
      <c r="T40" s="22">
        <v>2.358461935483871</v>
      </c>
      <c r="U40" s="22">
        <v>0</v>
      </c>
      <c r="V40" s="23">
        <v>9.9867856343871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0.02806805419354838</v>
      </c>
      <c r="AC40" s="22">
        <v>0.05847511290322581</v>
      </c>
      <c r="AD40" s="22">
        <v>0</v>
      </c>
      <c r="AE40" s="22">
        <v>0</v>
      </c>
      <c r="AF40" s="23">
        <v>0.04678009032258064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0.006432262096774193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2.562390690548387</v>
      </c>
      <c r="AW40" s="22">
        <v>3.6940070611177016</v>
      </c>
      <c r="AX40" s="22">
        <v>0</v>
      </c>
      <c r="AY40" s="22">
        <v>0</v>
      </c>
      <c r="AZ40" s="23">
        <v>12.836667780645161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2.5223623336774192</v>
      </c>
      <c r="BG40" s="22">
        <v>9.275346919387097</v>
      </c>
      <c r="BH40" s="22">
        <v>0.05847511290322581</v>
      </c>
      <c r="BI40" s="22">
        <v>0</v>
      </c>
      <c r="BJ40" s="23">
        <v>10.791901612870966</v>
      </c>
      <c r="BK40" s="24">
        <f t="shared" si="5"/>
        <v>65.40452646695641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0.0662248606451613</v>
      </c>
      <c r="I41" s="22">
        <v>6.995583870967742</v>
      </c>
      <c r="J41" s="22">
        <v>0</v>
      </c>
      <c r="K41" s="22">
        <v>0</v>
      </c>
      <c r="L41" s="23">
        <v>1.437592485483871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0.010493375806451617</v>
      </c>
      <c r="S41" s="22">
        <v>3.0314196774193545</v>
      </c>
      <c r="T41" s="22">
        <v>0</v>
      </c>
      <c r="U41" s="22">
        <v>0</v>
      </c>
      <c r="V41" s="23">
        <v>0.012242271774193549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0.059169046709677424</v>
      </c>
      <c r="AC41" s="22">
        <v>0.03484645161290322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0.07306011667741934</v>
      </c>
      <c r="AW41" s="22">
        <v>8.203977113313286</v>
      </c>
      <c r="AX41" s="22">
        <v>0</v>
      </c>
      <c r="AY41" s="22">
        <v>0</v>
      </c>
      <c r="AZ41" s="23">
        <v>2.5842349431612903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0.025554064516129033</v>
      </c>
      <c r="BG41" s="22">
        <v>0</v>
      </c>
      <c r="BH41" s="22">
        <v>0</v>
      </c>
      <c r="BI41" s="22">
        <v>0</v>
      </c>
      <c r="BJ41" s="23">
        <v>1.4123171814193547</v>
      </c>
      <c r="BK41" s="24">
        <f t="shared" si="5"/>
        <v>23.946715459506834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0.0578771283870968</v>
      </c>
      <c r="I42" s="22">
        <v>116.92884128296775</v>
      </c>
      <c r="J42" s="22">
        <v>0</v>
      </c>
      <c r="K42" s="22">
        <v>0</v>
      </c>
      <c r="L42" s="23">
        <v>6.2733978655483895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0.013574014193548386</v>
      </c>
      <c r="S42" s="22">
        <v>0</v>
      </c>
      <c r="T42" s="22">
        <v>0</v>
      </c>
      <c r="U42" s="22">
        <v>0</v>
      </c>
      <c r="V42" s="23">
        <v>0.6194686477419354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0.0073672054838709675</v>
      </c>
      <c r="AC42" s="22">
        <v>0</v>
      </c>
      <c r="AD42" s="22">
        <v>0</v>
      </c>
      <c r="AE42" s="22">
        <v>0</v>
      </c>
      <c r="AF42" s="23">
        <v>0.02210160193548388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0.004911467096774193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0.10433183977419354</v>
      </c>
      <c r="AW42" s="22">
        <v>0.030696669177203026</v>
      </c>
      <c r="AX42" s="22">
        <v>0</v>
      </c>
      <c r="AY42" s="22">
        <v>0</v>
      </c>
      <c r="AZ42" s="23">
        <v>11.173628870838709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0.037105668548387094</v>
      </c>
      <c r="BG42" s="22">
        <v>0</v>
      </c>
      <c r="BH42" s="22">
        <v>0</v>
      </c>
      <c r="BI42" s="22">
        <v>0</v>
      </c>
      <c r="BJ42" s="23">
        <v>1.289272754967742</v>
      </c>
      <c r="BK42" s="24">
        <f t="shared" si="5"/>
        <v>136.5625750166611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0.1106021596129032</v>
      </c>
      <c r="I43" s="22">
        <v>28.59749176667742</v>
      </c>
      <c r="J43" s="22">
        <v>0</v>
      </c>
      <c r="K43" s="22">
        <v>0</v>
      </c>
      <c r="L43" s="23">
        <v>6.42761362967742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0.06743452032258064</v>
      </c>
      <c r="S43" s="22">
        <v>0</v>
      </c>
      <c r="T43" s="22">
        <v>0</v>
      </c>
      <c r="U43" s="22">
        <v>0</v>
      </c>
      <c r="V43" s="23">
        <v>0.0024521645161290325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0.0030500306451612903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0.7131025597096774</v>
      </c>
      <c r="AW43" s="22">
        <v>0.5984183755099989</v>
      </c>
      <c r="AX43" s="22">
        <v>0</v>
      </c>
      <c r="AY43" s="22">
        <v>0</v>
      </c>
      <c r="AZ43" s="23">
        <v>8.90076514267742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0.017689273677419355</v>
      </c>
      <c r="BG43" s="22">
        <v>0</v>
      </c>
      <c r="BH43" s="22">
        <v>0</v>
      </c>
      <c r="BI43" s="22">
        <v>0</v>
      </c>
      <c r="BJ43" s="23">
        <v>1.2115568431935482</v>
      </c>
      <c r="BK43" s="24">
        <f t="shared" si="5"/>
        <v>46.650176466219676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26.82715062212904</v>
      </c>
      <c r="I44" s="22">
        <v>71.72511387090324</v>
      </c>
      <c r="J44" s="22">
        <v>0</v>
      </c>
      <c r="K44" s="22">
        <v>0</v>
      </c>
      <c r="L44" s="23">
        <v>34.65169356309677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0.010421597741935485</v>
      </c>
      <c r="S44" s="22">
        <v>0</v>
      </c>
      <c r="T44" s="22">
        <v>0</v>
      </c>
      <c r="U44" s="22">
        <v>0</v>
      </c>
      <c r="V44" s="23">
        <v>0.07356421935483871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0.02196095225806452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0.06929900490322581</v>
      </c>
      <c r="AW44" s="22">
        <v>0</v>
      </c>
      <c r="AX44" s="22">
        <v>0</v>
      </c>
      <c r="AY44" s="22">
        <v>0</v>
      </c>
      <c r="AZ44" s="23">
        <v>1.4518629548387099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0.0006100264516129033</v>
      </c>
      <c r="BG44" s="22">
        <v>0</v>
      </c>
      <c r="BH44" s="22">
        <v>0</v>
      </c>
      <c r="BI44" s="22">
        <v>0</v>
      </c>
      <c r="BJ44" s="23">
        <v>1.2200529032258065</v>
      </c>
      <c r="BK44" s="24">
        <f t="shared" si="5"/>
        <v>136.05172971490327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0.387383856032258</v>
      </c>
      <c r="I45" s="22">
        <v>6.076372505451612</v>
      </c>
      <c r="J45" s="22">
        <v>1.332636693548387</v>
      </c>
      <c r="K45" s="22">
        <v>0</v>
      </c>
      <c r="L45" s="23">
        <v>5.988478473387098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0.39601723925806465</v>
      </c>
      <c r="S45" s="22">
        <v>0.021322187096774192</v>
      </c>
      <c r="T45" s="22">
        <v>0.10661093548387096</v>
      </c>
      <c r="U45" s="22">
        <v>0</v>
      </c>
      <c r="V45" s="23">
        <v>5.161517861096774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0.03649724238709678</v>
      </c>
      <c r="AC45" s="22">
        <v>1.0548335483870968</v>
      </c>
      <c r="AD45" s="22">
        <v>0</v>
      </c>
      <c r="AE45" s="22">
        <v>0</v>
      </c>
      <c r="AF45" s="23">
        <v>0.07383834838709677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0.006329001290322581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1.4984444411290323</v>
      </c>
      <c r="AW45" s="22">
        <v>4.771194961371963</v>
      </c>
      <c r="AX45" s="22">
        <v>0</v>
      </c>
      <c r="AY45" s="22">
        <v>0</v>
      </c>
      <c r="AZ45" s="23">
        <v>26.393258914225807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2.0761800139677415</v>
      </c>
      <c r="BG45" s="22">
        <v>1.1496630843870967</v>
      </c>
      <c r="BH45" s="22">
        <v>0</v>
      </c>
      <c r="BI45" s="22">
        <v>0</v>
      </c>
      <c r="BJ45" s="23">
        <v>10.303772902709674</v>
      </c>
      <c r="BK45" s="24">
        <f>SUM(C45:BJ45)</f>
        <v>66.83435220959777</v>
      </c>
    </row>
    <row r="46" spans="1:63" s="25" customFormat="1" ht="15">
      <c r="A46" s="20"/>
      <c r="B46" s="7" t="s">
        <v>127</v>
      </c>
      <c r="C46" s="21">
        <v>0</v>
      </c>
      <c r="D46" s="22">
        <v>2.431456774193548</v>
      </c>
      <c r="E46" s="22">
        <v>0</v>
      </c>
      <c r="F46" s="22">
        <v>0</v>
      </c>
      <c r="G46" s="23">
        <v>0</v>
      </c>
      <c r="H46" s="21">
        <v>0.06078641935483872</v>
      </c>
      <c r="I46" s="22">
        <v>3.8903308387096773</v>
      </c>
      <c r="J46" s="22">
        <v>0</v>
      </c>
      <c r="K46" s="22">
        <v>0</v>
      </c>
      <c r="L46" s="23">
        <v>5.618737082709677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0.007294370322580644</v>
      </c>
      <c r="S46" s="22">
        <v>0</v>
      </c>
      <c r="T46" s="22">
        <v>0</v>
      </c>
      <c r="U46" s="22">
        <v>0</v>
      </c>
      <c r="V46" s="23">
        <v>5.501170951612903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0.001209943548387097</v>
      </c>
      <c r="AC46" s="22">
        <v>0</v>
      </c>
      <c r="AD46" s="22">
        <v>0</v>
      </c>
      <c r="AE46" s="22">
        <v>0</v>
      </c>
      <c r="AF46" s="23">
        <v>0.24198870967741934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0.10466011983870968</v>
      </c>
      <c r="AW46" s="22">
        <v>5.240762665317741</v>
      </c>
      <c r="AX46" s="22">
        <v>0</v>
      </c>
      <c r="AY46" s="22">
        <v>0</v>
      </c>
      <c r="AZ46" s="23">
        <v>2.2910785574838712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0.04735019219354838</v>
      </c>
      <c r="BG46" s="22">
        <v>0</v>
      </c>
      <c r="BH46" s="22">
        <v>0</v>
      </c>
      <c r="BI46" s="22">
        <v>0</v>
      </c>
      <c r="BJ46" s="23">
        <v>1.2099435483870968</v>
      </c>
      <c r="BK46" s="24">
        <f>SUM(C46:BJ46)</f>
        <v>26.646770173349996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0.320067397516129</v>
      </c>
      <c r="I47" s="22">
        <v>0.7400384050322578</v>
      </c>
      <c r="J47" s="22">
        <v>0.28468951612903226</v>
      </c>
      <c r="K47" s="22">
        <v>0</v>
      </c>
      <c r="L47" s="23">
        <v>4.800179751741936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0.4993688457741935</v>
      </c>
      <c r="S47" s="22">
        <v>5.9132957180000005</v>
      </c>
      <c r="T47" s="22">
        <v>0</v>
      </c>
      <c r="U47" s="22">
        <v>0</v>
      </c>
      <c r="V47" s="23">
        <v>3.5618074741935484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0.023083290967741935</v>
      </c>
      <c r="AC47" s="22">
        <v>0</v>
      </c>
      <c r="AD47" s="22">
        <v>0</v>
      </c>
      <c r="AE47" s="22">
        <v>0</v>
      </c>
      <c r="AF47" s="23">
        <v>0.02252028387096774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0.002252028387096774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1.4164493752903227</v>
      </c>
      <c r="AW47" s="22">
        <v>2.1928697176805922</v>
      </c>
      <c r="AX47" s="22">
        <v>0.16890212903225807</v>
      </c>
      <c r="AY47" s="22">
        <v>0</v>
      </c>
      <c r="AZ47" s="23">
        <v>26.04675137609677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1.470259701290322</v>
      </c>
      <c r="BG47" s="22">
        <v>3.8729145585483873</v>
      </c>
      <c r="BH47" s="22">
        <v>0</v>
      </c>
      <c r="BI47" s="22">
        <v>0</v>
      </c>
      <c r="BJ47" s="23">
        <v>7.579517246290321</v>
      </c>
      <c r="BK47" s="24">
        <f>SUM(C47:BJ47)</f>
        <v>58.91496681584188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0.14585048912903226</v>
      </c>
      <c r="I48" s="22">
        <v>6.0832241935483875</v>
      </c>
      <c r="J48" s="22">
        <v>0</v>
      </c>
      <c r="K48" s="22">
        <v>0</v>
      </c>
      <c r="L48" s="23">
        <v>6.2413880225806455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0.01514545551612903</v>
      </c>
      <c r="S48" s="22">
        <v>0</v>
      </c>
      <c r="T48" s="22">
        <v>0</v>
      </c>
      <c r="U48" s="22">
        <v>0</v>
      </c>
      <c r="V48" s="23">
        <v>1.587457052516129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0.05204828083870968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0.001210988387096774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0.04068921383870967</v>
      </c>
      <c r="AW48" s="22">
        <v>1.7374822052417844</v>
      </c>
      <c r="AX48" s="22">
        <v>0</v>
      </c>
      <c r="AY48" s="22">
        <v>0</v>
      </c>
      <c r="AZ48" s="23">
        <v>9.662815381129032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0.07617117987096775</v>
      </c>
      <c r="BG48" s="22">
        <v>0</v>
      </c>
      <c r="BH48" s="22">
        <v>0</v>
      </c>
      <c r="BI48" s="22">
        <v>0</v>
      </c>
      <c r="BJ48" s="23">
        <v>0.31671147512903225</v>
      </c>
      <c r="BK48" s="24">
        <f>SUM(C48:BJ48)</f>
        <v>25.960193937725656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0.11244074825806452</v>
      </c>
      <c r="I49" s="22">
        <v>30.80125181354839</v>
      </c>
      <c r="J49" s="22">
        <v>0</v>
      </c>
      <c r="K49" s="22">
        <v>0</v>
      </c>
      <c r="L49" s="23">
        <v>7.242930232258065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0.019346725161290323</v>
      </c>
      <c r="S49" s="22">
        <v>0</v>
      </c>
      <c r="T49" s="22">
        <v>0</v>
      </c>
      <c r="U49" s="22">
        <v>0</v>
      </c>
      <c r="V49" s="23">
        <v>0.18137554838709677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0.049311716677419355</v>
      </c>
      <c r="AC49" s="22">
        <v>0</v>
      </c>
      <c r="AD49" s="22">
        <v>0</v>
      </c>
      <c r="AE49" s="22">
        <v>0</v>
      </c>
      <c r="AF49" s="23">
        <v>0.2166489870967742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0.12054108912903225</v>
      </c>
      <c r="AW49" s="22">
        <v>3.0090137098739627</v>
      </c>
      <c r="AX49" s="22">
        <v>0</v>
      </c>
      <c r="AY49" s="22">
        <v>0</v>
      </c>
      <c r="AZ49" s="23">
        <v>6.8446814645806455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0.09568663596774195</v>
      </c>
      <c r="BG49" s="22">
        <v>0</v>
      </c>
      <c r="BH49" s="22">
        <v>0</v>
      </c>
      <c r="BI49" s="22">
        <v>0</v>
      </c>
      <c r="BJ49" s="23">
        <v>1.2397136483870967</v>
      </c>
      <c r="BK49" s="24">
        <f>SUM(C49:BJ49)</f>
        <v>49.93294231932558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0.26207221258064517</v>
      </c>
      <c r="I50" s="22">
        <v>0.6944478822580645</v>
      </c>
      <c r="J50" s="22">
        <v>0</v>
      </c>
      <c r="K50" s="22">
        <v>0</v>
      </c>
      <c r="L50" s="23">
        <v>1.9035272902580647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0.3165411106451612</v>
      </c>
      <c r="S50" s="22">
        <v>0.005645917741935484</v>
      </c>
      <c r="T50" s="22">
        <v>0</v>
      </c>
      <c r="U50" s="22">
        <v>0</v>
      </c>
      <c r="V50" s="23">
        <v>1.1197700002903226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0.020663258709677418</v>
      </c>
      <c r="AC50" s="22">
        <v>0</v>
      </c>
      <c r="AD50" s="22">
        <v>0</v>
      </c>
      <c r="AE50" s="22">
        <v>0</v>
      </c>
      <c r="AF50" s="23">
        <v>0.05361277935483871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0.016753993548387098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0.8731277523225809</v>
      </c>
      <c r="AW50" s="22">
        <v>1.7228092070110386</v>
      </c>
      <c r="AX50" s="22">
        <v>0.07684432132258066</v>
      </c>
      <c r="AY50" s="22">
        <v>0</v>
      </c>
      <c r="AZ50" s="23">
        <v>9.876955103709676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1.3647216563225808</v>
      </c>
      <c r="BG50" s="22">
        <v>8.463588599129032</v>
      </c>
      <c r="BH50" s="22">
        <v>0</v>
      </c>
      <c r="BI50" s="22">
        <v>0</v>
      </c>
      <c r="BJ50" s="23">
        <v>4.079448460903227</v>
      </c>
      <c r="BK50" s="24">
        <f aca="true" t="shared" si="6" ref="BK50:BK97">SUM(C50:BJ50)</f>
        <v>30.85052954610781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0.04148918922580646</v>
      </c>
      <c r="I51" s="22">
        <v>6.014669354838709</v>
      </c>
      <c r="J51" s="22">
        <v>0</v>
      </c>
      <c r="K51" s="22">
        <v>0</v>
      </c>
      <c r="L51" s="23">
        <v>5.707319750806452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0.0030073346774193545</v>
      </c>
      <c r="S51" s="22">
        <v>1.52892895</v>
      </c>
      <c r="T51" s="22">
        <v>0</v>
      </c>
      <c r="U51" s="22">
        <v>0</v>
      </c>
      <c r="V51" s="23">
        <v>1.2966424195161286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0.002394943870967742</v>
      </c>
      <c r="AC51" s="22">
        <v>0</v>
      </c>
      <c r="AD51" s="22">
        <v>0</v>
      </c>
      <c r="AE51" s="22">
        <v>0</v>
      </c>
      <c r="AF51" s="23">
        <v>0.0778356758064516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0.011974719354838709</v>
      </c>
      <c r="AW51" s="22">
        <v>2.394943870920775</v>
      </c>
      <c r="AX51" s="22">
        <v>0</v>
      </c>
      <c r="AY51" s="22">
        <v>0</v>
      </c>
      <c r="AZ51" s="23">
        <v>5.618826569580645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0.023350702741935483</v>
      </c>
      <c r="BG51" s="22">
        <v>0</v>
      </c>
      <c r="BH51" s="22">
        <v>0</v>
      </c>
      <c r="BI51" s="22">
        <v>0</v>
      </c>
      <c r="BJ51" s="23">
        <v>4.251025370967742</v>
      </c>
      <c r="BK51" s="24">
        <f t="shared" si="6"/>
        <v>26.972408852307872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0.3434432715483871</v>
      </c>
      <c r="I52" s="22">
        <v>0.8252755936774192</v>
      </c>
      <c r="J52" s="22">
        <v>1.1126787096774193</v>
      </c>
      <c r="K52" s="22">
        <v>0</v>
      </c>
      <c r="L52" s="23">
        <v>6.199763646870967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0.33380134990322574</v>
      </c>
      <c r="S52" s="22">
        <v>0</v>
      </c>
      <c r="T52" s="22">
        <v>5.574698506516129</v>
      </c>
      <c r="U52" s="22">
        <v>0</v>
      </c>
      <c r="V52" s="23">
        <v>1.1132629416774191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0.01569013729032258</v>
      </c>
      <c r="AC52" s="22">
        <v>0</v>
      </c>
      <c r="AD52" s="22">
        <v>0</v>
      </c>
      <c r="AE52" s="22">
        <v>0</v>
      </c>
      <c r="AF52" s="23">
        <v>0.23452626096774193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0.01101062258064516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0.7482157966451611</v>
      </c>
      <c r="AW52" s="22">
        <v>0.7509244580186161</v>
      </c>
      <c r="AX52" s="22">
        <v>0</v>
      </c>
      <c r="AY52" s="22">
        <v>0</v>
      </c>
      <c r="AZ52" s="23">
        <v>12.480122080580646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1.0359952088064515</v>
      </c>
      <c r="BG52" s="22">
        <v>0.04954780161290322</v>
      </c>
      <c r="BH52" s="22">
        <v>0</v>
      </c>
      <c r="BI52" s="22">
        <v>0</v>
      </c>
      <c r="BJ52" s="23">
        <v>4.021596548935484</v>
      </c>
      <c r="BK52" s="24">
        <f t="shared" si="6"/>
        <v>34.85055293530894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0.11015117338709678</v>
      </c>
      <c r="I53" s="22">
        <v>17.864283870967743</v>
      </c>
      <c r="J53" s="22">
        <v>0</v>
      </c>
      <c r="K53" s="22">
        <v>0</v>
      </c>
      <c r="L53" s="23">
        <v>0.03691952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0.036919520000000004</v>
      </c>
      <c r="S53" s="22">
        <v>0</v>
      </c>
      <c r="T53" s="22">
        <v>0</v>
      </c>
      <c r="U53" s="22">
        <v>0</v>
      </c>
      <c r="V53" s="23">
        <v>0.5061547096774194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0.001188862258064516</v>
      </c>
      <c r="AW53" s="22">
        <v>7.133173548393556</v>
      </c>
      <c r="AX53" s="22">
        <v>0</v>
      </c>
      <c r="AY53" s="22">
        <v>0</v>
      </c>
      <c r="AZ53" s="23">
        <v>1.914068235483871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0.01008155209677419</v>
      </c>
      <c r="BG53" s="22">
        <v>0</v>
      </c>
      <c r="BH53" s="22">
        <v>0</v>
      </c>
      <c r="BI53" s="22">
        <v>0</v>
      </c>
      <c r="BJ53" s="23">
        <v>2.377724516129032</v>
      </c>
      <c r="BK53" s="24">
        <f t="shared" si="6"/>
        <v>29.99066550839356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0.37498970345161287</v>
      </c>
      <c r="I54" s="22">
        <v>9.254192922580646</v>
      </c>
      <c r="J54" s="22">
        <v>0</v>
      </c>
      <c r="K54" s="22">
        <v>0</v>
      </c>
      <c r="L54" s="23">
        <v>7.611601519354839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0.08682228661290321</v>
      </c>
      <c r="S54" s="22">
        <v>0.011136212903225806</v>
      </c>
      <c r="T54" s="22">
        <v>2.2854788067419354</v>
      </c>
      <c r="U54" s="22">
        <v>0</v>
      </c>
      <c r="V54" s="23">
        <v>0.6208438693548388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0.26231730451612906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0.023145644516129035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0.3758595472580646</v>
      </c>
      <c r="AW54" s="22">
        <v>1.4548690827534334</v>
      </c>
      <c r="AX54" s="22">
        <v>0</v>
      </c>
      <c r="AY54" s="22">
        <v>0</v>
      </c>
      <c r="AZ54" s="23">
        <v>14.80692714583871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0.43234043554838714</v>
      </c>
      <c r="BG54" s="22">
        <v>0.2755213438709677</v>
      </c>
      <c r="BH54" s="22">
        <v>0</v>
      </c>
      <c r="BI54" s="22">
        <v>0</v>
      </c>
      <c r="BJ54" s="23">
        <v>1.3159952167741937</v>
      </c>
      <c r="BK54" s="24">
        <f t="shared" si="6"/>
        <v>39.19204104207602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0.25123972370967745</v>
      </c>
      <c r="I55" s="22">
        <v>4.251543732903226</v>
      </c>
      <c r="J55" s="22">
        <v>0</v>
      </c>
      <c r="K55" s="22">
        <v>0</v>
      </c>
      <c r="L55" s="23">
        <v>0.6896884665806451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0.48250465522580643</v>
      </c>
      <c r="S55" s="22">
        <v>0</v>
      </c>
      <c r="T55" s="22">
        <v>0.5850472580645162</v>
      </c>
      <c r="U55" s="22">
        <v>0</v>
      </c>
      <c r="V55" s="23">
        <v>1.5955693245483873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0.038774598709677414</v>
      </c>
      <c r="AC55" s="22">
        <v>0</v>
      </c>
      <c r="AD55" s="22">
        <v>0</v>
      </c>
      <c r="AE55" s="22">
        <v>0</v>
      </c>
      <c r="AF55" s="23">
        <v>0.03494357548387097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0.0034827483870967743</v>
      </c>
      <c r="AM55" s="22">
        <v>0</v>
      </c>
      <c r="AN55" s="22">
        <v>0</v>
      </c>
      <c r="AO55" s="22">
        <v>0</v>
      </c>
      <c r="AP55" s="23">
        <v>0.20350859741935484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0.6876111540967743</v>
      </c>
      <c r="AW55" s="22">
        <v>5.702408418895493</v>
      </c>
      <c r="AX55" s="22">
        <v>0</v>
      </c>
      <c r="AY55" s="22">
        <v>0</v>
      </c>
      <c r="AZ55" s="23">
        <v>21.93639794532258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0.9803551652903226</v>
      </c>
      <c r="BG55" s="22">
        <v>0.8245987264516128</v>
      </c>
      <c r="BH55" s="22">
        <v>0</v>
      </c>
      <c r="BI55" s="22">
        <v>0</v>
      </c>
      <c r="BJ55" s="23">
        <v>5.738249521096775</v>
      </c>
      <c r="BK55" s="24">
        <f t="shared" si="6"/>
        <v>44.00592361218581</v>
      </c>
    </row>
    <row r="56" spans="1:63" s="25" customFormat="1" ht="15">
      <c r="A56" s="20"/>
      <c r="B56" s="7" t="s">
        <v>137</v>
      </c>
      <c r="C56" s="21">
        <v>0</v>
      </c>
      <c r="D56" s="22">
        <v>0.5071380586774193</v>
      </c>
      <c r="E56" s="22">
        <v>0</v>
      </c>
      <c r="F56" s="22">
        <v>0</v>
      </c>
      <c r="G56" s="23">
        <v>0</v>
      </c>
      <c r="H56" s="21">
        <v>0.05026984206451614</v>
      </c>
      <c r="I56" s="22">
        <v>1.053331323935484</v>
      </c>
      <c r="J56" s="22">
        <v>0</v>
      </c>
      <c r="K56" s="22">
        <v>0</v>
      </c>
      <c r="L56" s="23">
        <v>0.03271090251612903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0.08279210248387098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0.00884667022580645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1.2986106382258062</v>
      </c>
      <c r="AW56" s="22">
        <v>0.07903509700974963</v>
      </c>
      <c r="AX56" s="22">
        <v>0</v>
      </c>
      <c r="AY56" s="22">
        <v>0</v>
      </c>
      <c r="AZ56" s="23">
        <v>1.1554840223548386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0.2815059150322581</v>
      </c>
      <c r="BG56" s="22">
        <v>0.24348591622580645</v>
      </c>
      <c r="BH56" s="22">
        <v>0</v>
      </c>
      <c r="BI56" s="22">
        <v>0</v>
      </c>
      <c r="BJ56" s="23">
        <v>0.501432587580645</v>
      </c>
      <c r="BK56" s="24">
        <f t="shared" si="6"/>
        <v>5.29464307633233</v>
      </c>
    </row>
    <row r="57" spans="1:63" s="25" customFormat="1" ht="15">
      <c r="A57" s="20"/>
      <c r="B57" s="7" t="s">
        <v>138</v>
      </c>
      <c r="C57" s="21">
        <v>0</v>
      </c>
      <c r="D57" s="22">
        <v>0.5075500223548387</v>
      </c>
      <c r="E57" s="22">
        <v>0</v>
      </c>
      <c r="F57" s="22">
        <v>0</v>
      </c>
      <c r="G57" s="23">
        <v>0</v>
      </c>
      <c r="H57" s="21">
        <v>0.03442908832258065</v>
      </c>
      <c r="I57" s="22">
        <v>0.09356370445161293</v>
      </c>
      <c r="J57" s="22">
        <v>0</v>
      </c>
      <c r="K57" s="22">
        <v>0</v>
      </c>
      <c r="L57" s="23">
        <v>0.10905745332258061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0.06654730790322581</v>
      </c>
      <c r="S57" s="22">
        <v>0</v>
      </c>
      <c r="T57" s="22">
        <v>0</v>
      </c>
      <c r="U57" s="22">
        <v>0</v>
      </c>
      <c r="V57" s="23">
        <v>0.6525218489354839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0.09074459032258064</v>
      </c>
      <c r="AC57" s="22">
        <v>0</v>
      </c>
      <c r="AD57" s="22">
        <v>0</v>
      </c>
      <c r="AE57" s="22">
        <v>0</v>
      </c>
      <c r="AF57" s="23">
        <v>0.015641845612903223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0.008636123645161291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0.4864301902580645</v>
      </c>
      <c r="AW57" s="22">
        <v>0.7840438282964908</v>
      </c>
      <c r="AX57" s="22">
        <v>0</v>
      </c>
      <c r="AY57" s="22">
        <v>0</v>
      </c>
      <c r="AZ57" s="23">
        <v>2.299384685064516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0.36621276145161297</v>
      </c>
      <c r="BG57" s="22">
        <v>0.6534833828709676</v>
      </c>
      <c r="BH57" s="22">
        <v>0</v>
      </c>
      <c r="BI57" s="22">
        <v>0</v>
      </c>
      <c r="BJ57" s="23">
        <v>0.24252259483870967</v>
      </c>
      <c r="BK57" s="24">
        <f t="shared" si="6"/>
        <v>6.41076942765133</v>
      </c>
    </row>
    <row r="58" spans="1:63" s="25" customFormat="1" ht="15">
      <c r="A58" s="20"/>
      <c r="B58" s="7" t="s">
        <v>139</v>
      </c>
      <c r="C58" s="21">
        <v>0</v>
      </c>
      <c r="D58" s="22">
        <v>0.5056210161290321</v>
      </c>
      <c r="E58" s="22">
        <v>0</v>
      </c>
      <c r="F58" s="22">
        <v>0</v>
      </c>
      <c r="G58" s="23">
        <v>0</v>
      </c>
      <c r="H58" s="21">
        <v>0.15541329503225806</v>
      </c>
      <c r="I58" s="22">
        <v>7.369506331645162</v>
      </c>
      <c r="J58" s="22">
        <v>0</v>
      </c>
      <c r="K58" s="22">
        <v>0</v>
      </c>
      <c r="L58" s="23">
        <v>1.61592839032258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0.10189586335483872</v>
      </c>
      <c r="S58" s="22">
        <v>21.57731691122581</v>
      </c>
      <c r="T58" s="22">
        <v>0</v>
      </c>
      <c r="U58" s="22">
        <v>0</v>
      </c>
      <c r="V58" s="23">
        <v>0.39745404919354843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0.13701168906451616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0.8265366388064518</v>
      </c>
      <c r="AW58" s="22">
        <v>0.2020495681178393</v>
      </c>
      <c r="AX58" s="22">
        <v>0</v>
      </c>
      <c r="AY58" s="22">
        <v>0</v>
      </c>
      <c r="AZ58" s="23">
        <v>4.145483794129032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0.6341058656774194</v>
      </c>
      <c r="BG58" s="22">
        <v>0.6117445559677419</v>
      </c>
      <c r="BH58" s="22">
        <v>0.11839239703225805</v>
      </c>
      <c r="BI58" s="22">
        <v>0</v>
      </c>
      <c r="BJ58" s="23">
        <v>0.648834361516129</v>
      </c>
      <c r="BK58" s="24">
        <f t="shared" si="6"/>
        <v>39.04729472721461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0.16212473329032256</v>
      </c>
      <c r="I59" s="22">
        <v>0.0031127693548387097</v>
      </c>
      <c r="J59" s="22">
        <v>0</v>
      </c>
      <c r="K59" s="22">
        <v>0</v>
      </c>
      <c r="L59" s="23">
        <v>0.4309730242258064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0.08272419677419354</v>
      </c>
      <c r="S59" s="22">
        <v>0</v>
      </c>
      <c r="T59" s="22">
        <v>0</v>
      </c>
      <c r="U59" s="22">
        <v>0</v>
      </c>
      <c r="V59" s="23">
        <v>0.031127696774193546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1.357232475225806</v>
      </c>
      <c r="AC59" s="22">
        <v>0.09638849032258065</v>
      </c>
      <c r="AD59" s="22">
        <v>0</v>
      </c>
      <c r="AE59" s="22">
        <v>0</v>
      </c>
      <c r="AF59" s="23">
        <v>5.402187111419354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0.16132046329032257</v>
      </c>
      <c r="AM59" s="22">
        <v>0</v>
      </c>
      <c r="AN59" s="22">
        <v>0</v>
      </c>
      <c r="AO59" s="22">
        <v>0</v>
      </c>
      <c r="AP59" s="23">
        <v>0.42410935741935485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1.7670016709032257</v>
      </c>
      <c r="AW59" s="22">
        <v>7.348417530712096</v>
      </c>
      <c r="AX59" s="22">
        <v>0</v>
      </c>
      <c r="AY59" s="22">
        <v>0</v>
      </c>
      <c r="AZ59" s="23">
        <v>16.207218910967743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0.6761550087096775</v>
      </c>
      <c r="BG59" s="22">
        <v>0</v>
      </c>
      <c r="BH59" s="22">
        <v>0</v>
      </c>
      <c r="BI59" s="22">
        <v>0</v>
      </c>
      <c r="BJ59" s="23">
        <v>1.6446165675483873</v>
      </c>
      <c r="BK59" s="24">
        <f t="shared" si="6"/>
        <v>35.794710006937905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0.3497709492903226</v>
      </c>
      <c r="I60" s="22">
        <v>0</v>
      </c>
      <c r="J60" s="22">
        <v>0</v>
      </c>
      <c r="K60" s="22">
        <v>0</v>
      </c>
      <c r="L60" s="23">
        <v>0.8670744148709677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0.08288692812903226</v>
      </c>
      <c r="S60" s="22">
        <v>0</v>
      </c>
      <c r="T60" s="22">
        <v>0</v>
      </c>
      <c r="U60" s="22">
        <v>0</v>
      </c>
      <c r="V60" s="23">
        <v>0.11245435980645163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0.7616658425161291</v>
      </c>
      <c r="AC60" s="22">
        <v>0.17304711290322583</v>
      </c>
      <c r="AD60" s="22">
        <v>0</v>
      </c>
      <c r="AE60" s="22">
        <v>0</v>
      </c>
      <c r="AF60" s="23">
        <v>4.291336034935483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0.04703022580645161</v>
      </c>
      <c r="AM60" s="22">
        <v>0</v>
      </c>
      <c r="AN60" s="22">
        <v>0</v>
      </c>
      <c r="AO60" s="22">
        <v>0</v>
      </c>
      <c r="AP60" s="23">
        <v>0.12059032258064516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2.3136210160967745</v>
      </c>
      <c r="AW60" s="22">
        <v>4.6714158539842385</v>
      </c>
      <c r="AX60" s="22">
        <v>0</v>
      </c>
      <c r="AY60" s="22">
        <v>0</v>
      </c>
      <c r="AZ60" s="23">
        <v>14.02760023535484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0.6231035593225808</v>
      </c>
      <c r="BG60" s="22">
        <v>0.12059032258064516</v>
      </c>
      <c r="BH60" s="22">
        <v>0</v>
      </c>
      <c r="BI60" s="22">
        <v>0</v>
      </c>
      <c r="BJ60" s="23">
        <v>1.0693724787419356</v>
      </c>
      <c r="BK60" s="24">
        <f t="shared" si="6"/>
        <v>29.631559656919723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0.21734663787096778</v>
      </c>
      <c r="I61" s="22">
        <v>0</v>
      </c>
      <c r="J61" s="22">
        <v>0</v>
      </c>
      <c r="K61" s="22">
        <v>0</v>
      </c>
      <c r="L61" s="23">
        <v>0.7075051603225806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0.02716548019354838</v>
      </c>
      <c r="S61" s="22">
        <v>0</v>
      </c>
      <c r="T61" s="22">
        <v>0</v>
      </c>
      <c r="U61" s="22">
        <v>0</v>
      </c>
      <c r="V61" s="23">
        <v>0.0006173691935483873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1.0645052875483874</v>
      </c>
      <c r="AC61" s="22">
        <v>0.09756796193548387</v>
      </c>
      <c r="AD61" s="22">
        <v>0</v>
      </c>
      <c r="AE61" s="22">
        <v>0</v>
      </c>
      <c r="AF61" s="23">
        <v>3.559176048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0.0632385229032258</v>
      </c>
      <c r="AM61" s="22">
        <v>0</v>
      </c>
      <c r="AN61" s="22">
        <v>0</v>
      </c>
      <c r="AO61" s="22">
        <v>0</v>
      </c>
      <c r="AP61" s="23">
        <v>0.06624984193548386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2.3873499818387103</v>
      </c>
      <c r="AW61" s="22">
        <v>0.40954447656014525</v>
      </c>
      <c r="AX61" s="22">
        <v>0</v>
      </c>
      <c r="AY61" s="22">
        <v>0</v>
      </c>
      <c r="AZ61" s="23">
        <v>19.534550456903226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0.377021930967742</v>
      </c>
      <c r="BG61" s="22">
        <v>0</v>
      </c>
      <c r="BH61" s="22">
        <v>0</v>
      </c>
      <c r="BI61" s="22">
        <v>0</v>
      </c>
      <c r="BJ61" s="23">
        <v>0.7251348916129032</v>
      </c>
      <c r="BK61" s="24">
        <f t="shared" si="6"/>
        <v>29.23697404778595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0.2779123240645161</v>
      </c>
      <c r="I62" s="22">
        <v>8.446348466935484</v>
      </c>
      <c r="J62" s="22">
        <v>0</v>
      </c>
      <c r="K62" s="22">
        <v>0</v>
      </c>
      <c r="L62" s="23">
        <v>13.32104540745161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2.3989986361935483</v>
      </c>
      <c r="S62" s="22">
        <v>0.0005814062903225806</v>
      </c>
      <c r="T62" s="22">
        <v>0</v>
      </c>
      <c r="U62" s="22">
        <v>0</v>
      </c>
      <c r="V62" s="23">
        <v>0.2011213790645161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0.04935901716129035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0.0011532480645161296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13.919231307032257</v>
      </c>
      <c r="AW62" s="22">
        <v>36.663831817477046</v>
      </c>
      <c r="AX62" s="22">
        <v>0</v>
      </c>
      <c r="AY62" s="22">
        <v>0</v>
      </c>
      <c r="AZ62" s="23">
        <v>68.01264623632258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0.12754923593548387</v>
      </c>
      <c r="BG62" s="22">
        <v>5.206915011290323</v>
      </c>
      <c r="BH62" s="22">
        <v>0</v>
      </c>
      <c r="BI62" s="22">
        <v>0</v>
      </c>
      <c r="BJ62" s="23">
        <v>0.28254577580645157</v>
      </c>
      <c r="BK62" s="24">
        <f t="shared" si="6"/>
        <v>148.90923926908994</v>
      </c>
    </row>
    <row r="63" spans="1:63" s="25" customFormat="1" ht="15">
      <c r="A63" s="20"/>
      <c r="B63" s="7" t="s">
        <v>144</v>
      </c>
      <c r="C63" s="21">
        <v>0</v>
      </c>
      <c r="D63" s="22">
        <v>3.7465945161290324</v>
      </c>
      <c r="E63" s="22">
        <v>0</v>
      </c>
      <c r="F63" s="22">
        <v>0</v>
      </c>
      <c r="G63" s="23">
        <v>0</v>
      </c>
      <c r="H63" s="21">
        <v>0.4361036016774193</v>
      </c>
      <c r="I63" s="22">
        <v>62.568128419354835</v>
      </c>
      <c r="J63" s="22">
        <v>0</v>
      </c>
      <c r="K63" s="22">
        <v>0</v>
      </c>
      <c r="L63" s="23">
        <v>3.0138486762903223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0.014743371677419353</v>
      </c>
      <c r="S63" s="22">
        <v>0</v>
      </c>
      <c r="T63" s="22">
        <v>0.12488648387096773</v>
      </c>
      <c r="U63" s="22">
        <v>0</v>
      </c>
      <c r="V63" s="23">
        <v>0.11864271303225805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0.044598367741935485</v>
      </c>
      <c r="AC63" s="22">
        <v>0</v>
      </c>
      <c r="AD63" s="22">
        <v>0</v>
      </c>
      <c r="AE63" s="22">
        <v>0</v>
      </c>
      <c r="AF63" s="23">
        <v>0.371653064516129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0.012388435483870967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0.2131327951290323</v>
      </c>
      <c r="AW63" s="22">
        <v>4.236844934821134</v>
      </c>
      <c r="AX63" s="22">
        <v>0</v>
      </c>
      <c r="AY63" s="22">
        <v>0</v>
      </c>
      <c r="AZ63" s="23">
        <v>2.5632185313548383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0.06256159919354838</v>
      </c>
      <c r="BG63" s="22">
        <v>0</v>
      </c>
      <c r="BH63" s="22">
        <v>0</v>
      </c>
      <c r="BI63" s="22">
        <v>0</v>
      </c>
      <c r="BJ63" s="23">
        <v>0.15857197419354838</v>
      </c>
      <c r="BK63" s="24">
        <f t="shared" si="6"/>
        <v>77.68591748446629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0.07204094125806451</v>
      </c>
      <c r="I64" s="22">
        <v>0.05044255483870968</v>
      </c>
      <c r="J64" s="22">
        <v>0</v>
      </c>
      <c r="K64" s="22">
        <v>0</v>
      </c>
      <c r="L64" s="23">
        <v>2.2135454127096774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0.013872224677419356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0.08266551096774193</v>
      </c>
      <c r="AC64" s="22">
        <v>0</v>
      </c>
      <c r="AD64" s="22">
        <v>0</v>
      </c>
      <c r="AE64" s="22">
        <v>0</v>
      </c>
      <c r="AF64" s="23">
        <v>0.09901699954838708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0.00313126935483871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0.2120441749354839</v>
      </c>
      <c r="AW64" s="22">
        <v>9.932386393560531</v>
      </c>
      <c r="AX64" s="22">
        <v>0</v>
      </c>
      <c r="AY64" s="22">
        <v>0</v>
      </c>
      <c r="AZ64" s="23">
        <v>22.49289913316129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0.11071917941935484</v>
      </c>
      <c r="BG64" s="22">
        <v>6.262538709677419</v>
      </c>
      <c r="BH64" s="22">
        <v>0</v>
      </c>
      <c r="BI64" s="22">
        <v>0</v>
      </c>
      <c r="BJ64" s="23">
        <v>1.9163368451612903</v>
      </c>
      <c r="BK64" s="24">
        <f t="shared" si="6"/>
        <v>43.46163934927021</v>
      </c>
    </row>
    <row r="65" spans="1:63" s="25" customFormat="1" ht="15">
      <c r="A65" s="20"/>
      <c r="B65" s="7" t="s">
        <v>146</v>
      </c>
      <c r="C65" s="21">
        <v>0</v>
      </c>
      <c r="D65" s="22">
        <v>37.48501935483871</v>
      </c>
      <c r="E65" s="22">
        <v>0</v>
      </c>
      <c r="F65" s="22">
        <v>0</v>
      </c>
      <c r="G65" s="23">
        <v>0</v>
      </c>
      <c r="H65" s="21">
        <v>0.20053793890322583</v>
      </c>
      <c r="I65" s="22">
        <v>771.2917007442903</v>
      </c>
      <c r="J65" s="22">
        <v>0</v>
      </c>
      <c r="K65" s="22">
        <v>0</v>
      </c>
      <c r="L65" s="23">
        <v>169.20701562851607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0.05885148022580646</v>
      </c>
      <c r="S65" s="22">
        <v>8.747129266451612</v>
      </c>
      <c r="T65" s="22">
        <v>0</v>
      </c>
      <c r="U65" s="22">
        <v>0</v>
      </c>
      <c r="V65" s="23">
        <v>0.737830130967742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0.020443464193548387</v>
      </c>
      <c r="AC65" s="22">
        <v>0</v>
      </c>
      <c r="AD65" s="22">
        <v>0</v>
      </c>
      <c r="AE65" s="22">
        <v>0</v>
      </c>
      <c r="AF65" s="23">
        <v>0.06194993548387097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0.3563236379677419</v>
      </c>
      <c r="AW65" s="22">
        <v>7.310092338870431</v>
      </c>
      <c r="AX65" s="22">
        <v>0</v>
      </c>
      <c r="AY65" s="22">
        <v>0</v>
      </c>
      <c r="AZ65" s="23">
        <v>5.497034327709678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0.029116469677419356</v>
      </c>
      <c r="BG65" s="22">
        <v>0.3716996129032258</v>
      </c>
      <c r="BH65" s="22">
        <v>0</v>
      </c>
      <c r="BI65" s="22">
        <v>0</v>
      </c>
      <c r="BJ65" s="23">
        <v>0.004955994838709677</v>
      </c>
      <c r="BK65" s="24">
        <f t="shared" si="6"/>
        <v>1001.379700325838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0.35249640612903227</v>
      </c>
      <c r="I66" s="22">
        <v>254.74404237419355</v>
      </c>
      <c r="J66" s="22">
        <v>0</v>
      </c>
      <c r="K66" s="22">
        <v>0</v>
      </c>
      <c r="L66" s="23">
        <v>4.905969160032258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0.0031139262903225806</v>
      </c>
      <c r="S66" s="22">
        <v>0</v>
      </c>
      <c r="T66" s="22">
        <v>0</v>
      </c>
      <c r="U66" s="22">
        <v>0</v>
      </c>
      <c r="V66" s="23">
        <v>0.2715343303225806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0.0012421370967741938</v>
      </c>
      <c r="AC66" s="22">
        <v>0</v>
      </c>
      <c r="AD66" s="22">
        <v>0</v>
      </c>
      <c r="AE66" s="22">
        <v>0</v>
      </c>
      <c r="AF66" s="23">
        <v>0.14284576612903227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0.0006210685483870969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0.10972912280645161</v>
      </c>
      <c r="AW66" s="22">
        <v>15.536650806900674</v>
      </c>
      <c r="AX66" s="22">
        <v>0</v>
      </c>
      <c r="AY66" s="22">
        <v>0</v>
      </c>
      <c r="AZ66" s="23">
        <v>12.495936723612903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0.03240735680645162</v>
      </c>
      <c r="BG66" s="22">
        <v>0</v>
      </c>
      <c r="BH66" s="22">
        <v>0</v>
      </c>
      <c r="BI66" s="22">
        <v>0</v>
      </c>
      <c r="BJ66" s="23">
        <v>0.18505979535483874</v>
      </c>
      <c r="BK66" s="24">
        <f t="shared" si="6"/>
        <v>288.78164897422334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2.3612742524516133</v>
      </c>
      <c r="I67" s="22">
        <v>36.55012295651613</v>
      </c>
      <c r="J67" s="22">
        <v>0</v>
      </c>
      <c r="K67" s="22">
        <v>0</v>
      </c>
      <c r="L67" s="23">
        <v>17.523778666387102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0.30904870564516124</v>
      </c>
      <c r="S67" s="22">
        <v>0.16610179999999997</v>
      </c>
      <c r="T67" s="22">
        <v>0</v>
      </c>
      <c r="U67" s="22">
        <v>0</v>
      </c>
      <c r="V67" s="23">
        <v>8.178061558451612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0.008767402903225807</v>
      </c>
      <c r="AC67" s="22">
        <v>0</v>
      </c>
      <c r="AD67" s="22">
        <v>0</v>
      </c>
      <c r="AE67" s="22">
        <v>0</v>
      </c>
      <c r="AF67" s="23">
        <v>1.1147126548387098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0.0025049722580645153</v>
      </c>
      <c r="AM67" s="22">
        <v>0</v>
      </c>
      <c r="AN67" s="22">
        <v>0</v>
      </c>
      <c r="AO67" s="22">
        <v>0</v>
      </c>
      <c r="AP67" s="23">
        <v>0.1252486129032258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1.9401178086451611</v>
      </c>
      <c r="AW67" s="22">
        <v>20.824442003145847</v>
      </c>
      <c r="AX67" s="22">
        <v>0</v>
      </c>
      <c r="AY67" s="22">
        <v>0</v>
      </c>
      <c r="AZ67" s="23">
        <v>73.75950993729036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1.1938605814516128</v>
      </c>
      <c r="BG67" s="22">
        <v>6.933770027580646</v>
      </c>
      <c r="BH67" s="22">
        <v>0.6387679258064516</v>
      </c>
      <c r="BI67" s="22">
        <v>0</v>
      </c>
      <c r="BJ67" s="23">
        <v>6.915852885483871</v>
      </c>
      <c r="BK67" s="24">
        <f t="shared" si="6"/>
        <v>178.5459427517588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0.30606621477419366</v>
      </c>
      <c r="I68" s="22">
        <v>238.5293827717742</v>
      </c>
      <c r="J68" s="22">
        <v>0</v>
      </c>
      <c r="K68" s="22">
        <v>0</v>
      </c>
      <c r="L68" s="23">
        <v>20.428816055903226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0.02167669193548388</v>
      </c>
      <c r="S68" s="22">
        <v>0</v>
      </c>
      <c r="T68" s="22">
        <v>0</v>
      </c>
      <c r="U68" s="22">
        <v>0</v>
      </c>
      <c r="V68" s="23">
        <v>11.287477753225806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0.027683317741935484</v>
      </c>
      <c r="AC68" s="22">
        <v>0</v>
      </c>
      <c r="AD68" s="22">
        <v>0</v>
      </c>
      <c r="AE68" s="22">
        <v>0</v>
      </c>
      <c r="AF68" s="23">
        <v>0.08366513806451614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2.281811154032258</v>
      </c>
      <c r="AW68" s="22">
        <v>14.710393111793037</v>
      </c>
      <c r="AX68" s="22">
        <v>0</v>
      </c>
      <c r="AY68" s="22">
        <v>0</v>
      </c>
      <c r="AZ68" s="23">
        <v>29.671324464516125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0.01042123093548387</v>
      </c>
      <c r="BG68" s="22">
        <v>0</v>
      </c>
      <c r="BH68" s="22">
        <v>0</v>
      </c>
      <c r="BI68" s="22">
        <v>0</v>
      </c>
      <c r="BJ68" s="23">
        <v>0.18455545161290324</v>
      </c>
      <c r="BK68" s="24">
        <f t="shared" si="6"/>
        <v>317.54327335630927</v>
      </c>
    </row>
    <row r="69" spans="1:63" s="25" customFormat="1" ht="15">
      <c r="A69" s="20"/>
      <c r="B69" s="7" t="s">
        <v>229</v>
      </c>
      <c r="C69" s="21">
        <v>0</v>
      </c>
      <c r="D69" s="22">
        <v>2.1459212903225806</v>
      </c>
      <c r="E69" s="22">
        <v>0</v>
      </c>
      <c r="F69" s="22">
        <v>0</v>
      </c>
      <c r="G69" s="23">
        <v>0</v>
      </c>
      <c r="H69" s="21">
        <v>0.0910918579032258</v>
      </c>
      <c r="I69" s="22">
        <v>0</v>
      </c>
      <c r="J69" s="22">
        <v>0</v>
      </c>
      <c r="K69" s="22">
        <v>0</v>
      </c>
      <c r="L69" s="23">
        <v>1.6244323148886333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0.015736756129032258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2.2402023580645163</v>
      </c>
      <c r="AC69" s="22">
        <v>1.0142094857741937</v>
      </c>
      <c r="AD69" s="22">
        <v>0</v>
      </c>
      <c r="AE69" s="22">
        <v>0</v>
      </c>
      <c r="AF69" s="23">
        <v>21.349006683354844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0.3495732223548387</v>
      </c>
      <c r="AM69" s="22">
        <v>0</v>
      </c>
      <c r="AN69" s="22">
        <v>0</v>
      </c>
      <c r="AO69" s="22">
        <v>0</v>
      </c>
      <c r="AP69" s="23">
        <v>2.1713343000000003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0.16866510193548384</v>
      </c>
      <c r="AW69" s="22">
        <v>0</v>
      </c>
      <c r="AX69" s="22">
        <v>0</v>
      </c>
      <c r="AY69" s="22">
        <v>0</v>
      </c>
      <c r="AZ69" s="23">
        <v>1.1678457058064515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0.022061680000000004</v>
      </c>
      <c r="BG69" s="22">
        <v>0</v>
      </c>
      <c r="BH69" s="22">
        <v>0</v>
      </c>
      <c r="BI69" s="22">
        <v>0</v>
      </c>
      <c r="BJ69" s="23">
        <v>0</v>
      </c>
      <c r="BK69" s="24">
        <f t="shared" si="6"/>
        <v>32.360080756533804</v>
      </c>
    </row>
    <row r="70" spans="1:63" s="25" customFormat="1" ht="15">
      <c r="A70" s="20"/>
      <c r="B70" s="7" t="s">
        <v>150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1.0002748011612903</v>
      </c>
      <c r="I70" s="22">
        <v>56.03468359032258</v>
      </c>
      <c r="J70" s="22">
        <v>0</v>
      </c>
      <c r="K70" s="22">
        <v>0</v>
      </c>
      <c r="L70" s="23">
        <v>8.68619315516129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0.2797333895161291</v>
      </c>
      <c r="S70" s="22">
        <v>2.7571025603225814</v>
      </c>
      <c r="T70" s="22">
        <v>0</v>
      </c>
      <c r="U70" s="22">
        <v>0</v>
      </c>
      <c r="V70" s="23">
        <v>3.485037983225806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0.19797901309677418</v>
      </c>
      <c r="AC70" s="22">
        <v>0</v>
      </c>
      <c r="AD70" s="22">
        <v>0</v>
      </c>
      <c r="AE70" s="22">
        <v>0</v>
      </c>
      <c r="AF70" s="23">
        <v>0.27197674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0.007520094193548386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0.36308424406451606</v>
      </c>
      <c r="AW70" s="22">
        <v>4.464679922701023</v>
      </c>
      <c r="AX70" s="22">
        <v>0</v>
      </c>
      <c r="AY70" s="22">
        <v>0</v>
      </c>
      <c r="AZ70" s="23">
        <v>12.377300378870967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0.07281957877419355</v>
      </c>
      <c r="BG70" s="22">
        <v>0</v>
      </c>
      <c r="BH70" s="22">
        <v>0</v>
      </c>
      <c r="BI70" s="22">
        <v>0</v>
      </c>
      <c r="BJ70" s="23">
        <v>0</v>
      </c>
      <c r="BK70" s="24">
        <f t="shared" si="6"/>
        <v>89.99838545141068</v>
      </c>
    </row>
    <row r="71" spans="1:63" s="25" customFormat="1" ht="15">
      <c r="A71" s="20"/>
      <c r="B71" s="7" t="s">
        <v>151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0.1313873851612903</v>
      </c>
      <c r="I71" s="22">
        <v>28.89015161290323</v>
      </c>
      <c r="J71" s="22">
        <v>0</v>
      </c>
      <c r="K71" s="22">
        <v>0</v>
      </c>
      <c r="L71" s="23">
        <v>1.6392020806451613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0.03718036903225807</v>
      </c>
      <c r="S71" s="22">
        <v>0</v>
      </c>
      <c r="T71" s="22">
        <v>0</v>
      </c>
      <c r="U71" s="22">
        <v>0</v>
      </c>
      <c r="V71" s="23">
        <v>0.06908514516129032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0.02454509896774194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0.03943495754838709</v>
      </c>
      <c r="AW71" s="22">
        <v>20.06186150310966</v>
      </c>
      <c r="AX71" s="22">
        <v>0</v>
      </c>
      <c r="AY71" s="22">
        <v>0</v>
      </c>
      <c r="AZ71" s="23">
        <v>4.08250115483871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0.0038696100322580633</v>
      </c>
      <c r="BG71" s="22">
        <v>0</v>
      </c>
      <c r="BH71" s="22">
        <v>0</v>
      </c>
      <c r="BI71" s="22">
        <v>0</v>
      </c>
      <c r="BJ71" s="23">
        <v>0</v>
      </c>
      <c r="BK71" s="24">
        <f t="shared" si="6"/>
        <v>54.97921891739999</v>
      </c>
    </row>
    <row r="72" spans="1:63" s="25" customFormat="1" ht="15">
      <c r="A72" s="20"/>
      <c r="B72" s="7" t="s">
        <v>152</v>
      </c>
      <c r="C72" s="21">
        <v>0</v>
      </c>
      <c r="D72" s="22">
        <v>5.928204838709678</v>
      </c>
      <c r="E72" s="22">
        <v>0</v>
      </c>
      <c r="F72" s="22">
        <v>0</v>
      </c>
      <c r="G72" s="23">
        <v>0</v>
      </c>
      <c r="H72" s="21">
        <v>0.24849528570967744</v>
      </c>
      <c r="I72" s="22">
        <v>4.09223980016129</v>
      </c>
      <c r="J72" s="22">
        <v>0.2371281935483871</v>
      </c>
      <c r="K72" s="22">
        <v>0</v>
      </c>
      <c r="L72" s="23">
        <v>2.1610783517741936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0.04831487377419355</v>
      </c>
      <c r="S72" s="22">
        <v>0</v>
      </c>
      <c r="T72" s="22">
        <v>0</v>
      </c>
      <c r="U72" s="22">
        <v>0</v>
      </c>
      <c r="V72" s="23">
        <v>2.4898460322580647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0.11603395648387096</v>
      </c>
      <c r="AC72" s="22">
        <v>0</v>
      </c>
      <c r="AD72" s="22">
        <v>0</v>
      </c>
      <c r="AE72" s="22">
        <v>0</v>
      </c>
      <c r="AF72" s="23">
        <v>0.23087853870967742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0.0023321064516129038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0.2901140425806451</v>
      </c>
      <c r="AW72" s="22">
        <v>1.1660532258178131</v>
      </c>
      <c r="AX72" s="22">
        <v>0</v>
      </c>
      <c r="AY72" s="22">
        <v>0</v>
      </c>
      <c r="AZ72" s="23">
        <v>5.339555320451613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0.0725285106451613</v>
      </c>
      <c r="BG72" s="22">
        <v>0</v>
      </c>
      <c r="BH72" s="22">
        <v>0</v>
      </c>
      <c r="BI72" s="22">
        <v>0</v>
      </c>
      <c r="BJ72" s="23">
        <v>1.3293006774193548</v>
      </c>
      <c r="BK72" s="24">
        <f t="shared" si="6"/>
        <v>23.75210375449523</v>
      </c>
    </row>
    <row r="73" spans="1:63" s="25" customFormat="1" ht="15">
      <c r="A73" s="20"/>
      <c r="B73" s="7" t="s">
        <v>153</v>
      </c>
      <c r="C73" s="21">
        <v>0</v>
      </c>
      <c r="D73" s="22">
        <v>6.289348387096774</v>
      </c>
      <c r="E73" s="22">
        <v>0</v>
      </c>
      <c r="F73" s="22">
        <v>0</v>
      </c>
      <c r="G73" s="23">
        <v>0</v>
      </c>
      <c r="H73" s="21">
        <v>0.11172758670967742</v>
      </c>
      <c r="I73" s="22">
        <v>56.60413548387097</v>
      </c>
      <c r="J73" s="22">
        <v>0</v>
      </c>
      <c r="K73" s="22">
        <v>0</v>
      </c>
      <c r="L73" s="23">
        <v>2.628947625806452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0.05660413161290323</v>
      </c>
      <c r="S73" s="22">
        <v>0</v>
      </c>
      <c r="T73" s="22">
        <v>0</v>
      </c>
      <c r="U73" s="22">
        <v>0</v>
      </c>
      <c r="V73" s="23">
        <v>0.06930486435483871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0.0727464812903226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0.0006271248387096773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0.03698783983870967</v>
      </c>
      <c r="AW73" s="22">
        <v>10.284847355068557</v>
      </c>
      <c r="AX73" s="22">
        <v>0</v>
      </c>
      <c r="AY73" s="22">
        <v>0</v>
      </c>
      <c r="AZ73" s="23">
        <v>3.203353676129032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0.03146914687096774</v>
      </c>
      <c r="BG73" s="22">
        <v>0</v>
      </c>
      <c r="BH73" s="22">
        <v>0</v>
      </c>
      <c r="BI73" s="22">
        <v>0</v>
      </c>
      <c r="BJ73" s="23">
        <v>0</v>
      </c>
      <c r="BK73" s="24">
        <f t="shared" si="6"/>
        <v>79.3900997034879</v>
      </c>
    </row>
    <row r="74" spans="1:63" s="25" customFormat="1" ht="15">
      <c r="A74" s="20"/>
      <c r="B74" s="7" t="s">
        <v>154</v>
      </c>
      <c r="C74" s="21">
        <v>0</v>
      </c>
      <c r="D74" s="22">
        <v>12.575912903225806</v>
      </c>
      <c r="E74" s="22">
        <v>0</v>
      </c>
      <c r="F74" s="22">
        <v>0</v>
      </c>
      <c r="G74" s="23">
        <v>0</v>
      </c>
      <c r="H74" s="21">
        <v>0.052189912548387105</v>
      </c>
      <c r="I74" s="22">
        <v>145.81771011290323</v>
      </c>
      <c r="J74" s="22">
        <v>0</v>
      </c>
      <c r="K74" s="22">
        <v>0</v>
      </c>
      <c r="L74" s="23">
        <v>3.4870490038064514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0.06287956451612903</v>
      </c>
      <c r="S74" s="22">
        <v>9.431934677419356</v>
      </c>
      <c r="T74" s="22">
        <v>0</v>
      </c>
      <c r="U74" s="22">
        <v>0</v>
      </c>
      <c r="V74" s="23">
        <v>0.01886386935483871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0.048273075967741934</v>
      </c>
      <c r="AC74" s="22">
        <v>0</v>
      </c>
      <c r="AD74" s="22">
        <v>0</v>
      </c>
      <c r="AE74" s="22">
        <v>0</v>
      </c>
      <c r="AF74" s="23">
        <v>0.025076922580645162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0.020061538064516125</v>
      </c>
      <c r="AW74" s="22">
        <v>27.589307507551784</v>
      </c>
      <c r="AX74" s="22">
        <v>0</v>
      </c>
      <c r="AY74" s="22">
        <v>0</v>
      </c>
      <c r="AZ74" s="23">
        <v>5.8193323554193555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0.0006269230645161291</v>
      </c>
      <c r="BG74" s="22">
        <v>0</v>
      </c>
      <c r="BH74" s="22">
        <v>0</v>
      </c>
      <c r="BI74" s="22">
        <v>0</v>
      </c>
      <c r="BJ74" s="23">
        <v>0.03761538387096774</v>
      </c>
      <c r="BK74" s="24">
        <f t="shared" si="6"/>
        <v>204.98683375029367</v>
      </c>
    </row>
    <row r="75" spans="1:63" s="25" customFormat="1" ht="15">
      <c r="A75" s="20"/>
      <c r="B75" s="7" t="s">
        <v>155</v>
      </c>
      <c r="C75" s="21">
        <v>0</v>
      </c>
      <c r="D75" s="22">
        <v>6.2734903225806455</v>
      </c>
      <c r="E75" s="22">
        <v>0</v>
      </c>
      <c r="F75" s="22">
        <v>0</v>
      </c>
      <c r="G75" s="23">
        <v>0</v>
      </c>
      <c r="H75" s="21">
        <v>0.14755249238709678</v>
      </c>
      <c r="I75" s="22">
        <v>85.62968985</v>
      </c>
      <c r="J75" s="22">
        <v>0</v>
      </c>
      <c r="K75" s="22">
        <v>0</v>
      </c>
      <c r="L75" s="23">
        <v>1.412332103580645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0.01010157406451613</v>
      </c>
      <c r="S75" s="22">
        <v>6.2734903225806455</v>
      </c>
      <c r="T75" s="22">
        <v>0</v>
      </c>
      <c r="U75" s="22">
        <v>0</v>
      </c>
      <c r="V75" s="23">
        <v>0.12923390064516127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0.060381650580645166</v>
      </c>
      <c r="AC75" s="22">
        <v>0</v>
      </c>
      <c r="AD75" s="22">
        <v>0</v>
      </c>
      <c r="AE75" s="22">
        <v>0</v>
      </c>
      <c r="AF75" s="23">
        <v>0.022521129677419358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0.001251173870967742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0.09756653374193548</v>
      </c>
      <c r="AW75" s="22">
        <v>8.759468270410482</v>
      </c>
      <c r="AX75" s="22">
        <v>0</v>
      </c>
      <c r="AY75" s="22">
        <v>0</v>
      </c>
      <c r="AZ75" s="23">
        <v>0.47544607096774194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0.0018767608064516128</v>
      </c>
      <c r="BG75" s="22">
        <v>0</v>
      </c>
      <c r="BH75" s="22">
        <v>0</v>
      </c>
      <c r="BI75" s="22">
        <v>0</v>
      </c>
      <c r="BJ75" s="23">
        <v>0</v>
      </c>
      <c r="BK75" s="24">
        <f t="shared" si="6"/>
        <v>109.29440215589437</v>
      </c>
    </row>
    <row r="76" spans="1:63" s="25" customFormat="1" ht="15">
      <c r="A76" s="20"/>
      <c r="B76" s="7" t="s">
        <v>156</v>
      </c>
      <c r="C76" s="21">
        <v>0</v>
      </c>
      <c r="D76" s="22">
        <v>12.550487096774194</v>
      </c>
      <c r="E76" s="22">
        <v>0</v>
      </c>
      <c r="F76" s="22">
        <v>0</v>
      </c>
      <c r="G76" s="23">
        <v>0</v>
      </c>
      <c r="H76" s="21">
        <v>0.22616513777419356</v>
      </c>
      <c r="I76" s="22">
        <v>150.4065478200645</v>
      </c>
      <c r="J76" s="22">
        <v>0</v>
      </c>
      <c r="K76" s="22">
        <v>0</v>
      </c>
      <c r="L76" s="23">
        <v>2.4291467775806455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0.05135784861290323</v>
      </c>
      <c r="S76" s="22">
        <v>6.275243548387097</v>
      </c>
      <c r="T76" s="22">
        <v>0</v>
      </c>
      <c r="U76" s="22">
        <v>0</v>
      </c>
      <c r="V76" s="23">
        <v>0.9607397872580644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0.04917903116129031</v>
      </c>
      <c r="AC76" s="22">
        <v>0</v>
      </c>
      <c r="AD76" s="22">
        <v>0</v>
      </c>
      <c r="AE76" s="22">
        <v>0</v>
      </c>
      <c r="AF76" s="23">
        <v>0.12889160838709676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0.0012513748387096776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0.07632135316129032</v>
      </c>
      <c r="AW76" s="22">
        <v>10.82476776745011</v>
      </c>
      <c r="AX76" s="22">
        <v>0</v>
      </c>
      <c r="AY76" s="22">
        <v>0</v>
      </c>
      <c r="AZ76" s="23">
        <v>1.591744374064516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0.04541239622580645</v>
      </c>
      <c r="BG76" s="22">
        <v>0</v>
      </c>
      <c r="BH76" s="22">
        <v>0</v>
      </c>
      <c r="BI76" s="22">
        <v>0</v>
      </c>
      <c r="BJ76" s="23">
        <v>0.6256874193548387</v>
      </c>
      <c r="BK76" s="24">
        <f t="shared" si="6"/>
        <v>186.24294334109527</v>
      </c>
    </row>
    <row r="77" spans="1:63" s="25" customFormat="1" ht="15">
      <c r="A77" s="20"/>
      <c r="B77" s="7" t="s">
        <v>157</v>
      </c>
      <c r="C77" s="21">
        <v>0</v>
      </c>
      <c r="D77" s="22">
        <v>2.511031612903226</v>
      </c>
      <c r="E77" s="22">
        <v>0</v>
      </c>
      <c r="F77" s="22">
        <v>0</v>
      </c>
      <c r="G77" s="23">
        <v>0</v>
      </c>
      <c r="H77" s="21">
        <v>0.1555597505806452</v>
      </c>
      <c r="I77" s="22">
        <v>148.1508651612903</v>
      </c>
      <c r="J77" s="22">
        <v>0</v>
      </c>
      <c r="K77" s="22">
        <v>0</v>
      </c>
      <c r="L77" s="23">
        <v>3.420316293677419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0.05162806538709677</v>
      </c>
      <c r="S77" s="22">
        <v>6.277579032258064</v>
      </c>
      <c r="T77" s="22">
        <v>0</v>
      </c>
      <c r="U77" s="22">
        <v>0</v>
      </c>
      <c r="V77" s="23">
        <v>0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0.08104661425806452</v>
      </c>
      <c r="AC77" s="22">
        <v>0</v>
      </c>
      <c r="AD77" s="22">
        <v>0</v>
      </c>
      <c r="AE77" s="22">
        <v>0</v>
      </c>
      <c r="AF77" s="23">
        <v>0.10076065548387098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0.03129212903225806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0.14380610819354836</v>
      </c>
      <c r="AW77" s="22">
        <v>68.59860526468671</v>
      </c>
      <c r="AX77" s="22">
        <v>0</v>
      </c>
      <c r="AY77" s="22">
        <v>0</v>
      </c>
      <c r="AZ77" s="23">
        <v>8.067799734354837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0.030040443870967742</v>
      </c>
      <c r="BG77" s="22">
        <v>0</v>
      </c>
      <c r="BH77" s="22">
        <v>0</v>
      </c>
      <c r="BI77" s="22">
        <v>0</v>
      </c>
      <c r="BJ77" s="23">
        <v>0.1877527741935484</v>
      </c>
      <c r="BK77" s="24">
        <f t="shared" si="6"/>
        <v>237.8080836401706</v>
      </c>
    </row>
    <row r="78" spans="1:63" s="25" customFormat="1" ht="15">
      <c r="A78" s="20"/>
      <c r="B78" s="7" t="s">
        <v>158</v>
      </c>
      <c r="C78" s="21">
        <v>0</v>
      </c>
      <c r="D78" s="22">
        <v>2.373317419354839</v>
      </c>
      <c r="E78" s="22">
        <v>0</v>
      </c>
      <c r="F78" s="22">
        <v>0</v>
      </c>
      <c r="G78" s="23">
        <v>0</v>
      </c>
      <c r="H78" s="21">
        <v>1.988733530419355</v>
      </c>
      <c r="I78" s="22">
        <v>38.86675516106451</v>
      </c>
      <c r="J78" s="22">
        <v>11.86763816432258</v>
      </c>
      <c r="K78" s="22">
        <v>0</v>
      </c>
      <c r="L78" s="23">
        <v>28.790271839838702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2.0158286952258067</v>
      </c>
      <c r="S78" s="22">
        <v>1.759814866451613</v>
      </c>
      <c r="T78" s="22">
        <v>22.0803284326129</v>
      </c>
      <c r="U78" s="22">
        <v>0</v>
      </c>
      <c r="V78" s="23">
        <v>9.041312146129032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0.5113468560645161</v>
      </c>
      <c r="AC78" s="22">
        <v>0.23455303225806454</v>
      </c>
      <c r="AD78" s="22">
        <v>0</v>
      </c>
      <c r="AE78" s="22">
        <v>0</v>
      </c>
      <c r="AF78" s="23">
        <v>5.491472867741933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0.11199907290322579</v>
      </c>
      <c r="AM78" s="22">
        <v>0</v>
      </c>
      <c r="AN78" s="22">
        <v>0.11727651612903227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6.206986392064517</v>
      </c>
      <c r="AW78" s="22">
        <v>20.520394122804</v>
      </c>
      <c r="AX78" s="22">
        <v>0</v>
      </c>
      <c r="AY78" s="22">
        <v>0</v>
      </c>
      <c r="AZ78" s="23">
        <v>70.85623207999998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3.721496296935484</v>
      </c>
      <c r="BG78" s="22">
        <v>15.913459530741935</v>
      </c>
      <c r="BH78" s="22">
        <v>0.23455303225806454</v>
      </c>
      <c r="BI78" s="22">
        <v>0</v>
      </c>
      <c r="BJ78" s="23">
        <v>20.397663085419353</v>
      </c>
      <c r="BK78" s="24">
        <f t="shared" si="6"/>
        <v>263.10143314073946</v>
      </c>
    </row>
    <row r="79" spans="1:63" s="25" customFormat="1" ht="15">
      <c r="A79" s="20"/>
      <c r="B79" s="7" t="s">
        <v>159</v>
      </c>
      <c r="C79" s="21">
        <v>0</v>
      </c>
      <c r="D79" s="22">
        <v>2.5030277419354836</v>
      </c>
      <c r="E79" s="22">
        <v>0</v>
      </c>
      <c r="F79" s="22">
        <v>0</v>
      </c>
      <c r="G79" s="23">
        <v>0</v>
      </c>
      <c r="H79" s="21">
        <v>0.14984425925806452</v>
      </c>
      <c r="I79" s="22">
        <v>130.15744258064518</v>
      </c>
      <c r="J79" s="22">
        <v>0</v>
      </c>
      <c r="K79" s="22">
        <v>0</v>
      </c>
      <c r="L79" s="23">
        <v>5.633339078548386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0.018021798612903223</v>
      </c>
      <c r="S79" s="22">
        <v>6.25756935483871</v>
      </c>
      <c r="T79" s="22">
        <v>0</v>
      </c>
      <c r="U79" s="22">
        <v>0</v>
      </c>
      <c r="V79" s="23">
        <v>0.06320145048387096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0.06074968277419354</v>
      </c>
      <c r="AC79" s="22">
        <v>0</v>
      </c>
      <c r="AD79" s="22">
        <v>0</v>
      </c>
      <c r="AE79" s="22">
        <v>0</v>
      </c>
      <c r="AF79" s="23">
        <v>0.12349525064516127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0.0006237132258064518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0.17337984406451612</v>
      </c>
      <c r="AW79" s="22">
        <v>0.013721694816802302</v>
      </c>
      <c r="AX79" s="22">
        <v>0</v>
      </c>
      <c r="AY79" s="22">
        <v>0</v>
      </c>
      <c r="AZ79" s="23">
        <v>7.06396476167742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0.059876484999999986</v>
      </c>
      <c r="BG79" s="22">
        <v>0</v>
      </c>
      <c r="BH79" s="22">
        <v>0</v>
      </c>
      <c r="BI79" s="22">
        <v>0</v>
      </c>
      <c r="BJ79" s="23">
        <v>0.06860847258064516</v>
      </c>
      <c r="BK79" s="24">
        <f t="shared" si="6"/>
        <v>152.34686616910713</v>
      </c>
    </row>
    <row r="80" spans="1:63" s="25" customFormat="1" ht="15">
      <c r="A80" s="20"/>
      <c r="B80" s="7" t="s">
        <v>160</v>
      </c>
      <c r="C80" s="21">
        <v>0</v>
      </c>
      <c r="D80" s="22">
        <v>2.480243870967742</v>
      </c>
      <c r="E80" s="22">
        <v>0</v>
      </c>
      <c r="F80" s="22">
        <v>0</v>
      </c>
      <c r="G80" s="23">
        <v>0</v>
      </c>
      <c r="H80" s="21">
        <v>0.08395348574193548</v>
      </c>
      <c r="I80" s="22">
        <v>31.003048387096772</v>
      </c>
      <c r="J80" s="22">
        <v>0</v>
      </c>
      <c r="K80" s="22">
        <v>0</v>
      </c>
      <c r="L80" s="23">
        <v>2.548450577419355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0.04074432674193548</v>
      </c>
      <c r="S80" s="22">
        <v>0</v>
      </c>
      <c r="T80" s="22">
        <v>0</v>
      </c>
      <c r="U80" s="22">
        <v>0</v>
      </c>
      <c r="V80" s="23">
        <v>0.02542249967741935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0.14067256712903226</v>
      </c>
      <c r="AC80" s="22">
        <v>0</v>
      </c>
      <c r="AD80" s="22">
        <v>0</v>
      </c>
      <c r="AE80" s="22">
        <v>0</v>
      </c>
      <c r="AF80" s="23">
        <v>0.810101304032258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0.006293246516129033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0.040496758419354836</v>
      </c>
      <c r="AW80" s="22">
        <v>6.786835000158451</v>
      </c>
      <c r="AX80" s="22">
        <v>0</v>
      </c>
      <c r="AY80" s="22">
        <v>0</v>
      </c>
      <c r="AZ80" s="23">
        <v>10.644628877548387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0.0172755785483871</v>
      </c>
      <c r="BG80" s="22">
        <v>0</v>
      </c>
      <c r="BH80" s="22">
        <v>0</v>
      </c>
      <c r="BI80" s="22">
        <v>0</v>
      </c>
      <c r="BJ80" s="23">
        <v>1.2018744403225807</v>
      </c>
      <c r="BK80" s="24">
        <f t="shared" si="6"/>
        <v>55.83004092031974</v>
      </c>
    </row>
    <row r="81" spans="1:63" s="25" customFormat="1" ht="15">
      <c r="A81" s="20"/>
      <c r="B81" s="7" t="s">
        <v>161</v>
      </c>
      <c r="C81" s="21">
        <v>0</v>
      </c>
      <c r="D81" s="22">
        <v>0</v>
      </c>
      <c r="E81" s="22">
        <v>0</v>
      </c>
      <c r="F81" s="22">
        <v>0</v>
      </c>
      <c r="G81" s="23">
        <v>0</v>
      </c>
      <c r="H81" s="21">
        <v>0.6143496111612903</v>
      </c>
      <c r="I81" s="22">
        <v>1.6918549331612907</v>
      </c>
      <c r="J81" s="22">
        <v>0</v>
      </c>
      <c r="K81" s="22">
        <v>0</v>
      </c>
      <c r="L81" s="23">
        <v>21.8657539782258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0.21809284787096775</v>
      </c>
      <c r="S81" s="22">
        <v>6.768978387096775</v>
      </c>
      <c r="T81" s="22">
        <v>0</v>
      </c>
      <c r="U81" s="22">
        <v>0</v>
      </c>
      <c r="V81" s="23">
        <v>8.823434483258065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0.04250277338709677</v>
      </c>
      <c r="AC81" s="22">
        <v>0</v>
      </c>
      <c r="AD81" s="22">
        <v>0</v>
      </c>
      <c r="AE81" s="22">
        <v>0</v>
      </c>
      <c r="AF81" s="23">
        <v>0.02487724516129032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0.0006219311290322578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2.1613291116774196</v>
      </c>
      <c r="AW81" s="22">
        <v>13.13166748732119</v>
      </c>
      <c r="AX81" s="22">
        <v>0</v>
      </c>
      <c r="AY81" s="22">
        <v>0</v>
      </c>
      <c r="AZ81" s="23">
        <v>36.04344258825807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0.9319850893548388</v>
      </c>
      <c r="BG81" s="22">
        <v>1.1426180896129032</v>
      </c>
      <c r="BH81" s="22">
        <v>0.310965564516129</v>
      </c>
      <c r="BI81" s="22">
        <v>0</v>
      </c>
      <c r="BJ81" s="23">
        <v>6.7011780423225815</v>
      </c>
      <c r="BK81" s="24">
        <f t="shared" si="6"/>
        <v>100.47365216351474</v>
      </c>
    </row>
    <row r="82" spans="1:63" s="25" customFormat="1" ht="15">
      <c r="A82" s="20"/>
      <c r="B82" s="7" t="s">
        <v>162</v>
      </c>
      <c r="C82" s="21">
        <v>0</v>
      </c>
      <c r="D82" s="22">
        <v>12.865783870967741</v>
      </c>
      <c r="E82" s="22">
        <v>0</v>
      </c>
      <c r="F82" s="22">
        <v>0</v>
      </c>
      <c r="G82" s="23">
        <v>0</v>
      </c>
      <c r="H82" s="21">
        <v>7.981030968903227</v>
      </c>
      <c r="I82" s="22">
        <v>549.4856285279031</v>
      </c>
      <c r="J82" s="22">
        <v>0</v>
      </c>
      <c r="K82" s="22">
        <v>0</v>
      </c>
      <c r="L82" s="23">
        <v>16.467829132806457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0.04515128364516129</v>
      </c>
      <c r="S82" s="22">
        <v>5.789602741935484</v>
      </c>
      <c r="T82" s="22">
        <v>0</v>
      </c>
      <c r="U82" s="22">
        <v>0</v>
      </c>
      <c r="V82" s="23">
        <v>5.146313548387097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0.06381679032258064</v>
      </c>
      <c r="AC82" s="22">
        <v>0</v>
      </c>
      <c r="AD82" s="22">
        <v>0</v>
      </c>
      <c r="AE82" s="22">
        <v>0</v>
      </c>
      <c r="AF82" s="23">
        <v>0.05105343225806452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0.005743509677419355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0.056158775161290315</v>
      </c>
      <c r="AW82" s="22">
        <v>0.14039693890783358</v>
      </c>
      <c r="AX82" s="22">
        <v>0</v>
      </c>
      <c r="AY82" s="22">
        <v>0</v>
      </c>
      <c r="AZ82" s="23">
        <v>5.327400129322581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0.014665098387096771</v>
      </c>
      <c r="BG82" s="22">
        <v>0</v>
      </c>
      <c r="BH82" s="22">
        <v>0</v>
      </c>
      <c r="BI82" s="22">
        <v>0</v>
      </c>
      <c r="BJ82" s="23">
        <v>0.06381679032258064</v>
      </c>
      <c r="BK82" s="24">
        <f t="shared" si="6"/>
        <v>603.5043915389078</v>
      </c>
    </row>
    <row r="83" spans="1:63" s="25" customFormat="1" ht="15">
      <c r="A83" s="20"/>
      <c r="B83" s="7" t="s">
        <v>163</v>
      </c>
      <c r="C83" s="21">
        <v>0</v>
      </c>
      <c r="D83" s="22">
        <v>2.480223870967742</v>
      </c>
      <c r="E83" s="22">
        <v>0</v>
      </c>
      <c r="F83" s="22">
        <v>0</v>
      </c>
      <c r="G83" s="23">
        <v>0</v>
      </c>
      <c r="H83" s="21">
        <v>0.09672922635483873</v>
      </c>
      <c r="I83" s="22">
        <v>130.5217812096774</v>
      </c>
      <c r="J83" s="22">
        <v>0</v>
      </c>
      <c r="K83" s="22">
        <v>0</v>
      </c>
      <c r="L83" s="23">
        <v>1.2493461003225808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0.014261287258064517</v>
      </c>
      <c r="S83" s="22">
        <v>0</v>
      </c>
      <c r="T83" s="22">
        <v>0</v>
      </c>
      <c r="U83" s="22">
        <v>0</v>
      </c>
      <c r="V83" s="23">
        <v>3.794742522580645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0.012945521129032259</v>
      </c>
      <c r="AC83" s="22">
        <v>0</v>
      </c>
      <c r="AD83" s="22">
        <v>0</v>
      </c>
      <c r="AE83" s="22">
        <v>0</v>
      </c>
      <c r="AF83" s="23">
        <v>0.012329067741935483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0.0006164533870967742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0.03267202661290322</v>
      </c>
      <c r="AW83" s="22">
        <v>0.1232906777150543</v>
      </c>
      <c r="AX83" s="22">
        <v>0</v>
      </c>
      <c r="AY83" s="22">
        <v>0</v>
      </c>
      <c r="AZ83" s="23">
        <v>13.198267017741935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0.002465813548387097</v>
      </c>
      <c r="BG83" s="22">
        <v>0</v>
      </c>
      <c r="BH83" s="22">
        <v>0</v>
      </c>
      <c r="BI83" s="22">
        <v>0</v>
      </c>
      <c r="BJ83" s="23">
        <v>0.061645338709677415</v>
      </c>
      <c r="BK83" s="24">
        <f t="shared" si="6"/>
        <v>151.6013161337473</v>
      </c>
    </row>
    <row r="84" spans="1:63" s="25" customFormat="1" ht="15">
      <c r="A84" s="20"/>
      <c r="B84" s="7" t="s">
        <v>164</v>
      </c>
      <c r="C84" s="21">
        <v>0</v>
      </c>
      <c r="D84" s="22">
        <v>12.972906451612904</v>
      </c>
      <c r="E84" s="22">
        <v>0</v>
      </c>
      <c r="F84" s="22">
        <v>0</v>
      </c>
      <c r="G84" s="23">
        <v>0</v>
      </c>
      <c r="H84" s="21">
        <v>0.6630034201290321</v>
      </c>
      <c r="I84" s="22">
        <v>86.68186769516129</v>
      </c>
      <c r="J84" s="22">
        <v>0</v>
      </c>
      <c r="K84" s="22">
        <v>0</v>
      </c>
      <c r="L84" s="23">
        <v>20.65706118019355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0.028540394193548393</v>
      </c>
      <c r="S84" s="22">
        <v>0</v>
      </c>
      <c r="T84" s="22">
        <v>0</v>
      </c>
      <c r="U84" s="22">
        <v>0</v>
      </c>
      <c r="V84" s="23">
        <v>6.719965541935484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0.0403896781935484</v>
      </c>
      <c r="AC84" s="22">
        <v>0</v>
      </c>
      <c r="AD84" s="22">
        <v>0</v>
      </c>
      <c r="AE84" s="22">
        <v>0</v>
      </c>
      <c r="AF84" s="23">
        <v>0.012862954838709677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0.012862954838709677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0.40146237119354833</v>
      </c>
      <c r="AW84" s="22">
        <v>14.778031901492975</v>
      </c>
      <c r="AX84" s="22">
        <v>0</v>
      </c>
      <c r="AY84" s="22">
        <v>0</v>
      </c>
      <c r="AZ84" s="23">
        <v>19.47674529077419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0.14478541958064514</v>
      </c>
      <c r="BG84" s="22">
        <v>0.14147964025806448</v>
      </c>
      <c r="BH84" s="22">
        <v>0</v>
      </c>
      <c r="BI84" s="22">
        <v>0</v>
      </c>
      <c r="BJ84" s="23">
        <v>5.955586923580645</v>
      </c>
      <c r="BK84" s="24">
        <f t="shared" si="6"/>
        <v>168.6875518179768</v>
      </c>
    </row>
    <row r="85" spans="1:63" s="25" customFormat="1" ht="15">
      <c r="A85" s="20"/>
      <c r="B85" s="7" t="s">
        <v>165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2.415068121064515</v>
      </c>
      <c r="I85" s="22">
        <v>5.431058263258064</v>
      </c>
      <c r="J85" s="22">
        <v>0.1080791935483871</v>
      </c>
      <c r="K85" s="22">
        <v>0</v>
      </c>
      <c r="L85" s="23">
        <v>24.401171352451616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0.34912627474193547</v>
      </c>
      <c r="S85" s="22">
        <v>4.474236152612903</v>
      </c>
      <c r="T85" s="22">
        <v>0</v>
      </c>
      <c r="U85" s="22">
        <v>0</v>
      </c>
      <c r="V85" s="23">
        <v>4.613011097838711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0.06306387251612902</v>
      </c>
      <c r="AC85" s="22">
        <v>0</v>
      </c>
      <c r="AD85" s="22">
        <v>0</v>
      </c>
      <c r="AE85" s="22">
        <v>0</v>
      </c>
      <c r="AF85" s="23">
        <v>0.26812870967741936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0.0016087722580645164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4.366159171709676</v>
      </c>
      <c r="AW85" s="22">
        <v>4.764003660464546</v>
      </c>
      <c r="AX85" s="22">
        <v>0</v>
      </c>
      <c r="AY85" s="22">
        <v>0</v>
      </c>
      <c r="AZ85" s="23">
        <v>36.27663529341936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1.6775829189677423</v>
      </c>
      <c r="BG85" s="22">
        <v>8.590801551935485</v>
      </c>
      <c r="BH85" s="22">
        <v>0</v>
      </c>
      <c r="BI85" s="22">
        <v>0</v>
      </c>
      <c r="BJ85" s="23">
        <v>11.26354456651613</v>
      </c>
      <c r="BK85" s="24">
        <f t="shared" si="6"/>
        <v>109.0632789729807</v>
      </c>
    </row>
    <row r="86" spans="1:63" s="25" customFormat="1" ht="15">
      <c r="A86" s="20"/>
      <c r="B86" s="7" t="s">
        <v>166</v>
      </c>
      <c r="C86" s="21">
        <v>0</v>
      </c>
      <c r="D86" s="22">
        <v>0</v>
      </c>
      <c r="E86" s="22">
        <v>0</v>
      </c>
      <c r="F86" s="22">
        <v>0</v>
      </c>
      <c r="G86" s="23">
        <v>0</v>
      </c>
      <c r="H86" s="21">
        <v>0.1211185576129032</v>
      </c>
      <c r="I86" s="22">
        <v>93.87000948387096</v>
      </c>
      <c r="J86" s="22">
        <v>0</v>
      </c>
      <c r="K86" s="22">
        <v>0</v>
      </c>
      <c r="L86" s="23">
        <v>6.170837551516128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0.021248869354838707</v>
      </c>
      <c r="S86" s="22">
        <v>2.4998670967741936</v>
      </c>
      <c r="T86" s="22">
        <v>0</v>
      </c>
      <c r="U86" s="22">
        <v>0</v>
      </c>
      <c r="V86" s="23">
        <v>0.8505834668064516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0.019262244999999997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0.0012427254838709677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1.5341546709354839</v>
      </c>
      <c r="AW86" s="22">
        <v>6.698290358968681</v>
      </c>
      <c r="AX86" s="22">
        <v>0</v>
      </c>
      <c r="AY86" s="22">
        <v>0</v>
      </c>
      <c r="AZ86" s="23">
        <v>10.400680865451616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0.0012427254838709677</v>
      </c>
      <c r="BG86" s="22">
        <v>1.8640882258064515</v>
      </c>
      <c r="BH86" s="22">
        <v>0</v>
      </c>
      <c r="BI86" s="22">
        <v>0</v>
      </c>
      <c r="BJ86" s="23">
        <v>0.3231086258064516</v>
      </c>
      <c r="BK86" s="24">
        <f t="shared" si="6"/>
        <v>124.37573546887191</v>
      </c>
    </row>
    <row r="87" spans="1:63" s="25" customFormat="1" ht="15">
      <c r="A87" s="20"/>
      <c r="B87" s="7" t="s">
        <v>167</v>
      </c>
      <c r="C87" s="21">
        <v>0</v>
      </c>
      <c r="D87" s="22">
        <v>2.501842580645161</v>
      </c>
      <c r="E87" s="22">
        <v>0</v>
      </c>
      <c r="F87" s="22">
        <v>0</v>
      </c>
      <c r="G87" s="23">
        <v>0</v>
      </c>
      <c r="H87" s="21">
        <v>18.99028842825806</v>
      </c>
      <c r="I87" s="22">
        <v>270.8244704667742</v>
      </c>
      <c r="J87" s="22">
        <v>0</v>
      </c>
      <c r="K87" s="22">
        <v>0</v>
      </c>
      <c r="L87" s="23">
        <v>15.038618751161286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0.051222867677419376</v>
      </c>
      <c r="S87" s="22">
        <v>5.003685161290322</v>
      </c>
      <c r="T87" s="22">
        <v>0</v>
      </c>
      <c r="U87" s="22">
        <v>0</v>
      </c>
      <c r="V87" s="23">
        <v>13.327011520838711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0.16196146451612906</v>
      </c>
      <c r="AC87" s="22">
        <v>0</v>
      </c>
      <c r="AD87" s="22">
        <v>0</v>
      </c>
      <c r="AE87" s="22">
        <v>0</v>
      </c>
      <c r="AF87" s="23">
        <v>0.037375722580645164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0.003737574677419355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0.13463511558064517</v>
      </c>
      <c r="AW87" s="22">
        <v>7.515928057778833</v>
      </c>
      <c r="AX87" s="22">
        <v>0</v>
      </c>
      <c r="AY87" s="22">
        <v>0</v>
      </c>
      <c r="AZ87" s="23">
        <v>5.217987759258064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0.05456855496774194</v>
      </c>
      <c r="BG87" s="22">
        <v>0</v>
      </c>
      <c r="BH87" s="22">
        <v>0</v>
      </c>
      <c r="BI87" s="22">
        <v>0</v>
      </c>
      <c r="BJ87" s="23">
        <v>37.768058766193555</v>
      </c>
      <c r="BK87" s="24">
        <f t="shared" si="6"/>
        <v>376.63139279219814</v>
      </c>
    </row>
    <row r="88" spans="1:63" s="25" customFormat="1" ht="15">
      <c r="A88" s="20"/>
      <c r="B88" s="7" t="s">
        <v>168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0.16262556348387097</v>
      </c>
      <c r="I88" s="22">
        <v>64.57541938770967</v>
      </c>
      <c r="J88" s="22">
        <v>0</v>
      </c>
      <c r="K88" s="22">
        <v>0</v>
      </c>
      <c r="L88" s="23">
        <v>15.504113011548387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0.0006226093548387095</v>
      </c>
      <c r="S88" s="22">
        <v>0.03735656129032258</v>
      </c>
      <c r="T88" s="22">
        <v>0</v>
      </c>
      <c r="U88" s="22">
        <v>0</v>
      </c>
      <c r="V88" s="23">
        <v>0.03700310980645161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0.000618735322580645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0.23166304977419352</v>
      </c>
      <c r="AW88" s="22">
        <v>5.048880232228775</v>
      </c>
      <c r="AX88" s="22">
        <v>0</v>
      </c>
      <c r="AY88" s="22">
        <v>0</v>
      </c>
      <c r="AZ88" s="23">
        <v>17.454962707645162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0.17686923158064516</v>
      </c>
      <c r="BG88" s="22">
        <v>0.6586512289677416</v>
      </c>
      <c r="BH88" s="22">
        <v>0</v>
      </c>
      <c r="BI88" s="22">
        <v>0</v>
      </c>
      <c r="BJ88" s="23">
        <v>0.5498355793225808</v>
      </c>
      <c r="BK88" s="24">
        <f t="shared" si="6"/>
        <v>104.43862100803521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0.25933795032258067</v>
      </c>
      <c r="I89" s="22">
        <v>119.41983956129033</v>
      </c>
      <c r="J89" s="22">
        <v>0</v>
      </c>
      <c r="K89" s="22">
        <v>0</v>
      </c>
      <c r="L89" s="23">
        <v>4.107276947612904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0.023172501354838705</v>
      </c>
      <c r="S89" s="22">
        <v>0</v>
      </c>
      <c r="T89" s="22">
        <v>0</v>
      </c>
      <c r="U89" s="22">
        <v>0</v>
      </c>
      <c r="V89" s="23">
        <v>1.5610030064516134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0.004573233419354839</v>
      </c>
      <c r="AC89" s="22">
        <v>0</v>
      </c>
      <c r="AD89" s="22">
        <v>0</v>
      </c>
      <c r="AE89" s="22">
        <v>0</v>
      </c>
      <c r="AF89" s="23">
        <v>0.06180045161290323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0.002472018064516129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0.3559571409354838</v>
      </c>
      <c r="AW89" s="22">
        <v>3.193204614851331</v>
      </c>
      <c r="AX89" s="22">
        <v>0</v>
      </c>
      <c r="AY89" s="22">
        <v>0</v>
      </c>
      <c r="AZ89" s="23">
        <v>17.487986560096775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0.0869903157419355</v>
      </c>
      <c r="BG89" s="22">
        <v>0</v>
      </c>
      <c r="BH89" s="22">
        <v>0</v>
      </c>
      <c r="BI89" s="22">
        <v>0</v>
      </c>
      <c r="BJ89" s="23">
        <v>3.1853346731935472</v>
      </c>
      <c r="BK89" s="24">
        <f t="shared" si="6"/>
        <v>149.7489489749481</v>
      </c>
    </row>
    <row r="90" spans="1:63" s="25" customFormat="1" ht="15">
      <c r="A90" s="20"/>
      <c r="B90" s="7" t="s">
        <v>170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0.5804382953225807</v>
      </c>
      <c r="I90" s="22">
        <v>30.209255422967743</v>
      </c>
      <c r="J90" s="22">
        <v>1.1320490322580645</v>
      </c>
      <c r="K90" s="22">
        <v>0</v>
      </c>
      <c r="L90" s="23">
        <v>10.775645400258067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0.3382541961612904</v>
      </c>
      <c r="S90" s="22">
        <v>5.853635191806452</v>
      </c>
      <c r="T90" s="22">
        <v>3.3961470967741936</v>
      </c>
      <c r="U90" s="22">
        <v>0</v>
      </c>
      <c r="V90" s="23">
        <v>5.353493504354841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0.06707256580645161</v>
      </c>
      <c r="AC90" s="22">
        <v>0.1151580887096774</v>
      </c>
      <c r="AD90" s="22">
        <v>0</v>
      </c>
      <c r="AE90" s="22">
        <v>0</v>
      </c>
      <c r="AF90" s="23">
        <v>1.2279784483870968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2.5877462755161287</v>
      </c>
      <c r="AW90" s="22">
        <v>10.613836987671744</v>
      </c>
      <c r="AX90" s="22">
        <v>2.246987096774194</v>
      </c>
      <c r="AY90" s="22">
        <v>0</v>
      </c>
      <c r="AZ90" s="23">
        <v>51.987798669096776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1.7771796132903228</v>
      </c>
      <c r="BG90" s="22">
        <v>5.327083942516128</v>
      </c>
      <c r="BH90" s="22">
        <v>0</v>
      </c>
      <c r="BI90" s="22">
        <v>0</v>
      </c>
      <c r="BJ90" s="23">
        <v>9.431756950032257</v>
      </c>
      <c r="BK90" s="24">
        <f t="shared" si="6"/>
        <v>143.021516777704</v>
      </c>
    </row>
    <row r="91" spans="1:63" s="25" customFormat="1" ht="15">
      <c r="A91" s="20"/>
      <c r="B91" s="7" t="s">
        <v>171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0.14209630080645164</v>
      </c>
      <c r="I91" s="22">
        <v>54.335846549225806</v>
      </c>
      <c r="J91" s="22">
        <v>0</v>
      </c>
      <c r="K91" s="22">
        <v>0</v>
      </c>
      <c r="L91" s="23">
        <v>5.333515879032258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0.041990774258064516</v>
      </c>
      <c r="S91" s="22">
        <v>6.194559677419355</v>
      </c>
      <c r="T91" s="22">
        <v>0</v>
      </c>
      <c r="U91" s="22">
        <v>0</v>
      </c>
      <c r="V91" s="23">
        <v>0.7761783275806452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0.04555975903225806</v>
      </c>
      <c r="AC91" s="22">
        <v>0</v>
      </c>
      <c r="AD91" s="22">
        <v>0</v>
      </c>
      <c r="AE91" s="22">
        <v>0</v>
      </c>
      <c r="AF91" s="23">
        <v>0.5023886941935484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0.11205238032258065</v>
      </c>
      <c r="AW91" s="22">
        <v>3.70019124038157</v>
      </c>
      <c r="AX91" s="22">
        <v>0</v>
      </c>
      <c r="AY91" s="22">
        <v>0</v>
      </c>
      <c r="AZ91" s="23">
        <v>12.38753068432258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0.07910942122580646</v>
      </c>
      <c r="BG91" s="22">
        <v>0</v>
      </c>
      <c r="BH91" s="22">
        <v>0</v>
      </c>
      <c r="BI91" s="22">
        <v>0</v>
      </c>
      <c r="BJ91" s="23">
        <v>0.061567241935483866</v>
      </c>
      <c r="BK91" s="24">
        <f t="shared" si="6"/>
        <v>83.7125869297364</v>
      </c>
    </row>
    <row r="92" spans="1:63" s="25" customFormat="1" ht="15">
      <c r="A92" s="20"/>
      <c r="B92" s="7" t="s">
        <v>172</v>
      </c>
      <c r="C92" s="21">
        <v>0</v>
      </c>
      <c r="D92" s="22">
        <v>0</v>
      </c>
      <c r="E92" s="22">
        <v>0</v>
      </c>
      <c r="F92" s="22">
        <v>0</v>
      </c>
      <c r="G92" s="23">
        <v>0</v>
      </c>
      <c r="H92" s="21">
        <v>0.153453186</v>
      </c>
      <c r="I92" s="22">
        <v>33.019694683870966</v>
      </c>
      <c r="J92" s="22">
        <v>0</v>
      </c>
      <c r="K92" s="22">
        <v>0</v>
      </c>
      <c r="L92" s="23">
        <v>4.693083068870968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0.024724593548387096</v>
      </c>
      <c r="S92" s="22">
        <v>6.181148387096774</v>
      </c>
      <c r="T92" s="22">
        <v>0</v>
      </c>
      <c r="U92" s="22">
        <v>0</v>
      </c>
      <c r="V92" s="23">
        <v>0.03708689032258064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0.04239147435483871</v>
      </c>
      <c r="AC92" s="22">
        <v>0</v>
      </c>
      <c r="AD92" s="22">
        <v>0</v>
      </c>
      <c r="AE92" s="22">
        <v>0</v>
      </c>
      <c r="AF92" s="23">
        <v>0.1339324841935484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0.19589669203225807</v>
      </c>
      <c r="AW92" s="22">
        <v>3.908647596694131</v>
      </c>
      <c r="AX92" s="22">
        <v>0</v>
      </c>
      <c r="AY92" s="22">
        <v>0</v>
      </c>
      <c r="AZ92" s="23">
        <v>14.038784319870967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0.0823254719354839</v>
      </c>
      <c r="BG92" s="22">
        <v>0</v>
      </c>
      <c r="BH92" s="22">
        <v>0</v>
      </c>
      <c r="BI92" s="22">
        <v>0</v>
      </c>
      <c r="BJ92" s="23">
        <v>0.4294440662903226</v>
      </c>
      <c r="BK92" s="24">
        <f t="shared" si="6"/>
        <v>62.94061291508123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1.5141764317096775</v>
      </c>
      <c r="I93" s="22">
        <v>1747.298473691387</v>
      </c>
      <c r="J93" s="22">
        <v>0</v>
      </c>
      <c r="K93" s="22">
        <v>0</v>
      </c>
      <c r="L93" s="23">
        <v>132.78792272990333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0.1302538308387097</v>
      </c>
      <c r="S93" s="22">
        <v>11.110648064516129</v>
      </c>
      <c r="T93" s="22">
        <v>0</v>
      </c>
      <c r="U93" s="22">
        <v>0</v>
      </c>
      <c r="V93" s="23">
        <v>1.040043725548387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0.057675367741935483</v>
      </c>
      <c r="AC93" s="22">
        <v>1.7793464516129032</v>
      </c>
      <c r="AD93" s="22">
        <v>0</v>
      </c>
      <c r="AE93" s="22">
        <v>0</v>
      </c>
      <c r="AF93" s="23">
        <v>1.336350541935484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0.006135677419354839</v>
      </c>
      <c r="AM93" s="22">
        <v>0</v>
      </c>
      <c r="AN93" s="22">
        <v>0</v>
      </c>
      <c r="AO93" s="22">
        <v>0</v>
      </c>
      <c r="AP93" s="23">
        <v>0.24542709677419355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0.6429858854516128</v>
      </c>
      <c r="AW93" s="22">
        <v>5.0330118291112145</v>
      </c>
      <c r="AX93" s="22">
        <v>0</v>
      </c>
      <c r="AY93" s="22">
        <v>0</v>
      </c>
      <c r="AZ93" s="23">
        <v>34.52041840941935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0.1717621535806452</v>
      </c>
      <c r="BG93" s="22">
        <v>5.411495684903225</v>
      </c>
      <c r="BH93" s="22">
        <v>0</v>
      </c>
      <c r="BI93" s="22">
        <v>0</v>
      </c>
      <c r="BJ93" s="23">
        <v>2.4388949599354834</v>
      </c>
      <c r="BK93" s="24">
        <f t="shared" si="6"/>
        <v>1945.5250225317886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0.3741878350000001</v>
      </c>
      <c r="I94" s="22">
        <v>100.80968532151613</v>
      </c>
      <c r="J94" s="22">
        <v>0</v>
      </c>
      <c r="K94" s="22">
        <v>0</v>
      </c>
      <c r="L94" s="23">
        <v>22.65430662229032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0.048202867741935475</v>
      </c>
      <c r="S94" s="22">
        <v>6.1798548387096774</v>
      </c>
      <c r="T94" s="22">
        <v>0</v>
      </c>
      <c r="U94" s="22">
        <v>0</v>
      </c>
      <c r="V94" s="23">
        <v>0.2799437162903226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0.021501636612903226</v>
      </c>
      <c r="AC94" s="22">
        <v>0</v>
      </c>
      <c r="AD94" s="22">
        <v>0</v>
      </c>
      <c r="AE94" s="22">
        <v>0</v>
      </c>
      <c r="AF94" s="23">
        <v>0.8354920903225806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0.0006143324193548387</v>
      </c>
      <c r="AM94" s="22">
        <v>0</v>
      </c>
      <c r="AN94" s="22">
        <v>0</v>
      </c>
      <c r="AO94" s="22">
        <v>0</v>
      </c>
      <c r="AP94" s="23">
        <v>0.061433241935483864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1.3446846470645162</v>
      </c>
      <c r="AW94" s="22">
        <v>1.5757022118769228</v>
      </c>
      <c r="AX94" s="22">
        <v>0</v>
      </c>
      <c r="AY94" s="22">
        <v>0</v>
      </c>
      <c r="AZ94" s="23">
        <v>35.29631600609677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0.1560281492580645</v>
      </c>
      <c r="BG94" s="22">
        <v>0</v>
      </c>
      <c r="BH94" s="22">
        <v>0</v>
      </c>
      <c r="BI94" s="22">
        <v>0</v>
      </c>
      <c r="BJ94" s="23">
        <v>0.8477787387096773</v>
      </c>
      <c r="BK94" s="24">
        <f t="shared" si="6"/>
        <v>170.48573225584465</v>
      </c>
    </row>
    <row r="95" spans="1:63" s="25" customFormat="1" ht="15">
      <c r="A95" s="20"/>
      <c r="B95" s="7" t="s">
        <v>175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0.3253269064516129</v>
      </c>
      <c r="I95" s="22">
        <v>2.130118098387097</v>
      </c>
      <c r="J95" s="22">
        <v>0</v>
      </c>
      <c r="K95" s="22">
        <v>0</v>
      </c>
      <c r="L95" s="23">
        <v>9.378044321064518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0.3586037835483871</v>
      </c>
      <c r="S95" s="22">
        <v>4.635542313677419</v>
      </c>
      <c r="T95" s="22">
        <v>0</v>
      </c>
      <c r="U95" s="22">
        <v>0</v>
      </c>
      <c r="V95" s="23">
        <v>1.9499033209999996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0.05101657754838711</v>
      </c>
      <c r="AC95" s="22">
        <v>0</v>
      </c>
      <c r="AD95" s="22">
        <v>0</v>
      </c>
      <c r="AE95" s="22">
        <v>0</v>
      </c>
      <c r="AF95" s="23">
        <v>0.45111662838709676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0.0017306270967741941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2.466811563387097</v>
      </c>
      <c r="AW95" s="22">
        <v>6.453896218005554</v>
      </c>
      <c r="AX95" s="22">
        <v>0</v>
      </c>
      <c r="AY95" s="22">
        <v>0</v>
      </c>
      <c r="AZ95" s="23">
        <v>20.32655445451614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8.587988833064516</v>
      </c>
      <c r="BG95" s="22">
        <v>0.4361063283548387</v>
      </c>
      <c r="BH95" s="22">
        <v>0</v>
      </c>
      <c r="BI95" s="22">
        <v>0</v>
      </c>
      <c r="BJ95" s="23">
        <v>17.91904479870968</v>
      </c>
      <c r="BK95" s="24">
        <f t="shared" si="6"/>
        <v>75.47180477319911</v>
      </c>
    </row>
    <row r="96" spans="1:63" s="25" customFormat="1" ht="15">
      <c r="A96" s="20"/>
      <c r="B96" s="7" t="s">
        <v>176</v>
      </c>
      <c r="C96" s="21">
        <v>0</v>
      </c>
      <c r="D96" s="22">
        <v>0.5099736823870968</v>
      </c>
      <c r="E96" s="22">
        <v>0</v>
      </c>
      <c r="F96" s="22">
        <v>0</v>
      </c>
      <c r="G96" s="23">
        <v>0</v>
      </c>
      <c r="H96" s="21">
        <v>0.03158079096774193</v>
      </c>
      <c r="I96" s="22">
        <v>0</v>
      </c>
      <c r="J96" s="22">
        <v>0</v>
      </c>
      <c r="K96" s="22">
        <v>0</v>
      </c>
      <c r="L96" s="23">
        <v>3.7821391267741933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0.024428704225806452</v>
      </c>
      <c r="S96" s="22">
        <v>0</v>
      </c>
      <c r="T96" s="22">
        <v>0</v>
      </c>
      <c r="U96" s="22">
        <v>0</v>
      </c>
      <c r="V96" s="23">
        <v>0.05862221251612903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0.09085472093548386</v>
      </c>
      <c r="AC96" s="22">
        <v>0</v>
      </c>
      <c r="AD96" s="22">
        <v>0</v>
      </c>
      <c r="AE96" s="22">
        <v>0</v>
      </c>
      <c r="AF96" s="23">
        <v>0.07030696774193548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0.000944866548387097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0.6336134464838711</v>
      </c>
      <c r="AW96" s="22">
        <v>0.5758275710326763</v>
      </c>
      <c r="AX96" s="22">
        <v>0</v>
      </c>
      <c r="AY96" s="22">
        <v>0</v>
      </c>
      <c r="AZ96" s="23">
        <v>7.521581869709681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0.2798335643870968</v>
      </c>
      <c r="BG96" s="22">
        <v>0</v>
      </c>
      <c r="BH96" s="22">
        <v>0</v>
      </c>
      <c r="BI96" s="22">
        <v>0</v>
      </c>
      <c r="BJ96" s="23">
        <v>0.02462741432258065</v>
      </c>
      <c r="BK96" s="24">
        <f t="shared" si="6"/>
        <v>13.604334938032679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0.011168852258064518</v>
      </c>
      <c r="I97" s="22">
        <v>122.2416081882903</v>
      </c>
      <c r="J97" s="22">
        <v>0</v>
      </c>
      <c r="K97" s="22">
        <v>0</v>
      </c>
      <c r="L97" s="23">
        <v>0.2254996675806452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0.017148589322580638</v>
      </c>
      <c r="S97" s="22">
        <v>0.07951536235483873</v>
      </c>
      <c r="T97" s="22">
        <v>0</v>
      </c>
      <c r="U97" s="22">
        <v>0</v>
      </c>
      <c r="V97" s="23">
        <v>0.0061244377419354835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0.020181630193548385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0.014369461451612907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0.06897835267741935</v>
      </c>
      <c r="AW97" s="22">
        <v>30.881438579247657</v>
      </c>
      <c r="AX97" s="22">
        <v>0</v>
      </c>
      <c r="AY97" s="22">
        <v>0</v>
      </c>
      <c r="AZ97" s="23">
        <v>3.8852033886451607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0.09336536516129033</v>
      </c>
      <c r="BG97" s="22">
        <v>0</v>
      </c>
      <c r="BH97" s="22">
        <v>0</v>
      </c>
      <c r="BI97" s="22">
        <v>0</v>
      </c>
      <c r="BJ97" s="23">
        <v>7.49246576183871</v>
      </c>
      <c r="BK97" s="24">
        <f t="shared" si="6"/>
        <v>165.03706763676377</v>
      </c>
    </row>
    <row r="98" spans="1:63" s="30" customFormat="1" ht="15">
      <c r="A98" s="20"/>
      <c r="B98" s="8" t="s">
        <v>15</v>
      </c>
      <c r="C98" s="26">
        <f aca="true" t="shared" si="7" ref="C98:AH98">SUM(C18:C97)</f>
        <v>0</v>
      </c>
      <c r="D98" s="26">
        <f t="shared" si="7"/>
        <v>142.20879206493547</v>
      </c>
      <c r="E98" s="26">
        <f t="shared" si="7"/>
        <v>0</v>
      </c>
      <c r="F98" s="26">
        <f t="shared" si="7"/>
        <v>0</v>
      </c>
      <c r="G98" s="26">
        <f t="shared" si="7"/>
        <v>0</v>
      </c>
      <c r="H98" s="26">
        <f t="shared" si="7"/>
        <v>77.75289747422579</v>
      </c>
      <c r="I98" s="26">
        <f t="shared" si="7"/>
        <v>7198.2360056617745</v>
      </c>
      <c r="J98" s="26">
        <f t="shared" si="7"/>
        <v>20.921388325612902</v>
      </c>
      <c r="K98" s="26">
        <f t="shared" si="7"/>
        <v>0</v>
      </c>
      <c r="L98" s="26">
        <f t="shared" si="7"/>
        <v>1213.5408902433398</v>
      </c>
      <c r="M98" s="26">
        <f t="shared" si="7"/>
        <v>0</v>
      </c>
      <c r="N98" s="26">
        <f t="shared" si="7"/>
        <v>0</v>
      </c>
      <c r="O98" s="26">
        <f t="shared" si="7"/>
        <v>0</v>
      </c>
      <c r="P98" s="26">
        <f t="shared" si="7"/>
        <v>0</v>
      </c>
      <c r="Q98" s="26">
        <f t="shared" si="7"/>
        <v>0</v>
      </c>
      <c r="R98" s="26">
        <f t="shared" si="7"/>
        <v>13.069523178451611</v>
      </c>
      <c r="S98" s="26">
        <f t="shared" si="7"/>
        <v>187.66332794961286</v>
      </c>
      <c r="T98" s="26">
        <f t="shared" si="7"/>
        <v>36.51165945554839</v>
      </c>
      <c r="U98" s="26">
        <f t="shared" si="7"/>
        <v>0</v>
      </c>
      <c r="V98" s="26">
        <f t="shared" si="7"/>
        <v>178.93860995393547</v>
      </c>
      <c r="W98" s="26">
        <f t="shared" si="7"/>
        <v>0</v>
      </c>
      <c r="X98" s="26">
        <f t="shared" si="7"/>
        <v>0</v>
      </c>
      <c r="Y98" s="26">
        <f t="shared" si="7"/>
        <v>0</v>
      </c>
      <c r="Z98" s="26">
        <f t="shared" si="7"/>
        <v>0</v>
      </c>
      <c r="AA98" s="26">
        <f t="shared" si="7"/>
        <v>0</v>
      </c>
      <c r="AB98" s="26">
        <f t="shared" si="7"/>
        <v>9.428759684967742</v>
      </c>
      <c r="AC98" s="26">
        <f t="shared" si="7"/>
        <v>4.863618975129032</v>
      </c>
      <c r="AD98" s="26">
        <f t="shared" si="7"/>
        <v>0</v>
      </c>
      <c r="AE98" s="26">
        <f t="shared" si="7"/>
        <v>0</v>
      </c>
      <c r="AF98" s="26">
        <f t="shared" si="7"/>
        <v>57.65957934319357</v>
      </c>
      <c r="AG98" s="26">
        <f t="shared" si="7"/>
        <v>0</v>
      </c>
      <c r="AH98" s="26">
        <f t="shared" si="7"/>
        <v>0</v>
      </c>
      <c r="AI98" s="26">
        <f aca="true" t="shared" si="8" ref="AI98:BK98">SUM(AI18:AI97)</f>
        <v>0</v>
      </c>
      <c r="AJ98" s="26">
        <f t="shared" si="8"/>
        <v>0</v>
      </c>
      <c r="AK98" s="26">
        <f t="shared" si="8"/>
        <v>0</v>
      </c>
      <c r="AL98" s="26">
        <f t="shared" si="8"/>
        <v>1.0233657438387098</v>
      </c>
      <c r="AM98" s="26">
        <f t="shared" si="8"/>
        <v>0</v>
      </c>
      <c r="AN98" s="26">
        <f t="shared" si="8"/>
        <v>0.11727651612903227</v>
      </c>
      <c r="AO98" s="26">
        <f t="shared" si="8"/>
        <v>0</v>
      </c>
      <c r="AP98" s="26">
        <f t="shared" si="8"/>
        <v>3.7442659574193544</v>
      </c>
      <c r="AQ98" s="26">
        <f t="shared" si="8"/>
        <v>0</v>
      </c>
      <c r="AR98" s="26">
        <f t="shared" si="8"/>
        <v>0</v>
      </c>
      <c r="AS98" s="26">
        <f t="shared" si="8"/>
        <v>0</v>
      </c>
      <c r="AT98" s="26">
        <f t="shared" si="8"/>
        <v>0</v>
      </c>
      <c r="AU98" s="26">
        <f t="shared" si="8"/>
        <v>0</v>
      </c>
      <c r="AV98" s="26">
        <f t="shared" si="8"/>
        <v>82.85237192603226</v>
      </c>
      <c r="AW98" s="26">
        <f t="shared" si="8"/>
        <v>613.4385421637571</v>
      </c>
      <c r="AX98" s="26">
        <f t="shared" si="8"/>
        <v>3.1298503213225812</v>
      </c>
      <c r="AY98" s="26">
        <f t="shared" si="8"/>
        <v>0</v>
      </c>
      <c r="AZ98" s="26">
        <f t="shared" si="8"/>
        <v>1305.3894958460642</v>
      </c>
      <c r="BA98" s="26">
        <f t="shared" si="8"/>
        <v>0</v>
      </c>
      <c r="BB98" s="26">
        <f t="shared" si="8"/>
        <v>0</v>
      </c>
      <c r="BC98" s="26">
        <f t="shared" si="8"/>
        <v>0</v>
      </c>
      <c r="BD98" s="26">
        <f t="shared" si="8"/>
        <v>0</v>
      </c>
      <c r="BE98" s="26">
        <f t="shared" si="8"/>
        <v>0</v>
      </c>
      <c r="BF98" s="26">
        <f t="shared" si="8"/>
        <v>42.54129743658064</v>
      </c>
      <c r="BG98" s="26">
        <f t="shared" si="8"/>
        <v>123.79665334006454</v>
      </c>
      <c r="BH98" s="26">
        <f t="shared" si="8"/>
        <v>1.9839495809032255</v>
      </c>
      <c r="BI98" s="26">
        <f t="shared" si="8"/>
        <v>0</v>
      </c>
      <c r="BJ98" s="26">
        <f t="shared" si="8"/>
        <v>303.45681203967746</v>
      </c>
      <c r="BK98" s="26">
        <f t="shared" si="8"/>
        <v>11622.268933182515</v>
      </c>
    </row>
    <row r="99" spans="3:63" ht="15" customHeight="1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</row>
    <row r="100" spans="1:63" s="25" customFormat="1" ht="15">
      <c r="A100" s="20" t="s">
        <v>31</v>
      </c>
      <c r="B100" s="5" t="s">
        <v>32</v>
      </c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4"/>
    </row>
    <row r="101" spans="1:63" s="25" customFormat="1" ht="15">
      <c r="A101" s="20"/>
      <c r="B101" s="7" t="s">
        <v>33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</v>
      </c>
      <c r="I101" s="22">
        <v>0</v>
      </c>
      <c r="J101" s="22">
        <v>0</v>
      </c>
      <c r="K101" s="22">
        <v>0</v>
      </c>
      <c r="L101" s="23">
        <v>0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</v>
      </c>
      <c r="S101" s="22">
        <v>0</v>
      </c>
      <c r="T101" s="22">
        <v>0</v>
      </c>
      <c r="U101" s="22">
        <v>0</v>
      </c>
      <c r="V101" s="23">
        <v>0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</v>
      </c>
      <c r="AW101" s="22">
        <v>0</v>
      </c>
      <c r="AX101" s="22">
        <v>0</v>
      </c>
      <c r="AY101" s="22">
        <v>0</v>
      </c>
      <c r="AZ101" s="23">
        <v>0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</v>
      </c>
      <c r="BG101" s="22">
        <v>0</v>
      </c>
      <c r="BH101" s="22">
        <v>0</v>
      </c>
      <c r="BI101" s="22">
        <v>0</v>
      </c>
      <c r="BJ101" s="23">
        <v>0</v>
      </c>
      <c r="BK101" s="24">
        <v>0</v>
      </c>
    </row>
    <row r="102" spans="1:63" s="30" customFormat="1" ht="15">
      <c r="A102" s="20"/>
      <c r="B102" s="8" t="s">
        <v>34</v>
      </c>
      <c r="C102" s="26">
        <v>0</v>
      </c>
      <c r="D102" s="27">
        <v>0</v>
      </c>
      <c r="E102" s="27">
        <v>0</v>
      </c>
      <c r="F102" s="27">
        <v>0</v>
      </c>
      <c r="G102" s="28">
        <v>0</v>
      </c>
      <c r="H102" s="26">
        <v>0</v>
      </c>
      <c r="I102" s="27">
        <v>0</v>
      </c>
      <c r="J102" s="27">
        <v>0</v>
      </c>
      <c r="K102" s="27">
        <v>0</v>
      </c>
      <c r="L102" s="28">
        <v>0</v>
      </c>
      <c r="M102" s="26">
        <v>0</v>
      </c>
      <c r="N102" s="27">
        <v>0</v>
      </c>
      <c r="O102" s="27">
        <v>0</v>
      </c>
      <c r="P102" s="27">
        <v>0</v>
      </c>
      <c r="Q102" s="28">
        <v>0</v>
      </c>
      <c r="R102" s="26">
        <v>0</v>
      </c>
      <c r="S102" s="27">
        <v>0</v>
      </c>
      <c r="T102" s="27">
        <v>0</v>
      </c>
      <c r="U102" s="27">
        <v>0</v>
      </c>
      <c r="V102" s="28">
        <v>0</v>
      </c>
      <c r="W102" s="26">
        <v>0</v>
      </c>
      <c r="X102" s="27">
        <v>0</v>
      </c>
      <c r="Y102" s="27">
        <v>0</v>
      </c>
      <c r="Z102" s="27">
        <v>0</v>
      </c>
      <c r="AA102" s="28">
        <v>0</v>
      </c>
      <c r="AB102" s="26">
        <v>0</v>
      </c>
      <c r="AC102" s="27">
        <v>0</v>
      </c>
      <c r="AD102" s="27">
        <v>0</v>
      </c>
      <c r="AE102" s="27">
        <v>0</v>
      </c>
      <c r="AF102" s="28">
        <v>0</v>
      </c>
      <c r="AG102" s="26">
        <v>0</v>
      </c>
      <c r="AH102" s="27">
        <v>0</v>
      </c>
      <c r="AI102" s="27">
        <v>0</v>
      </c>
      <c r="AJ102" s="27">
        <v>0</v>
      </c>
      <c r="AK102" s="28">
        <v>0</v>
      </c>
      <c r="AL102" s="26">
        <v>0</v>
      </c>
      <c r="AM102" s="27">
        <v>0</v>
      </c>
      <c r="AN102" s="27">
        <v>0</v>
      </c>
      <c r="AO102" s="27">
        <v>0</v>
      </c>
      <c r="AP102" s="28">
        <v>0</v>
      </c>
      <c r="AQ102" s="26">
        <v>0</v>
      </c>
      <c r="AR102" s="27">
        <v>0</v>
      </c>
      <c r="AS102" s="27">
        <v>0</v>
      </c>
      <c r="AT102" s="27">
        <v>0</v>
      </c>
      <c r="AU102" s="28">
        <v>0</v>
      </c>
      <c r="AV102" s="26">
        <v>0</v>
      </c>
      <c r="AW102" s="27">
        <v>0</v>
      </c>
      <c r="AX102" s="27">
        <v>0</v>
      </c>
      <c r="AY102" s="27">
        <v>0</v>
      </c>
      <c r="AZ102" s="28">
        <v>0</v>
      </c>
      <c r="BA102" s="26">
        <v>0</v>
      </c>
      <c r="BB102" s="27">
        <v>0</v>
      </c>
      <c r="BC102" s="27">
        <v>0</v>
      </c>
      <c r="BD102" s="27">
        <v>0</v>
      </c>
      <c r="BE102" s="28">
        <v>0</v>
      </c>
      <c r="BF102" s="26">
        <v>0</v>
      </c>
      <c r="BG102" s="27">
        <v>0</v>
      </c>
      <c r="BH102" s="27">
        <v>0</v>
      </c>
      <c r="BI102" s="27">
        <v>0</v>
      </c>
      <c r="BJ102" s="28">
        <v>0</v>
      </c>
      <c r="BK102" s="29">
        <v>0</v>
      </c>
    </row>
    <row r="103" spans="1:63" s="25" customFormat="1" ht="15">
      <c r="A103" s="20" t="s">
        <v>35</v>
      </c>
      <c r="B103" s="5" t="s">
        <v>36</v>
      </c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4"/>
    </row>
    <row r="104" spans="1:63" s="25" customFormat="1" ht="15">
      <c r="A104" s="20"/>
      <c r="B104" s="7" t="s">
        <v>33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</v>
      </c>
      <c r="I104" s="22">
        <v>0</v>
      </c>
      <c r="J104" s="22">
        <v>0</v>
      </c>
      <c r="K104" s="22">
        <v>0</v>
      </c>
      <c r="L104" s="23">
        <v>0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</v>
      </c>
      <c r="S104" s="22">
        <v>0</v>
      </c>
      <c r="T104" s="22">
        <v>0</v>
      </c>
      <c r="U104" s="22">
        <v>0</v>
      </c>
      <c r="V104" s="23">
        <v>0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</v>
      </c>
      <c r="AW104" s="22">
        <v>0</v>
      </c>
      <c r="AX104" s="22">
        <v>0</v>
      </c>
      <c r="AY104" s="22">
        <v>0</v>
      </c>
      <c r="AZ104" s="23">
        <v>0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</v>
      </c>
      <c r="BG104" s="22">
        <v>0</v>
      </c>
      <c r="BH104" s="22">
        <v>0</v>
      </c>
      <c r="BI104" s="22">
        <v>0</v>
      </c>
      <c r="BJ104" s="23">
        <v>0</v>
      </c>
      <c r="BK104" s="24">
        <v>0</v>
      </c>
    </row>
    <row r="105" spans="1:63" s="30" customFormat="1" ht="15">
      <c r="A105" s="20"/>
      <c r="B105" s="8" t="s">
        <v>37</v>
      </c>
      <c r="C105" s="26">
        <v>0</v>
      </c>
      <c r="D105" s="27">
        <v>0</v>
      </c>
      <c r="E105" s="27">
        <v>0</v>
      </c>
      <c r="F105" s="27">
        <v>0</v>
      </c>
      <c r="G105" s="28">
        <v>0</v>
      </c>
      <c r="H105" s="26">
        <v>0</v>
      </c>
      <c r="I105" s="27">
        <v>0</v>
      </c>
      <c r="J105" s="27">
        <v>0</v>
      </c>
      <c r="K105" s="27">
        <v>0</v>
      </c>
      <c r="L105" s="28">
        <v>0</v>
      </c>
      <c r="M105" s="26">
        <v>0</v>
      </c>
      <c r="N105" s="27">
        <v>0</v>
      </c>
      <c r="O105" s="27">
        <v>0</v>
      </c>
      <c r="P105" s="27">
        <v>0</v>
      </c>
      <c r="Q105" s="28">
        <v>0</v>
      </c>
      <c r="R105" s="26">
        <v>0</v>
      </c>
      <c r="S105" s="27">
        <v>0</v>
      </c>
      <c r="T105" s="27">
        <v>0</v>
      </c>
      <c r="U105" s="27">
        <v>0</v>
      </c>
      <c r="V105" s="28">
        <v>0</v>
      </c>
      <c r="W105" s="26">
        <v>0</v>
      </c>
      <c r="X105" s="27">
        <v>0</v>
      </c>
      <c r="Y105" s="27">
        <v>0</v>
      </c>
      <c r="Z105" s="27">
        <v>0</v>
      </c>
      <c r="AA105" s="28">
        <v>0</v>
      </c>
      <c r="AB105" s="26">
        <v>0</v>
      </c>
      <c r="AC105" s="27">
        <v>0</v>
      </c>
      <c r="AD105" s="27">
        <v>0</v>
      </c>
      <c r="AE105" s="27">
        <v>0</v>
      </c>
      <c r="AF105" s="28">
        <v>0</v>
      </c>
      <c r="AG105" s="26">
        <v>0</v>
      </c>
      <c r="AH105" s="27">
        <v>0</v>
      </c>
      <c r="AI105" s="27">
        <v>0</v>
      </c>
      <c r="AJ105" s="27">
        <v>0</v>
      </c>
      <c r="AK105" s="28">
        <v>0</v>
      </c>
      <c r="AL105" s="26">
        <v>0</v>
      </c>
      <c r="AM105" s="27">
        <v>0</v>
      </c>
      <c r="AN105" s="27">
        <v>0</v>
      </c>
      <c r="AO105" s="27">
        <v>0</v>
      </c>
      <c r="AP105" s="28">
        <v>0</v>
      </c>
      <c r="AQ105" s="26">
        <v>0</v>
      </c>
      <c r="AR105" s="27">
        <v>0</v>
      </c>
      <c r="AS105" s="27">
        <v>0</v>
      </c>
      <c r="AT105" s="27">
        <v>0</v>
      </c>
      <c r="AU105" s="28">
        <v>0</v>
      </c>
      <c r="AV105" s="26">
        <v>0</v>
      </c>
      <c r="AW105" s="27">
        <v>0</v>
      </c>
      <c r="AX105" s="27">
        <v>0</v>
      </c>
      <c r="AY105" s="27">
        <v>0</v>
      </c>
      <c r="AZ105" s="28">
        <v>0</v>
      </c>
      <c r="BA105" s="26">
        <v>0</v>
      </c>
      <c r="BB105" s="27">
        <v>0</v>
      </c>
      <c r="BC105" s="27">
        <v>0</v>
      </c>
      <c r="BD105" s="27">
        <v>0</v>
      </c>
      <c r="BE105" s="28">
        <v>0</v>
      </c>
      <c r="BF105" s="26">
        <v>0</v>
      </c>
      <c r="BG105" s="27">
        <v>0</v>
      </c>
      <c r="BH105" s="27">
        <v>0</v>
      </c>
      <c r="BI105" s="27">
        <v>0</v>
      </c>
      <c r="BJ105" s="28">
        <v>0</v>
      </c>
      <c r="BK105" s="29">
        <v>0</v>
      </c>
    </row>
    <row r="106" spans="1:63" s="30" customFormat="1" ht="15">
      <c r="A106" s="20" t="s">
        <v>16</v>
      </c>
      <c r="B106" s="12" t="s">
        <v>17</v>
      </c>
      <c r="C106" s="26"/>
      <c r="D106" s="27"/>
      <c r="E106" s="27"/>
      <c r="F106" s="27"/>
      <c r="G106" s="28"/>
      <c r="H106" s="26"/>
      <c r="I106" s="27"/>
      <c r="J106" s="27"/>
      <c r="K106" s="27"/>
      <c r="L106" s="28"/>
      <c r="M106" s="26"/>
      <c r="N106" s="27"/>
      <c r="O106" s="27"/>
      <c r="P106" s="27"/>
      <c r="Q106" s="28"/>
      <c r="R106" s="26"/>
      <c r="S106" s="27"/>
      <c r="T106" s="27"/>
      <c r="U106" s="27"/>
      <c r="V106" s="28"/>
      <c r="W106" s="26"/>
      <c r="X106" s="27"/>
      <c r="Y106" s="27"/>
      <c r="Z106" s="27"/>
      <c r="AA106" s="28"/>
      <c r="AB106" s="26"/>
      <c r="AC106" s="27"/>
      <c r="AD106" s="27"/>
      <c r="AE106" s="27"/>
      <c r="AF106" s="28"/>
      <c r="AG106" s="26"/>
      <c r="AH106" s="27"/>
      <c r="AI106" s="27"/>
      <c r="AJ106" s="27"/>
      <c r="AK106" s="28"/>
      <c r="AL106" s="26"/>
      <c r="AM106" s="27"/>
      <c r="AN106" s="27"/>
      <c r="AO106" s="27"/>
      <c r="AP106" s="28"/>
      <c r="AQ106" s="26"/>
      <c r="AR106" s="27"/>
      <c r="AS106" s="27"/>
      <c r="AT106" s="27"/>
      <c r="AU106" s="28"/>
      <c r="AV106" s="26"/>
      <c r="AW106" s="27"/>
      <c r="AX106" s="27"/>
      <c r="AY106" s="27"/>
      <c r="AZ106" s="28"/>
      <c r="BA106" s="26"/>
      <c r="BB106" s="27"/>
      <c r="BC106" s="27"/>
      <c r="BD106" s="27"/>
      <c r="BE106" s="28"/>
      <c r="BF106" s="26"/>
      <c r="BG106" s="27"/>
      <c r="BH106" s="27"/>
      <c r="BI106" s="27"/>
      <c r="BJ106" s="28"/>
      <c r="BK106" s="29"/>
    </row>
    <row r="107" spans="1:63" s="25" customFormat="1" ht="15">
      <c r="A107" s="20"/>
      <c r="B107" s="60" t="s">
        <v>178</v>
      </c>
      <c r="C107" s="21">
        <v>0</v>
      </c>
      <c r="D107" s="22">
        <v>0.006129879000000002</v>
      </c>
      <c r="E107" s="22">
        <v>0</v>
      </c>
      <c r="F107" s="22">
        <v>0</v>
      </c>
      <c r="G107" s="23">
        <v>0</v>
      </c>
      <c r="H107" s="21">
        <v>0.19629907900000002</v>
      </c>
      <c r="I107" s="22">
        <v>2.177587280387097</v>
      </c>
      <c r="J107" s="22">
        <v>0.23864968500000017</v>
      </c>
      <c r="K107" s="22">
        <v>0</v>
      </c>
      <c r="L107" s="23">
        <v>0.8389327545806458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0.11125483629032257</v>
      </c>
      <c r="S107" s="22">
        <v>0.39180128300000006</v>
      </c>
      <c r="T107" s="22">
        <v>0.6967293299999999</v>
      </c>
      <c r="U107" s="22">
        <v>0</v>
      </c>
      <c r="V107" s="23">
        <v>0.358753283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0.010319508999999998</v>
      </c>
      <c r="AC107" s="22">
        <v>0.055398209000000004</v>
      </c>
      <c r="AD107" s="22">
        <v>0</v>
      </c>
      <c r="AE107" s="22">
        <v>0</v>
      </c>
      <c r="AF107" s="23">
        <v>0.03433593716129032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0.0025548080000000004</v>
      </c>
      <c r="AM107" s="22">
        <v>0.0011771880000000002</v>
      </c>
      <c r="AN107" s="22">
        <v>0</v>
      </c>
      <c r="AO107" s="22">
        <v>0</v>
      </c>
      <c r="AP107" s="23">
        <v>0.0030337559999999994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1.2991723234516126</v>
      </c>
      <c r="AW107" s="22">
        <v>5.229664270978486</v>
      </c>
      <c r="AX107" s="22">
        <v>0.25995318806451617</v>
      </c>
      <c r="AY107" s="22">
        <v>0</v>
      </c>
      <c r="AZ107" s="23">
        <v>5.473086400064517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1.050846624967742</v>
      </c>
      <c r="BG107" s="22">
        <v>1.5527909259999997</v>
      </c>
      <c r="BH107" s="22">
        <v>1.875993918</v>
      </c>
      <c r="BI107" s="22">
        <v>0</v>
      </c>
      <c r="BJ107" s="23">
        <v>2.205289498000001</v>
      </c>
      <c r="BK107" s="24">
        <f>SUM(C107:BJ107)</f>
        <v>24.06975396694623</v>
      </c>
    </row>
    <row r="108" spans="1:63" s="25" customFormat="1" ht="15">
      <c r="A108" s="20"/>
      <c r="B108" s="7" t="s">
        <v>224</v>
      </c>
      <c r="C108" s="21">
        <v>0</v>
      </c>
      <c r="D108" s="22">
        <v>0.002817741935483871</v>
      </c>
      <c r="E108" s="22">
        <v>0</v>
      </c>
      <c r="F108" s="22">
        <v>0</v>
      </c>
      <c r="G108" s="23">
        <v>0</v>
      </c>
      <c r="H108" s="21">
        <v>0.02957585251612903</v>
      </c>
      <c r="I108" s="22">
        <v>0.8832255098709676</v>
      </c>
      <c r="J108" s="22">
        <v>0.009978758290322583</v>
      </c>
      <c r="K108" s="22">
        <v>0</v>
      </c>
      <c r="L108" s="23">
        <v>0.477911707032258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0.010596511032258065</v>
      </c>
      <c r="S108" s="22">
        <v>0.279382952483871</v>
      </c>
      <c r="T108" s="22">
        <v>0.045760905354838705</v>
      </c>
      <c r="U108" s="22">
        <v>0</v>
      </c>
      <c r="V108" s="23">
        <v>0.09239710787096775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0.022119816645161296</v>
      </c>
      <c r="AC108" s="22">
        <v>0.01857487041935484</v>
      </c>
      <c r="AD108" s="22">
        <v>0</v>
      </c>
      <c r="AE108" s="22">
        <v>0</v>
      </c>
      <c r="AF108" s="23">
        <v>0.14751545648387096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0.001788494870967742</v>
      </c>
      <c r="AM108" s="22">
        <v>0.0006285811290322583</v>
      </c>
      <c r="AN108" s="22">
        <v>0</v>
      </c>
      <c r="AO108" s="22">
        <v>0</v>
      </c>
      <c r="AP108" s="23">
        <v>0.012633957483870965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0.2270715729354839</v>
      </c>
      <c r="AW108" s="22">
        <v>1.3534297980839278</v>
      </c>
      <c r="AX108" s="22">
        <v>0.03800008829032257</v>
      </c>
      <c r="AY108" s="22">
        <v>0</v>
      </c>
      <c r="AZ108" s="23">
        <v>2.666586299064517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0.06904556477419353</v>
      </c>
      <c r="BG108" s="22">
        <v>0.3496952255806453</v>
      </c>
      <c r="BH108" s="22">
        <v>0.021170156419354838</v>
      </c>
      <c r="BI108" s="22">
        <v>0</v>
      </c>
      <c r="BJ108" s="23">
        <v>0.5326605040645159</v>
      </c>
      <c r="BK108" s="24">
        <f>SUM(C108:BJ108)</f>
        <v>7.292567432632315</v>
      </c>
    </row>
    <row r="109" spans="1:63" s="25" customFormat="1" ht="15">
      <c r="A109" s="20"/>
      <c r="B109" s="7" t="s">
        <v>225</v>
      </c>
      <c r="C109" s="21">
        <v>0</v>
      </c>
      <c r="D109" s="22">
        <v>1.1611076554838713</v>
      </c>
      <c r="E109" s="22">
        <v>0</v>
      </c>
      <c r="F109" s="22">
        <v>0</v>
      </c>
      <c r="G109" s="23">
        <v>0</v>
      </c>
      <c r="H109" s="21">
        <v>0.08026287187096776</v>
      </c>
      <c r="I109" s="22">
        <v>0.8594118797419352</v>
      </c>
      <c r="J109" s="22">
        <v>0.008482077709677417</v>
      </c>
      <c r="K109" s="22">
        <v>0</v>
      </c>
      <c r="L109" s="23">
        <v>0.5877784057096772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0.05156327077419356</v>
      </c>
      <c r="S109" s="22">
        <v>0.5505687508064517</v>
      </c>
      <c r="T109" s="22">
        <v>0.34586072945161295</v>
      </c>
      <c r="U109" s="22">
        <v>0</v>
      </c>
      <c r="V109" s="23">
        <v>0.19661155277419348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0.014599332580645163</v>
      </c>
      <c r="AC109" s="22">
        <v>0.008810424193548386</v>
      </c>
      <c r="AD109" s="22">
        <v>0</v>
      </c>
      <c r="AE109" s="22">
        <v>0</v>
      </c>
      <c r="AF109" s="23">
        <v>0.06827128012903225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0.0028567872258064516</v>
      </c>
      <c r="AM109" s="22">
        <v>0.00016370500000000002</v>
      </c>
      <c r="AN109" s="22">
        <v>0</v>
      </c>
      <c r="AO109" s="22">
        <v>0</v>
      </c>
      <c r="AP109" s="23">
        <v>0.013511158870967745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1.6037963616451623</v>
      </c>
      <c r="AW109" s="22">
        <v>5.047055450470354</v>
      </c>
      <c r="AX109" s="22">
        <v>0.23274670096774192</v>
      </c>
      <c r="AY109" s="22">
        <v>0</v>
      </c>
      <c r="AZ109" s="23">
        <v>11.088037127129022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1.1176365802580643</v>
      </c>
      <c r="BG109" s="22">
        <v>1.3764410826451614</v>
      </c>
      <c r="BH109" s="22">
        <v>1.1460152710645162</v>
      </c>
      <c r="BI109" s="22">
        <v>0</v>
      </c>
      <c r="BJ109" s="23">
        <v>2.4477766808387096</v>
      </c>
      <c r="BK109" s="24">
        <f aca="true" t="shared" si="9" ref="BK109:BK111">SUM(C109:BJ109)</f>
        <v>28.009365137341316</v>
      </c>
    </row>
    <row r="110" spans="1:63" s="25" customFormat="1" ht="15">
      <c r="A110" s="20"/>
      <c r="B110" s="7" t="s">
        <v>179</v>
      </c>
      <c r="C110" s="21">
        <v>0</v>
      </c>
      <c r="D110" s="22">
        <v>0.8167079180322581</v>
      </c>
      <c r="E110" s="22">
        <v>0</v>
      </c>
      <c r="F110" s="22">
        <v>0</v>
      </c>
      <c r="G110" s="23">
        <v>0</v>
      </c>
      <c r="H110" s="21">
        <v>28.029931152580634</v>
      </c>
      <c r="I110" s="22">
        <v>4129.579577477999</v>
      </c>
      <c r="J110" s="22">
        <v>57.67520183667743</v>
      </c>
      <c r="K110" s="22">
        <v>0</v>
      </c>
      <c r="L110" s="23">
        <v>508.5566003823873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14.27223484535484</v>
      </c>
      <c r="S110" s="22">
        <v>20.18958532635484</v>
      </c>
      <c r="T110" s="22">
        <v>15.516259499354838</v>
      </c>
      <c r="U110" s="22">
        <v>0</v>
      </c>
      <c r="V110" s="23">
        <v>71.95216959032261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1.7431803587419357</v>
      </c>
      <c r="AC110" s="22">
        <v>1.5016289249032262</v>
      </c>
      <c r="AD110" s="22">
        <v>0</v>
      </c>
      <c r="AE110" s="22">
        <v>0</v>
      </c>
      <c r="AF110" s="23">
        <v>12.294018591258062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0.3616001168709677</v>
      </c>
      <c r="AM110" s="22">
        <v>0</v>
      </c>
      <c r="AN110" s="22">
        <v>0</v>
      </c>
      <c r="AO110" s="22">
        <v>0</v>
      </c>
      <c r="AP110" s="23">
        <v>0.710215111516129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67.41106166967741</v>
      </c>
      <c r="AW110" s="22">
        <v>1129.4860366092994</v>
      </c>
      <c r="AX110" s="22">
        <v>10.763383062064518</v>
      </c>
      <c r="AY110" s="22">
        <v>0</v>
      </c>
      <c r="AZ110" s="23">
        <v>911.5356777119998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30.44872990625807</v>
      </c>
      <c r="BG110" s="22">
        <v>62.80781259006451</v>
      </c>
      <c r="BH110" s="22">
        <v>1.0251345181935483</v>
      </c>
      <c r="BI110" s="22">
        <v>0</v>
      </c>
      <c r="BJ110" s="23">
        <v>94.04308256499996</v>
      </c>
      <c r="BK110" s="24">
        <f t="shared" si="9"/>
        <v>7170.719829764909</v>
      </c>
    </row>
    <row r="111" spans="1:63" s="25" customFormat="1" ht="15">
      <c r="A111" s="20"/>
      <c r="B111" s="7" t="s">
        <v>180</v>
      </c>
      <c r="C111" s="21">
        <v>0</v>
      </c>
      <c r="D111" s="22">
        <v>49.748788932354834</v>
      </c>
      <c r="E111" s="22">
        <v>0</v>
      </c>
      <c r="F111" s="22">
        <v>0</v>
      </c>
      <c r="G111" s="23">
        <v>0</v>
      </c>
      <c r="H111" s="21">
        <v>2.698877124935485</v>
      </c>
      <c r="I111" s="22">
        <v>24.123126898064516</v>
      </c>
      <c r="J111" s="22">
        <v>1.9842404164838712</v>
      </c>
      <c r="K111" s="22">
        <v>0</v>
      </c>
      <c r="L111" s="23">
        <v>20.57786683677419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1.216558815129032</v>
      </c>
      <c r="S111" s="22">
        <v>4.924303636645161</v>
      </c>
      <c r="T111" s="22">
        <v>4.059600220870967</v>
      </c>
      <c r="U111" s="22">
        <v>0</v>
      </c>
      <c r="V111" s="23">
        <v>1.222728300387097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2.5147240088709677</v>
      </c>
      <c r="AC111" s="22">
        <v>0.1594047842903226</v>
      </c>
      <c r="AD111" s="22">
        <v>0</v>
      </c>
      <c r="AE111" s="22">
        <v>0</v>
      </c>
      <c r="AF111" s="23">
        <v>13.702574774806449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0.2290857464838709</v>
      </c>
      <c r="AM111" s="22">
        <v>0</v>
      </c>
      <c r="AN111" s="22">
        <v>0</v>
      </c>
      <c r="AO111" s="22">
        <v>0</v>
      </c>
      <c r="AP111" s="23">
        <v>0.6476430261612902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16.371373844193556</v>
      </c>
      <c r="AW111" s="22">
        <v>26.536523286217776</v>
      </c>
      <c r="AX111" s="22">
        <v>5.137503865354838</v>
      </c>
      <c r="AY111" s="22">
        <v>0</v>
      </c>
      <c r="AZ111" s="23">
        <v>94.32371289283869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6.50111611832258</v>
      </c>
      <c r="BG111" s="22">
        <v>7.948912070645161</v>
      </c>
      <c r="BH111" s="22">
        <v>1.4896695533870967</v>
      </c>
      <c r="BI111" s="22">
        <v>0</v>
      </c>
      <c r="BJ111" s="23">
        <v>11.134787384064518</v>
      </c>
      <c r="BK111" s="24">
        <f t="shared" si="9"/>
        <v>297.25312253728225</v>
      </c>
    </row>
    <row r="112" spans="1:63" s="25" customFormat="1" ht="15">
      <c r="A112" s="20"/>
      <c r="B112" s="7" t="s">
        <v>181</v>
      </c>
      <c r="C112" s="21">
        <v>0</v>
      </c>
      <c r="D112" s="22">
        <v>115.58291035574196</v>
      </c>
      <c r="E112" s="22">
        <v>0</v>
      </c>
      <c r="F112" s="22">
        <v>0</v>
      </c>
      <c r="G112" s="23">
        <v>0</v>
      </c>
      <c r="H112" s="21">
        <v>10.38562612009677</v>
      </c>
      <c r="I112" s="22">
        <v>28.493292295064514</v>
      </c>
      <c r="J112" s="22">
        <v>11.431025927258064</v>
      </c>
      <c r="K112" s="22">
        <v>0</v>
      </c>
      <c r="L112" s="23">
        <v>16.596757988258062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5.550934327741935</v>
      </c>
      <c r="S112" s="22">
        <v>3.660908574645162</v>
      </c>
      <c r="T112" s="22">
        <v>0</v>
      </c>
      <c r="U112" s="22">
        <v>0</v>
      </c>
      <c r="V112" s="23">
        <v>5.60359407612903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0.49157649851612906</v>
      </c>
      <c r="AC112" s="22">
        <v>0</v>
      </c>
      <c r="AD112" s="22">
        <v>0</v>
      </c>
      <c r="AE112" s="22">
        <v>0</v>
      </c>
      <c r="AF112" s="23">
        <v>0.8533795939677421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0.0774360828064516</v>
      </c>
      <c r="AM112" s="22">
        <v>0</v>
      </c>
      <c r="AN112" s="22">
        <v>0</v>
      </c>
      <c r="AO112" s="22">
        <v>0</v>
      </c>
      <c r="AP112" s="23">
        <v>0.006629088193548389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66.85909688564517</v>
      </c>
      <c r="AW112" s="22">
        <v>67.85887381171847</v>
      </c>
      <c r="AX112" s="22">
        <v>0.00011968545161290322</v>
      </c>
      <c r="AY112" s="22">
        <v>0</v>
      </c>
      <c r="AZ112" s="23">
        <v>122.99703021629033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57.696128051322546</v>
      </c>
      <c r="BG112" s="22">
        <v>31.723403050967747</v>
      </c>
      <c r="BH112" s="22">
        <v>0</v>
      </c>
      <c r="BI112" s="22">
        <v>0</v>
      </c>
      <c r="BJ112" s="23">
        <v>71.9164357206129</v>
      </c>
      <c r="BK112" s="24">
        <f>SUM(C112:BJ112)</f>
        <v>617.7851583504281</v>
      </c>
    </row>
    <row r="113" spans="1:63" s="25" customFormat="1" ht="15">
      <c r="A113" s="20"/>
      <c r="B113" s="7" t="s">
        <v>182</v>
      </c>
      <c r="C113" s="21">
        <v>0</v>
      </c>
      <c r="D113" s="22">
        <v>164.55222363561293</v>
      </c>
      <c r="E113" s="22">
        <v>0</v>
      </c>
      <c r="F113" s="22">
        <v>0</v>
      </c>
      <c r="G113" s="23">
        <v>0</v>
      </c>
      <c r="H113" s="21">
        <v>23.295231010193547</v>
      </c>
      <c r="I113" s="22">
        <v>12912.494511721157</v>
      </c>
      <c r="J113" s="22">
        <v>91.79379585974193</v>
      </c>
      <c r="K113" s="22">
        <v>0</v>
      </c>
      <c r="L113" s="23">
        <v>940.1825353673227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17.907481688709677</v>
      </c>
      <c r="S113" s="22">
        <v>234.13580173812898</v>
      </c>
      <c r="T113" s="22">
        <v>55.46933177958064</v>
      </c>
      <c r="U113" s="22">
        <v>0</v>
      </c>
      <c r="V113" s="23">
        <v>48.80431577235483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1.1437234207741938</v>
      </c>
      <c r="AC113" s="22">
        <v>0.09894490222580643</v>
      </c>
      <c r="AD113" s="22">
        <v>0</v>
      </c>
      <c r="AE113" s="22">
        <v>0</v>
      </c>
      <c r="AF113" s="23">
        <v>9.987792592129031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0.26580725667741933</v>
      </c>
      <c r="AM113" s="22">
        <v>0</v>
      </c>
      <c r="AN113" s="22">
        <v>0</v>
      </c>
      <c r="AO113" s="22">
        <v>0</v>
      </c>
      <c r="AP113" s="23">
        <v>1.3228727066451615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22.33567926393549</v>
      </c>
      <c r="AW113" s="22">
        <v>621.6343583581934</v>
      </c>
      <c r="AX113" s="22">
        <v>14.850297067774193</v>
      </c>
      <c r="AY113" s="22">
        <v>0</v>
      </c>
      <c r="AZ113" s="23">
        <v>300.6784136158064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13.678345693516125</v>
      </c>
      <c r="BG113" s="22">
        <v>35.97554671267741</v>
      </c>
      <c r="BH113" s="22">
        <v>28.533690431741928</v>
      </c>
      <c r="BI113" s="22">
        <v>0</v>
      </c>
      <c r="BJ113" s="23">
        <v>63.05266365554839</v>
      </c>
      <c r="BK113" s="24">
        <f>SUM(C113:BJ113)</f>
        <v>15602.193364250443</v>
      </c>
    </row>
    <row r="114" spans="1:63" s="25" customFormat="1" ht="15">
      <c r="A114" s="20"/>
      <c r="B114" s="7" t="s">
        <v>183</v>
      </c>
      <c r="C114" s="21">
        <v>0</v>
      </c>
      <c r="D114" s="22">
        <v>0.8199014636774193</v>
      </c>
      <c r="E114" s="22">
        <v>0</v>
      </c>
      <c r="F114" s="22">
        <v>0</v>
      </c>
      <c r="G114" s="23">
        <v>0</v>
      </c>
      <c r="H114" s="21">
        <v>19.104801983387095</v>
      </c>
      <c r="I114" s="22">
        <v>16.355333643</v>
      </c>
      <c r="J114" s="22">
        <v>0</v>
      </c>
      <c r="K114" s="22">
        <v>0</v>
      </c>
      <c r="L114" s="23">
        <v>33.569206304838694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9.747642554677421</v>
      </c>
      <c r="S114" s="22">
        <v>2.970187313161291</v>
      </c>
      <c r="T114" s="22">
        <v>0</v>
      </c>
      <c r="U114" s="22">
        <v>0</v>
      </c>
      <c r="V114" s="23">
        <v>9.020735819193547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3.4632004877419353</v>
      </c>
      <c r="AC114" s="22">
        <v>0.296808397064516</v>
      </c>
      <c r="AD114" s="22">
        <v>0</v>
      </c>
      <c r="AE114" s="22">
        <v>0</v>
      </c>
      <c r="AF114" s="23">
        <v>6.448842798451614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0.7465776568709679</v>
      </c>
      <c r="AM114" s="22">
        <v>0.04055773119354839</v>
      </c>
      <c r="AN114" s="22">
        <v>0</v>
      </c>
      <c r="AO114" s="22">
        <v>0</v>
      </c>
      <c r="AP114" s="23">
        <v>0.9306926955483871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26.870301371903235</v>
      </c>
      <c r="AW114" s="22">
        <v>148.57616932618544</v>
      </c>
      <c r="AX114" s="22">
        <v>6.46242044648387</v>
      </c>
      <c r="AY114" s="22">
        <v>0</v>
      </c>
      <c r="AZ114" s="23">
        <v>83.91727656635484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8.928572244677422</v>
      </c>
      <c r="BG114" s="22">
        <v>26.22471231003226</v>
      </c>
      <c r="BH114" s="22">
        <v>1.6763228735483873</v>
      </c>
      <c r="BI114" s="22">
        <v>0</v>
      </c>
      <c r="BJ114" s="23">
        <v>19.77463468919355</v>
      </c>
      <c r="BK114" s="24">
        <f aca="true" t="shared" si="10" ref="BK114:BK119">SUM(C114:BJ114)</f>
        <v>425.9448986771854</v>
      </c>
    </row>
    <row r="115" spans="1:63" s="25" customFormat="1" ht="15">
      <c r="A115" s="20"/>
      <c r="B115" s="7" t="s">
        <v>247</v>
      </c>
      <c r="C115" s="21">
        <v>0</v>
      </c>
      <c r="D115" s="22">
        <v>78.80091529906451</v>
      </c>
      <c r="E115" s="22">
        <v>0</v>
      </c>
      <c r="F115" s="22">
        <v>0</v>
      </c>
      <c r="G115" s="23">
        <v>0</v>
      </c>
      <c r="H115" s="21">
        <v>11.360166714483872</v>
      </c>
      <c r="I115" s="22">
        <v>1500.2098795754516</v>
      </c>
      <c r="J115" s="22">
        <v>0</v>
      </c>
      <c r="K115" s="22">
        <v>0</v>
      </c>
      <c r="L115" s="23">
        <v>160.42948570270966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4.384619532129032</v>
      </c>
      <c r="S115" s="22">
        <v>9.057676233709678</v>
      </c>
      <c r="T115" s="22">
        <v>10.396882899709677</v>
      </c>
      <c r="U115" s="22">
        <v>0</v>
      </c>
      <c r="V115" s="23">
        <v>6.52179192832258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1.1620312490967744</v>
      </c>
      <c r="AC115" s="22">
        <v>2.7192322580645162E-05</v>
      </c>
      <c r="AD115" s="22">
        <v>0</v>
      </c>
      <c r="AE115" s="22">
        <v>0</v>
      </c>
      <c r="AF115" s="23">
        <v>1.2966010369677423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0.13651038267741938</v>
      </c>
      <c r="AM115" s="22">
        <v>0</v>
      </c>
      <c r="AN115" s="22">
        <v>0</v>
      </c>
      <c r="AO115" s="22">
        <v>0</v>
      </c>
      <c r="AP115" s="23">
        <v>0.20078925183870966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23.148979244677417</v>
      </c>
      <c r="AW115" s="22">
        <v>236.01992433468442</v>
      </c>
      <c r="AX115" s="22">
        <v>0</v>
      </c>
      <c r="AY115" s="22">
        <v>0</v>
      </c>
      <c r="AZ115" s="23">
        <v>66.19771326754838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15.690746375225803</v>
      </c>
      <c r="BG115" s="22">
        <v>2.862883388</v>
      </c>
      <c r="BH115" s="22">
        <v>0.8785747542258067</v>
      </c>
      <c r="BI115" s="22">
        <v>0</v>
      </c>
      <c r="BJ115" s="23">
        <v>124.33680153799995</v>
      </c>
      <c r="BK115" s="24">
        <f t="shared" si="10"/>
        <v>2253.0929999008454</v>
      </c>
    </row>
    <row r="116" spans="1:63" s="25" customFormat="1" ht="15">
      <c r="A116" s="20"/>
      <c r="B116" s="7" t="s">
        <v>184</v>
      </c>
      <c r="C116" s="21">
        <v>0</v>
      </c>
      <c r="D116" s="22">
        <v>206.81131541748383</v>
      </c>
      <c r="E116" s="22">
        <v>0</v>
      </c>
      <c r="F116" s="22">
        <v>0</v>
      </c>
      <c r="G116" s="23">
        <v>0</v>
      </c>
      <c r="H116" s="21">
        <v>53.4199740633871</v>
      </c>
      <c r="I116" s="22">
        <v>4185.178463250515</v>
      </c>
      <c r="J116" s="22">
        <v>139.07775507880646</v>
      </c>
      <c r="K116" s="22">
        <v>0</v>
      </c>
      <c r="L116" s="23">
        <v>192.10677191158067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43.21956304074193</v>
      </c>
      <c r="S116" s="22">
        <v>156.7002310881936</v>
      </c>
      <c r="T116" s="22">
        <v>224.51305181945156</v>
      </c>
      <c r="U116" s="22">
        <v>0</v>
      </c>
      <c r="V116" s="23">
        <v>100.00275923383873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1.575846354709678</v>
      </c>
      <c r="AC116" s="22">
        <v>0.36178996329032265</v>
      </c>
      <c r="AD116" s="22">
        <v>0</v>
      </c>
      <c r="AE116" s="22">
        <v>0</v>
      </c>
      <c r="AF116" s="23">
        <v>5.059477045225807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0.22010045551612906</v>
      </c>
      <c r="AM116" s="22">
        <v>0</v>
      </c>
      <c r="AN116" s="22">
        <v>0</v>
      </c>
      <c r="AO116" s="22">
        <v>0</v>
      </c>
      <c r="AP116" s="23">
        <v>1.4623139895161292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320.72470434364504</v>
      </c>
      <c r="AW116" s="22">
        <v>801.4285228979322</v>
      </c>
      <c r="AX116" s="22">
        <v>37.28336691858065</v>
      </c>
      <c r="AY116" s="22">
        <v>0</v>
      </c>
      <c r="AZ116" s="23">
        <v>750.7722503412257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323.7274541805482</v>
      </c>
      <c r="BG116" s="22">
        <v>287.21642641541933</v>
      </c>
      <c r="BH116" s="22">
        <v>288.5596054162903</v>
      </c>
      <c r="BI116" s="22">
        <v>0</v>
      </c>
      <c r="BJ116" s="23">
        <v>453.699863715871</v>
      </c>
      <c r="BK116" s="24">
        <f t="shared" si="10"/>
        <v>8573.12160694177</v>
      </c>
    </row>
    <row r="117" spans="1:63" s="25" customFormat="1" ht="15">
      <c r="A117" s="20"/>
      <c r="B117" s="7" t="s">
        <v>185</v>
      </c>
      <c r="C117" s="21">
        <v>0</v>
      </c>
      <c r="D117" s="22">
        <v>229.09154510551616</v>
      </c>
      <c r="E117" s="22">
        <v>0</v>
      </c>
      <c r="F117" s="22">
        <v>0</v>
      </c>
      <c r="G117" s="23">
        <v>0</v>
      </c>
      <c r="H117" s="21">
        <v>27.329840464483873</v>
      </c>
      <c r="I117" s="22">
        <v>3844.7193880110003</v>
      </c>
      <c r="J117" s="22">
        <v>1312.1402710889677</v>
      </c>
      <c r="K117" s="22">
        <v>0</v>
      </c>
      <c r="L117" s="23">
        <v>179.11365668725804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12.990561585645166</v>
      </c>
      <c r="S117" s="22">
        <v>473.6652323855484</v>
      </c>
      <c r="T117" s="22">
        <v>167.55879342803223</v>
      </c>
      <c r="U117" s="22">
        <v>0</v>
      </c>
      <c r="V117" s="23">
        <v>34.185025779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2.5743560674516126</v>
      </c>
      <c r="AC117" s="22">
        <v>3.3893778968064514</v>
      </c>
      <c r="AD117" s="22">
        <v>0</v>
      </c>
      <c r="AE117" s="22">
        <v>0</v>
      </c>
      <c r="AF117" s="23">
        <v>12.247149519193545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0.6318524981612905</v>
      </c>
      <c r="AM117" s="22">
        <v>0</v>
      </c>
      <c r="AN117" s="22">
        <v>0</v>
      </c>
      <c r="AO117" s="22">
        <v>0</v>
      </c>
      <c r="AP117" s="23">
        <v>1.4895806169677417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40.80821843716128</v>
      </c>
      <c r="AW117" s="22">
        <v>611.4510695514363</v>
      </c>
      <c r="AX117" s="22">
        <v>49.113624712903224</v>
      </c>
      <c r="AY117" s="22">
        <v>0</v>
      </c>
      <c r="AZ117" s="23">
        <v>207.0414206117097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24.83010438470969</v>
      </c>
      <c r="BG117" s="22">
        <v>67.48284885445162</v>
      </c>
      <c r="BH117" s="22">
        <v>39.80706427567742</v>
      </c>
      <c r="BI117" s="22">
        <v>0</v>
      </c>
      <c r="BJ117" s="23">
        <v>52.048362115451596</v>
      </c>
      <c r="BK117" s="24">
        <f t="shared" si="10"/>
        <v>7393.709344077536</v>
      </c>
    </row>
    <row r="118" spans="1:63" s="25" customFormat="1" ht="15">
      <c r="A118" s="20"/>
      <c r="B118" s="7" t="s">
        <v>186</v>
      </c>
      <c r="C118" s="21">
        <v>0</v>
      </c>
      <c r="D118" s="22">
        <v>145.13606481322586</v>
      </c>
      <c r="E118" s="22">
        <v>0</v>
      </c>
      <c r="F118" s="22">
        <v>0</v>
      </c>
      <c r="G118" s="23">
        <v>0</v>
      </c>
      <c r="H118" s="21">
        <v>13.65275012270968</v>
      </c>
      <c r="I118" s="22">
        <v>2.9616261028064517</v>
      </c>
      <c r="J118" s="22">
        <v>0</v>
      </c>
      <c r="K118" s="22">
        <v>0</v>
      </c>
      <c r="L118" s="23">
        <v>15.280664632483868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5.374690457548389</v>
      </c>
      <c r="S118" s="22">
        <v>3.273043413064517</v>
      </c>
      <c r="T118" s="22">
        <v>0</v>
      </c>
      <c r="U118" s="22">
        <v>0</v>
      </c>
      <c r="V118" s="23">
        <v>2.098457063806452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8.874009242999994</v>
      </c>
      <c r="AC118" s="22">
        <v>0.2002369842903226</v>
      </c>
      <c r="AD118" s="22">
        <v>0</v>
      </c>
      <c r="AE118" s="22">
        <v>0</v>
      </c>
      <c r="AF118" s="23">
        <v>5.7384243668709685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1.1579084257741934</v>
      </c>
      <c r="AM118" s="22">
        <v>0.08329501322580646</v>
      </c>
      <c r="AN118" s="22">
        <v>0</v>
      </c>
      <c r="AO118" s="22">
        <v>0</v>
      </c>
      <c r="AP118" s="23">
        <v>0.4634740265806451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155.10771684380663</v>
      </c>
      <c r="AW118" s="22">
        <v>173.09630764125737</v>
      </c>
      <c r="AX118" s="22">
        <v>0</v>
      </c>
      <c r="AY118" s="22">
        <v>0</v>
      </c>
      <c r="AZ118" s="23">
        <v>231.10148977877424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66.24848851554839</v>
      </c>
      <c r="BG118" s="22">
        <v>7.9202133258387075</v>
      </c>
      <c r="BH118" s="22">
        <v>0</v>
      </c>
      <c r="BI118" s="22">
        <v>0</v>
      </c>
      <c r="BJ118" s="23">
        <v>61.5461892706774</v>
      </c>
      <c r="BK118" s="24">
        <f t="shared" si="10"/>
        <v>899.31505004129</v>
      </c>
    </row>
    <row r="119" spans="1:63" s="25" customFormat="1" ht="15">
      <c r="A119" s="20"/>
      <c r="B119" s="7" t="s">
        <v>187</v>
      </c>
      <c r="C119" s="21">
        <v>0</v>
      </c>
      <c r="D119" s="22">
        <v>0.7908747205483871</v>
      </c>
      <c r="E119" s="22">
        <v>0</v>
      </c>
      <c r="F119" s="22">
        <v>0</v>
      </c>
      <c r="G119" s="23">
        <v>0</v>
      </c>
      <c r="H119" s="21">
        <v>17.30329281235484</v>
      </c>
      <c r="I119" s="22">
        <v>1307.1809645104513</v>
      </c>
      <c r="J119" s="22">
        <v>2.2058214518064516</v>
      </c>
      <c r="K119" s="22">
        <v>0</v>
      </c>
      <c r="L119" s="23">
        <v>175.9059263519677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3.679533416193549</v>
      </c>
      <c r="S119" s="22">
        <v>52.88162366064516</v>
      </c>
      <c r="T119" s="22">
        <v>10.572341070129035</v>
      </c>
      <c r="U119" s="22">
        <v>0</v>
      </c>
      <c r="V119" s="23">
        <v>54.0407270762903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2.7830717856129032</v>
      </c>
      <c r="AC119" s="22">
        <v>1.580806451612903E-06</v>
      </c>
      <c r="AD119" s="22">
        <v>0</v>
      </c>
      <c r="AE119" s="22">
        <v>0</v>
      </c>
      <c r="AF119" s="23">
        <v>10.25194511390323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0.4380867076451614</v>
      </c>
      <c r="AM119" s="22">
        <v>0</v>
      </c>
      <c r="AN119" s="22">
        <v>0</v>
      </c>
      <c r="AO119" s="22">
        <v>0</v>
      </c>
      <c r="AP119" s="23">
        <v>0.5344488517096775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51.781008465419376</v>
      </c>
      <c r="AW119" s="22">
        <v>339.12167430946425</v>
      </c>
      <c r="AX119" s="22">
        <v>4.989703405032257</v>
      </c>
      <c r="AY119" s="22">
        <v>0</v>
      </c>
      <c r="AZ119" s="23">
        <v>372.1395082274517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12.75528870603226</v>
      </c>
      <c r="BG119" s="22">
        <v>39.748953528225805</v>
      </c>
      <c r="BH119" s="22">
        <v>0.010034978774193551</v>
      </c>
      <c r="BI119" s="22">
        <v>0</v>
      </c>
      <c r="BJ119" s="23">
        <v>47.73097162474194</v>
      </c>
      <c r="BK119" s="24">
        <f t="shared" si="10"/>
        <v>2506.8458023552057</v>
      </c>
    </row>
    <row r="120" spans="1:63" s="25" customFormat="1" ht="15">
      <c r="A120" s="20"/>
      <c r="B120" s="7" t="s">
        <v>188</v>
      </c>
      <c r="C120" s="21">
        <v>0</v>
      </c>
      <c r="D120" s="22">
        <v>0.6989159677419355</v>
      </c>
      <c r="E120" s="22">
        <v>0</v>
      </c>
      <c r="F120" s="22">
        <v>0</v>
      </c>
      <c r="G120" s="23">
        <v>0</v>
      </c>
      <c r="H120" s="21">
        <v>50.233811470129</v>
      </c>
      <c r="I120" s="22">
        <v>427.6072526926129</v>
      </c>
      <c r="J120" s="22">
        <v>0</v>
      </c>
      <c r="K120" s="22">
        <v>0</v>
      </c>
      <c r="L120" s="23">
        <v>391.2343925367097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8.20468047951613</v>
      </c>
      <c r="S120" s="22">
        <v>49.88917322522581</v>
      </c>
      <c r="T120" s="22">
        <v>37.299525155999994</v>
      </c>
      <c r="U120" s="22">
        <v>0</v>
      </c>
      <c r="V120" s="23">
        <v>60.550342967354815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4.00614574132258</v>
      </c>
      <c r="AC120" s="22">
        <v>0.10287627054838712</v>
      </c>
      <c r="AD120" s="22">
        <v>0</v>
      </c>
      <c r="AE120" s="22">
        <v>0</v>
      </c>
      <c r="AF120" s="23">
        <v>7.5045131770322575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0.9226039221935485</v>
      </c>
      <c r="AM120" s="22">
        <v>0.005186959935483871</v>
      </c>
      <c r="AN120" s="22">
        <v>0</v>
      </c>
      <c r="AO120" s="22">
        <v>0</v>
      </c>
      <c r="AP120" s="23">
        <v>2.253259607387097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16.56891354896774</v>
      </c>
      <c r="AW120" s="22">
        <v>79.06008800690324</v>
      </c>
      <c r="AX120" s="22">
        <v>0</v>
      </c>
      <c r="AY120" s="22">
        <v>0</v>
      </c>
      <c r="AZ120" s="23">
        <v>482.37352528641935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8.862278060709679</v>
      </c>
      <c r="BG120" s="22">
        <v>13.689106542806453</v>
      </c>
      <c r="BH120" s="22">
        <v>1.1426450770645165</v>
      </c>
      <c r="BI120" s="22">
        <v>0</v>
      </c>
      <c r="BJ120" s="23">
        <v>27.91618733012903</v>
      </c>
      <c r="BK120" s="24">
        <f>SUM(C120:BJ120)</f>
        <v>1670.1254240267097</v>
      </c>
    </row>
    <row r="121" spans="1:63" s="25" customFormat="1" ht="15">
      <c r="A121" s="20"/>
      <c r="B121" s="7" t="s">
        <v>189</v>
      </c>
      <c r="C121" s="21">
        <v>0</v>
      </c>
      <c r="D121" s="22">
        <v>7.231723548387096</v>
      </c>
      <c r="E121" s="22">
        <v>0</v>
      </c>
      <c r="F121" s="22">
        <v>0</v>
      </c>
      <c r="G121" s="23">
        <v>0</v>
      </c>
      <c r="H121" s="21">
        <v>2.938553004677421</v>
      </c>
      <c r="I121" s="22">
        <v>0</v>
      </c>
      <c r="J121" s="22">
        <v>0</v>
      </c>
      <c r="K121" s="22">
        <v>0</v>
      </c>
      <c r="L121" s="23">
        <v>4.017089126483872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5.239514029258065</v>
      </c>
      <c r="S121" s="22">
        <v>0</v>
      </c>
      <c r="T121" s="22">
        <v>0</v>
      </c>
      <c r="U121" s="22">
        <v>0</v>
      </c>
      <c r="V121" s="23">
        <v>0.4282242742903227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1.0444182022580646</v>
      </c>
      <c r="AC121" s="22">
        <v>0</v>
      </c>
      <c r="AD121" s="22">
        <v>0</v>
      </c>
      <c r="AE121" s="22">
        <v>0</v>
      </c>
      <c r="AF121" s="23">
        <v>0.8668818933225808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0.1309156875483871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58.74751567370966</v>
      </c>
      <c r="AW121" s="22">
        <v>0.04587135164755337</v>
      </c>
      <c r="AX121" s="22">
        <v>0</v>
      </c>
      <c r="AY121" s="22">
        <v>0</v>
      </c>
      <c r="AZ121" s="23">
        <v>100.80676158119361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30.392103204774205</v>
      </c>
      <c r="BG121" s="22">
        <v>1.935577419354839E-05</v>
      </c>
      <c r="BH121" s="22">
        <v>0</v>
      </c>
      <c r="BI121" s="22">
        <v>0</v>
      </c>
      <c r="BJ121" s="23">
        <v>55.42172740280644</v>
      </c>
      <c r="BK121" s="24">
        <f>SUM(C121:BJ121)</f>
        <v>267.3113183361314</v>
      </c>
    </row>
    <row r="122" spans="1:63" s="25" customFormat="1" ht="15">
      <c r="A122" s="20"/>
      <c r="B122" s="7" t="s">
        <v>190</v>
      </c>
      <c r="C122" s="21">
        <v>0</v>
      </c>
      <c r="D122" s="22">
        <v>283.792521289742</v>
      </c>
      <c r="E122" s="22">
        <v>0</v>
      </c>
      <c r="F122" s="22">
        <v>0</v>
      </c>
      <c r="G122" s="23">
        <v>0</v>
      </c>
      <c r="H122" s="21">
        <v>7.001546304387098</v>
      </c>
      <c r="I122" s="22">
        <v>14.665864330032257</v>
      </c>
      <c r="J122" s="22">
        <v>0</v>
      </c>
      <c r="K122" s="22">
        <v>0</v>
      </c>
      <c r="L122" s="23">
        <v>14.329604761709676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4.391684283870967</v>
      </c>
      <c r="S122" s="22">
        <v>40.72101996480644</v>
      </c>
      <c r="T122" s="22">
        <v>33.069162024225804</v>
      </c>
      <c r="U122" s="22">
        <v>0</v>
      </c>
      <c r="V122" s="23">
        <v>6.723512354032258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1.3614503394838713</v>
      </c>
      <c r="AC122" s="22">
        <v>0.4425246650645162</v>
      </c>
      <c r="AD122" s="22">
        <v>0</v>
      </c>
      <c r="AE122" s="22">
        <v>0</v>
      </c>
      <c r="AF122" s="23">
        <v>3.5262134635806457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0.21559609890322584</v>
      </c>
      <c r="AM122" s="22">
        <v>0.01686647735483871</v>
      </c>
      <c r="AN122" s="22">
        <v>0</v>
      </c>
      <c r="AO122" s="22">
        <v>0</v>
      </c>
      <c r="AP122" s="23">
        <v>0.5861256292258065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108.14373716845166</v>
      </c>
      <c r="AW122" s="22">
        <v>110.63684834976118</v>
      </c>
      <c r="AX122" s="22">
        <v>16.63400714819355</v>
      </c>
      <c r="AY122" s="22">
        <v>0</v>
      </c>
      <c r="AZ122" s="23">
        <v>284.6718176643546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85.86886424951614</v>
      </c>
      <c r="BG122" s="22">
        <v>54.78896060506452</v>
      </c>
      <c r="BH122" s="22">
        <v>85.6212659747097</v>
      </c>
      <c r="BI122" s="22">
        <v>0</v>
      </c>
      <c r="BJ122" s="23">
        <v>98.23126893441932</v>
      </c>
      <c r="BK122" s="24">
        <f>SUM(C122:BJ122)</f>
        <v>1255.4404620808903</v>
      </c>
    </row>
    <row r="123" spans="1:63" s="25" customFormat="1" ht="15">
      <c r="A123" s="20"/>
      <c r="B123" s="7" t="s">
        <v>191</v>
      </c>
      <c r="C123" s="21">
        <v>0</v>
      </c>
      <c r="D123" s="22">
        <v>330.77176396048395</v>
      </c>
      <c r="E123" s="22">
        <v>0</v>
      </c>
      <c r="F123" s="22">
        <v>0</v>
      </c>
      <c r="G123" s="23">
        <v>0</v>
      </c>
      <c r="H123" s="21">
        <v>17.31891940603225</v>
      </c>
      <c r="I123" s="22">
        <v>4216.035132732968</v>
      </c>
      <c r="J123" s="22">
        <v>2.7810093869032264</v>
      </c>
      <c r="K123" s="22">
        <v>0</v>
      </c>
      <c r="L123" s="23">
        <v>322.7039185954838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12.81374078767742</v>
      </c>
      <c r="S123" s="22">
        <v>67.77616498493552</v>
      </c>
      <c r="T123" s="22">
        <v>86.4449398597742</v>
      </c>
      <c r="U123" s="22">
        <v>0</v>
      </c>
      <c r="V123" s="23">
        <v>53.42757041638709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2.546909133096774</v>
      </c>
      <c r="AC123" s="22">
        <v>16.46736265190323</v>
      </c>
      <c r="AD123" s="22">
        <v>0</v>
      </c>
      <c r="AE123" s="22">
        <v>0</v>
      </c>
      <c r="AF123" s="23">
        <v>64.01502542945163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0.392241106</v>
      </c>
      <c r="AM123" s="22">
        <v>0.1412546039032258</v>
      </c>
      <c r="AN123" s="22">
        <v>0</v>
      </c>
      <c r="AO123" s="22">
        <v>0</v>
      </c>
      <c r="AP123" s="23">
        <v>2.229456234419355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138.34852685687108</v>
      </c>
      <c r="AW123" s="22">
        <v>1675.214780019797</v>
      </c>
      <c r="AX123" s="22">
        <v>21.463463813483873</v>
      </c>
      <c r="AY123" s="22">
        <v>0</v>
      </c>
      <c r="AZ123" s="23">
        <v>1166.7256345436456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100.90338224467742</v>
      </c>
      <c r="BG123" s="22">
        <v>171.46101519029037</v>
      </c>
      <c r="BH123" s="22">
        <v>78.07055910348386</v>
      </c>
      <c r="BI123" s="22">
        <v>0</v>
      </c>
      <c r="BJ123" s="23">
        <v>283.3133835491289</v>
      </c>
      <c r="BK123" s="24">
        <f>SUM(C123:BJ123)</f>
        <v>8831.366154610798</v>
      </c>
    </row>
    <row r="124" spans="1:63" s="30" customFormat="1" ht="15">
      <c r="A124" s="20"/>
      <c r="B124" s="8" t="s">
        <v>18</v>
      </c>
      <c r="C124" s="26">
        <f aca="true" t="shared" si="11" ref="C124:AH124">SUM(C107:C123)</f>
        <v>0</v>
      </c>
      <c r="D124" s="27">
        <f t="shared" si="11"/>
        <v>1615.8162277040324</v>
      </c>
      <c r="E124" s="27">
        <f t="shared" si="11"/>
        <v>0</v>
      </c>
      <c r="F124" s="27">
        <f t="shared" si="11"/>
        <v>0</v>
      </c>
      <c r="G124" s="28">
        <f t="shared" si="11"/>
        <v>0</v>
      </c>
      <c r="H124" s="26">
        <f t="shared" si="11"/>
        <v>284.37945955722574</v>
      </c>
      <c r="I124" s="27">
        <f t="shared" si="11"/>
        <v>32613.52463791112</v>
      </c>
      <c r="J124" s="27">
        <f t="shared" si="11"/>
        <v>1619.346231567645</v>
      </c>
      <c r="K124" s="27">
        <f t="shared" si="11"/>
        <v>0</v>
      </c>
      <c r="L124" s="28">
        <f t="shared" si="11"/>
        <v>2976.50910005329</v>
      </c>
      <c r="M124" s="26">
        <f t="shared" si="11"/>
        <v>0</v>
      </c>
      <c r="N124" s="27">
        <f t="shared" si="11"/>
        <v>0</v>
      </c>
      <c r="O124" s="27">
        <f t="shared" si="11"/>
        <v>0</v>
      </c>
      <c r="P124" s="27">
        <f t="shared" si="11"/>
        <v>0</v>
      </c>
      <c r="Q124" s="28">
        <f t="shared" si="11"/>
        <v>0</v>
      </c>
      <c r="R124" s="26">
        <f t="shared" si="11"/>
        <v>149.16685446229033</v>
      </c>
      <c r="S124" s="27">
        <f t="shared" si="11"/>
        <v>1121.0667045313548</v>
      </c>
      <c r="T124" s="27">
        <f t="shared" si="11"/>
        <v>645.9882387219353</v>
      </c>
      <c r="U124" s="27">
        <f t="shared" si="11"/>
        <v>0</v>
      </c>
      <c r="V124" s="28">
        <f t="shared" si="11"/>
        <v>455.2297165953548</v>
      </c>
      <c r="W124" s="26">
        <f t="shared" si="11"/>
        <v>0</v>
      </c>
      <c r="X124" s="27">
        <f t="shared" si="11"/>
        <v>0</v>
      </c>
      <c r="Y124" s="27">
        <f t="shared" si="11"/>
        <v>0</v>
      </c>
      <c r="Z124" s="27">
        <f t="shared" si="11"/>
        <v>0</v>
      </c>
      <c r="AA124" s="28">
        <f t="shared" si="11"/>
        <v>0</v>
      </c>
      <c r="AB124" s="26">
        <f t="shared" si="11"/>
        <v>35.33168154890323</v>
      </c>
      <c r="AC124" s="27">
        <f t="shared" si="11"/>
        <v>23.10376771712904</v>
      </c>
      <c r="AD124" s="27">
        <f t="shared" si="11"/>
        <v>0</v>
      </c>
      <c r="AE124" s="27">
        <f t="shared" si="11"/>
        <v>0</v>
      </c>
      <c r="AF124" s="28">
        <f t="shared" si="11"/>
        <v>154.0429620699355</v>
      </c>
      <c r="AG124" s="26">
        <f t="shared" si="11"/>
        <v>0</v>
      </c>
      <c r="AH124" s="27">
        <f t="shared" si="11"/>
        <v>0</v>
      </c>
      <c r="AI124" s="27">
        <f aca="true" t="shared" si="12" ref="AI124:BK124">SUM(AI107:AI123)</f>
        <v>0</v>
      </c>
      <c r="AJ124" s="27">
        <f t="shared" si="12"/>
        <v>0</v>
      </c>
      <c r="AK124" s="28">
        <f t="shared" si="12"/>
        <v>0</v>
      </c>
      <c r="AL124" s="26">
        <f t="shared" si="12"/>
        <v>5.933522234225808</v>
      </c>
      <c r="AM124" s="27">
        <f t="shared" si="12"/>
        <v>0.2891302597419355</v>
      </c>
      <c r="AN124" s="27">
        <f t="shared" si="12"/>
        <v>0</v>
      </c>
      <c r="AO124" s="27">
        <f t="shared" si="12"/>
        <v>0</v>
      </c>
      <c r="AP124" s="28">
        <f t="shared" si="12"/>
        <v>12.866679708064517</v>
      </c>
      <c r="AQ124" s="26">
        <f t="shared" si="12"/>
        <v>0</v>
      </c>
      <c r="AR124" s="27">
        <f t="shared" si="12"/>
        <v>0</v>
      </c>
      <c r="AS124" s="27">
        <f t="shared" si="12"/>
        <v>0</v>
      </c>
      <c r="AT124" s="27">
        <f t="shared" si="12"/>
        <v>0</v>
      </c>
      <c r="AU124" s="28">
        <f t="shared" si="12"/>
        <v>0</v>
      </c>
      <c r="AV124" s="26">
        <f t="shared" si="12"/>
        <v>1116.356873876097</v>
      </c>
      <c r="AW124" s="27">
        <f t="shared" si="12"/>
        <v>6031.7971973740305</v>
      </c>
      <c r="AX124" s="27">
        <f t="shared" si="12"/>
        <v>167.22859010264517</v>
      </c>
      <c r="AY124" s="27">
        <f t="shared" si="12"/>
        <v>0</v>
      </c>
      <c r="AZ124" s="28">
        <f t="shared" si="12"/>
        <v>5194.509942131871</v>
      </c>
      <c r="BA124" s="26">
        <f t="shared" si="12"/>
        <v>0</v>
      </c>
      <c r="BB124" s="27">
        <f t="shared" si="12"/>
        <v>0</v>
      </c>
      <c r="BC124" s="27">
        <f t="shared" si="12"/>
        <v>0</v>
      </c>
      <c r="BD124" s="27">
        <f t="shared" si="12"/>
        <v>0</v>
      </c>
      <c r="BE124" s="28">
        <f t="shared" si="12"/>
        <v>0</v>
      </c>
      <c r="BF124" s="26">
        <f t="shared" si="12"/>
        <v>788.7691307058385</v>
      </c>
      <c r="BG124" s="27">
        <f t="shared" si="12"/>
        <v>813.1297411744839</v>
      </c>
      <c r="BH124" s="27">
        <f t="shared" si="12"/>
        <v>529.8577463025806</v>
      </c>
      <c r="BI124" s="27">
        <f t="shared" si="12"/>
        <v>0</v>
      </c>
      <c r="BJ124" s="28">
        <f t="shared" si="12"/>
        <v>1469.3520861785485</v>
      </c>
      <c r="BK124" s="29">
        <f t="shared" si="12"/>
        <v>57823.59622248835</v>
      </c>
    </row>
    <row r="125" spans="1:63" s="30" customFormat="1" ht="15">
      <c r="A125" s="20"/>
      <c r="B125" s="8" t="s">
        <v>19</v>
      </c>
      <c r="C125" s="26">
        <f aca="true" t="shared" si="13" ref="C125:AH125">C124+C105+C102+C98+C15+C11</f>
        <v>0</v>
      </c>
      <c r="D125" s="27">
        <f t="shared" si="13"/>
        <v>1960.085741411742</v>
      </c>
      <c r="E125" s="27">
        <f t="shared" si="13"/>
        <v>0</v>
      </c>
      <c r="F125" s="27">
        <f t="shared" si="13"/>
        <v>0</v>
      </c>
      <c r="G125" s="28">
        <f t="shared" si="13"/>
        <v>0</v>
      </c>
      <c r="H125" s="26">
        <f t="shared" si="13"/>
        <v>732.3163518805804</v>
      </c>
      <c r="I125" s="27">
        <f t="shared" si="13"/>
        <v>58731.376074340355</v>
      </c>
      <c r="J125" s="27">
        <f t="shared" si="13"/>
        <v>2322.1110025459675</v>
      </c>
      <c r="K125" s="27">
        <f t="shared" si="13"/>
        <v>0</v>
      </c>
      <c r="L125" s="28">
        <f t="shared" si="13"/>
        <v>5148.761513120178</v>
      </c>
      <c r="M125" s="26">
        <f t="shared" si="13"/>
        <v>0</v>
      </c>
      <c r="N125" s="27">
        <f t="shared" si="13"/>
        <v>0</v>
      </c>
      <c r="O125" s="27">
        <f t="shared" si="13"/>
        <v>0</v>
      </c>
      <c r="P125" s="27">
        <f t="shared" si="13"/>
        <v>0</v>
      </c>
      <c r="Q125" s="28">
        <f t="shared" si="13"/>
        <v>0</v>
      </c>
      <c r="R125" s="26">
        <f t="shared" si="13"/>
        <v>378.3789337544838</v>
      </c>
      <c r="S125" s="27">
        <f t="shared" si="13"/>
        <v>2445.3206531816777</v>
      </c>
      <c r="T125" s="27">
        <f t="shared" si="13"/>
        <v>910.6322621252901</v>
      </c>
      <c r="U125" s="27">
        <f t="shared" si="13"/>
        <v>0</v>
      </c>
      <c r="V125" s="28">
        <f t="shared" si="13"/>
        <v>851.9824077128709</v>
      </c>
      <c r="W125" s="26">
        <f t="shared" si="13"/>
        <v>0</v>
      </c>
      <c r="X125" s="27">
        <f t="shared" si="13"/>
        <v>0</v>
      </c>
      <c r="Y125" s="27">
        <f t="shared" si="13"/>
        <v>0</v>
      </c>
      <c r="Z125" s="27">
        <f t="shared" si="13"/>
        <v>0</v>
      </c>
      <c r="AA125" s="28">
        <f t="shared" si="13"/>
        <v>0</v>
      </c>
      <c r="AB125" s="26">
        <f t="shared" si="13"/>
        <v>64.68747495954838</v>
      </c>
      <c r="AC125" s="27">
        <f t="shared" si="13"/>
        <v>43.13067911245162</v>
      </c>
      <c r="AD125" s="27">
        <f t="shared" si="13"/>
        <v>0</v>
      </c>
      <c r="AE125" s="27">
        <f t="shared" si="13"/>
        <v>0</v>
      </c>
      <c r="AF125" s="28">
        <f t="shared" si="13"/>
        <v>292.9406310995806</v>
      </c>
      <c r="AG125" s="26">
        <f t="shared" si="13"/>
        <v>0</v>
      </c>
      <c r="AH125" s="27">
        <f t="shared" si="13"/>
        <v>0</v>
      </c>
      <c r="AI125" s="27">
        <f aca="true" t="shared" si="14" ref="AI125:BK125">AI124+AI105+AI102+AI98+AI15+AI11</f>
        <v>0</v>
      </c>
      <c r="AJ125" s="27">
        <f t="shared" si="14"/>
        <v>0</v>
      </c>
      <c r="AK125" s="28">
        <f t="shared" si="14"/>
        <v>0</v>
      </c>
      <c r="AL125" s="26">
        <f t="shared" si="14"/>
        <v>12.213227470290324</v>
      </c>
      <c r="AM125" s="27">
        <f t="shared" si="14"/>
        <v>2.8260223812903225</v>
      </c>
      <c r="AN125" s="27">
        <f t="shared" si="14"/>
        <v>0.11727651612903227</v>
      </c>
      <c r="AO125" s="27">
        <f t="shared" si="14"/>
        <v>0</v>
      </c>
      <c r="AP125" s="28">
        <f t="shared" si="14"/>
        <v>27.517132510000003</v>
      </c>
      <c r="AQ125" s="26">
        <f t="shared" si="14"/>
        <v>0</v>
      </c>
      <c r="AR125" s="27">
        <f t="shared" si="14"/>
        <v>0</v>
      </c>
      <c r="AS125" s="27">
        <f t="shared" si="14"/>
        <v>0</v>
      </c>
      <c r="AT125" s="27">
        <f t="shared" si="14"/>
        <v>0</v>
      </c>
      <c r="AU125" s="28">
        <f t="shared" si="14"/>
        <v>0</v>
      </c>
      <c r="AV125" s="26">
        <f t="shared" si="14"/>
        <v>1584.514985360807</v>
      </c>
      <c r="AW125" s="27">
        <f t="shared" si="14"/>
        <v>11247.742018414923</v>
      </c>
      <c r="AX125" s="27">
        <f t="shared" si="14"/>
        <v>189.53807515903225</v>
      </c>
      <c r="AY125" s="27">
        <f t="shared" si="14"/>
        <v>0</v>
      </c>
      <c r="AZ125" s="28">
        <f t="shared" si="14"/>
        <v>7849.5451528650965</v>
      </c>
      <c r="BA125" s="26">
        <f t="shared" si="14"/>
        <v>0</v>
      </c>
      <c r="BB125" s="27">
        <f t="shared" si="14"/>
        <v>0</v>
      </c>
      <c r="BC125" s="27">
        <f t="shared" si="14"/>
        <v>0</v>
      </c>
      <c r="BD125" s="27">
        <f t="shared" si="14"/>
        <v>0</v>
      </c>
      <c r="BE125" s="28">
        <f t="shared" si="14"/>
        <v>0</v>
      </c>
      <c r="BF125" s="26">
        <f t="shared" si="14"/>
        <v>1090.5331368333548</v>
      </c>
      <c r="BG125" s="27">
        <f t="shared" si="14"/>
        <v>1125.5391945517742</v>
      </c>
      <c r="BH125" s="27">
        <f t="shared" si="14"/>
        <v>592.2343921805483</v>
      </c>
      <c r="BI125" s="27">
        <f t="shared" si="14"/>
        <v>0</v>
      </c>
      <c r="BJ125" s="28">
        <f t="shared" si="14"/>
        <v>2083.253715137</v>
      </c>
      <c r="BK125" s="28">
        <f t="shared" si="14"/>
        <v>99687.29805462497</v>
      </c>
    </row>
    <row r="126" spans="3:63" ht="15" customHeight="1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</row>
    <row r="127" spans="1:63" s="25" customFormat="1" ht="15" customHeight="1">
      <c r="A127" s="20" t="s">
        <v>20</v>
      </c>
      <c r="B127" s="11" t="s">
        <v>21</v>
      </c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4"/>
      <c r="BK127" s="35"/>
    </row>
    <row r="128" spans="1:63" s="25" customFormat="1" ht="15">
      <c r="A128" s="20" t="s">
        <v>7</v>
      </c>
      <c r="B128" s="36" t="s">
        <v>48</v>
      </c>
      <c r="C128" s="21"/>
      <c r="D128" s="22"/>
      <c r="E128" s="22"/>
      <c r="F128" s="22"/>
      <c r="G128" s="23"/>
      <c r="H128" s="21"/>
      <c r="I128" s="22"/>
      <c r="J128" s="22"/>
      <c r="K128" s="22"/>
      <c r="L128" s="23"/>
      <c r="M128" s="21"/>
      <c r="N128" s="22"/>
      <c r="O128" s="22"/>
      <c r="P128" s="22"/>
      <c r="Q128" s="23"/>
      <c r="R128" s="21"/>
      <c r="S128" s="22"/>
      <c r="T128" s="22"/>
      <c r="U128" s="22"/>
      <c r="V128" s="23"/>
      <c r="W128" s="21"/>
      <c r="X128" s="22"/>
      <c r="Y128" s="22"/>
      <c r="Z128" s="22"/>
      <c r="AA128" s="23"/>
      <c r="AB128" s="21"/>
      <c r="AC128" s="22"/>
      <c r="AD128" s="22"/>
      <c r="AE128" s="22"/>
      <c r="AF128" s="23"/>
      <c r="AG128" s="21"/>
      <c r="AH128" s="22"/>
      <c r="AI128" s="22"/>
      <c r="AJ128" s="22"/>
      <c r="AK128" s="23"/>
      <c r="AL128" s="21"/>
      <c r="AM128" s="22"/>
      <c r="AN128" s="22"/>
      <c r="AO128" s="22"/>
      <c r="AP128" s="23"/>
      <c r="AQ128" s="21"/>
      <c r="AR128" s="22"/>
      <c r="AS128" s="22"/>
      <c r="AT128" s="22"/>
      <c r="AU128" s="23"/>
      <c r="AV128" s="21"/>
      <c r="AW128" s="22"/>
      <c r="AX128" s="22"/>
      <c r="AY128" s="22"/>
      <c r="AZ128" s="23"/>
      <c r="BA128" s="21"/>
      <c r="BB128" s="22"/>
      <c r="BC128" s="22"/>
      <c r="BD128" s="22"/>
      <c r="BE128" s="23"/>
      <c r="BF128" s="21"/>
      <c r="BG128" s="22"/>
      <c r="BH128" s="22"/>
      <c r="BI128" s="22"/>
      <c r="BJ128" s="23"/>
      <c r="BK128" s="24"/>
    </row>
    <row r="129" spans="1:63" s="25" customFormat="1" ht="15">
      <c r="A129" s="20"/>
      <c r="B129" s="7" t="s">
        <v>192</v>
      </c>
      <c r="C129" s="21">
        <v>0</v>
      </c>
      <c r="D129" s="22">
        <v>0.6837312881935487</v>
      </c>
      <c r="E129" s="22">
        <v>0</v>
      </c>
      <c r="F129" s="22">
        <v>0</v>
      </c>
      <c r="G129" s="23">
        <v>0</v>
      </c>
      <c r="H129" s="21">
        <v>439.83441638803225</v>
      </c>
      <c r="I129" s="22">
        <v>23.028265084483873</v>
      </c>
      <c r="J129" s="22">
        <v>0</v>
      </c>
      <c r="K129" s="22">
        <v>0</v>
      </c>
      <c r="L129" s="23">
        <v>44.827347314838704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290.55670159854833</v>
      </c>
      <c r="S129" s="22">
        <v>8.235967806322583</v>
      </c>
      <c r="T129" s="22">
        <v>0</v>
      </c>
      <c r="U129" s="22">
        <v>0</v>
      </c>
      <c r="V129" s="23">
        <v>17.701962796387097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81.39811180538707</v>
      </c>
      <c r="AC129" s="22">
        <v>1.7924818226774193</v>
      </c>
      <c r="AD129" s="22">
        <v>0</v>
      </c>
      <c r="AE129" s="22">
        <v>0</v>
      </c>
      <c r="AF129" s="23">
        <v>10.887343502419357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25.530148147290316</v>
      </c>
      <c r="AM129" s="22">
        <v>0.24930225977419357</v>
      </c>
      <c r="AN129" s="22">
        <v>0</v>
      </c>
      <c r="AO129" s="22">
        <v>0</v>
      </c>
      <c r="AP129" s="23">
        <v>1.2318359972580646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4334.740289216964</v>
      </c>
      <c r="AW129" s="22">
        <v>290.87359850602934</v>
      </c>
      <c r="AX129" s="22">
        <v>0.0007615813548387095</v>
      </c>
      <c r="AY129" s="22">
        <v>0</v>
      </c>
      <c r="AZ129" s="23">
        <v>744.974125051516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3570.7360387637405</v>
      </c>
      <c r="BG129" s="22">
        <v>167.01188879648393</v>
      </c>
      <c r="BH129" s="22">
        <v>0</v>
      </c>
      <c r="BI129" s="22">
        <v>0</v>
      </c>
      <c r="BJ129" s="23">
        <v>309.10067568590335</v>
      </c>
      <c r="BK129" s="24">
        <f>SUM(C129:BJ129)</f>
        <v>10363.394993413605</v>
      </c>
    </row>
    <row r="130" spans="1:63" s="30" customFormat="1" ht="15">
      <c r="A130" s="20"/>
      <c r="B130" s="8" t="s">
        <v>9</v>
      </c>
      <c r="C130" s="26">
        <f aca="true" t="shared" si="15" ref="C130:AH130">SUM(C129:C129)</f>
        <v>0</v>
      </c>
      <c r="D130" s="27">
        <f t="shared" si="15"/>
        <v>0.6837312881935487</v>
      </c>
      <c r="E130" s="27">
        <f t="shared" si="15"/>
        <v>0</v>
      </c>
      <c r="F130" s="27">
        <f t="shared" si="15"/>
        <v>0</v>
      </c>
      <c r="G130" s="28">
        <f t="shared" si="15"/>
        <v>0</v>
      </c>
      <c r="H130" s="26">
        <f t="shared" si="15"/>
        <v>439.83441638803225</v>
      </c>
      <c r="I130" s="27">
        <f t="shared" si="15"/>
        <v>23.028265084483873</v>
      </c>
      <c r="J130" s="27">
        <f t="shared" si="15"/>
        <v>0</v>
      </c>
      <c r="K130" s="27">
        <f t="shared" si="15"/>
        <v>0</v>
      </c>
      <c r="L130" s="28">
        <f t="shared" si="15"/>
        <v>44.827347314838704</v>
      </c>
      <c r="M130" s="26">
        <f t="shared" si="15"/>
        <v>0</v>
      </c>
      <c r="N130" s="27">
        <f t="shared" si="15"/>
        <v>0</v>
      </c>
      <c r="O130" s="27">
        <f t="shared" si="15"/>
        <v>0</v>
      </c>
      <c r="P130" s="27">
        <f t="shared" si="15"/>
        <v>0</v>
      </c>
      <c r="Q130" s="28">
        <f t="shared" si="15"/>
        <v>0</v>
      </c>
      <c r="R130" s="26">
        <f t="shared" si="15"/>
        <v>290.55670159854833</v>
      </c>
      <c r="S130" s="27">
        <f t="shared" si="15"/>
        <v>8.235967806322583</v>
      </c>
      <c r="T130" s="27">
        <f t="shared" si="15"/>
        <v>0</v>
      </c>
      <c r="U130" s="27">
        <f t="shared" si="15"/>
        <v>0</v>
      </c>
      <c r="V130" s="28">
        <f t="shared" si="15"/>
        <v>17.701962796387097</v>
      </c>
      <c r="W130" s="26">
        <f t="shared" si="15"/>
        <v>0</v>
      </c>
      <c r="X130" s="27">
        <f t="shared" si="15"/>
        <v>0</v>
      </c>
      <c r="Y130" s="27">
        <f t="shared" si="15"/>
        <v>0</v>
      </c>
      <c r="Z130" s="27">
        <f t="shared" si="15"/>
        <v>0</v>
      </c>
      <c r="AA130" s="28">
        <f t="shared" si="15"/>
        <v>0</v>
      </c>
      <c r="AB130" s="26">
        <f t="shared" si="15"/>
        <v>81.39811180538707</v>
      </c>
      <c r="AC130" s="27">
        <f t="shared" si="15"/>
        <v>1.7924818226774193</v>
      </c>
      <c r="AD130" s="27">
        <f t="shared" si="15"/>
        <v>0</v>
      </c>
      <c r="AE130" s="27">
        <f t="shared" si="15"/>
        <v>0</v>
      </c>
      <c r="AF130" s="28">
        <f t="shared" si="15"/>
        <v>10.887343502419357</v>
      </c>
      <c r="AG130" s="26">
        <f t="shared" si="15"/>
        <v>0</v>
      </c>
      <c r="AH130" s="27">
        <f t="shared" si="15"/>
        <v>0</v>
      </c>
      <c r="AI130" s="27">
        <f aca="true" t="shared" si="16" ref="AI130:BK130">SUM(AI129:AI129)</f>
        <v>0</v>
      </c>
      <c r="AJ130" s="27">
        <f t="shared" si="16"/>
        <v>0</v>
      </c>
      <c r="AK130" s="28">
        <f t="shared" si="16"/>
        <v>0</v>
      </c>
      <c r="AL130" s="26">
        <f t="shared" si="16"/>
        <v>25.530148147290316</v>
      </c>
      <c r="AM130" s="27">
        <f t="shared" si="16"/>
        <v>0.24930225977419357</v>
      </c>
      <c r="AN130" s="27">
        <f t="shared" si="16"/>
        <v>0</v>
      </c>
      <c r="AO130" s="27">
        <f t="shared" si="16"/>
        <v>0</v>
      </c>
      <c r="AP130" s="28">
        <f t="shared" si="16"/>
        <v>1.2318359972580646</v>
      </c>
      <c r="AQ130" s="26">
        <f t="shared" si="16"/>
        <v>0</v>
      </c>
      <c r="AR130" s="27">
        <f t="shared" si="16"/>
        <v>0</v>
      </c>
      <c r="AS130" s="27">
        <f t="shared" si="16"/>
        <v>0</v>
      </c>
      <c r="AT130" s="27">
        <f t="shared" si="16"/>
        <v>0</v>
      </c>
      <c r="AU130" s="28">
        <f t="shared" si="16"/>
        <v>0</v>
      </c>
      <c r="AV130" s="26">
        <f t="shared" si="16"/>
        <v>4334.740289216964</v>
      </c>
      <c r="AW130" s="27">
        <f t="shared" si="16"/>
        <v>290.87359850602934</v>
      </c>
      <c r="AX130" s="27">
        <f t="shared" si="16"/>
        <v>0.0007615813548387095</v>
      </c>
      <c r="AY130" s="27">
        <f t="shared" si="16"/>
        <v>0</v>
      </c>
      <c r="AZ130" s="28">
        <f t="shared" si="16"/>
        <v>744.974125051516</v>
      </c>
      <c r="BA130" s="26">
        <f t="shared" si="16"/>
        <v>0</v>
      </c>
      <c r="BB130" s="27">
        <f t="shared" si="16"/>
        <v>0</v>
      </c>
      <c r="BC130" s="27">
        <f t="shared" si="16"/>
        <v>0</v>
      </c>
      <c r="BD130" s="27">
        <f t="shared" si="16"/>
        <v>0</v>
      </c>
      <c r="BE130" s="28">
        <f t="shared" si="16"/>
        <v>0</v>
      </c>
      <c r="BF130" s="26">
        <f t="shared" si="16"/>
        <v>3570.7360387637405</v>
      </c>
      <c r="BG130" s="27">
        <f t="shared" si="16"/>
        <v>167.01188879648393</v>
      </c>
      <c r="BH130" s="27">
        <f t="shared" si="16"/>
        <v>0</v>
      </c>
      <c r="BI130" s="27">
        <f t="shared" si="16"/>
        <v>0</v>
      </c>
      <c r="BJ130" s="28">
        <f t="shared" si="16"/>
        <v>309.10067568590335</v>
      </c>
      <c r="BK130" s="29">
        <f t="shared" si="16"/>
        <v>10363.394993413605</v>
      </c>
    </row>
    <row r="131" spans="3:63" ht="15" customHeight="1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</row>
    <row r="132" spans="1:63" s="25" customFormat="1" ht="15">
      <c r="A132" s="20" t="s">
        <v>10</v>
      </c>
      <c r="B132" s="12" t="s">
        <v>22</v>
      </c>
      <c r="C132" s="21"/>
      <c r="D132" s="22"/>
      <c r="E132" s="22"/>
      <c r="F132" s="22"/>
      <c r="G132" s="23"/>
      <c r="H132" s="21"/>
      <c r="I132" s="22"/>
      <c r="J132" s="22"/>
      <c r="K132" s="22"/>
      <c r="L132" s="23"/>
      <c r="M132" s="21"/>
      <c r="N132" s="22"/>
      <c r="O132" s="22"/>
      <c r="P132" s="22"/>
      <c r="Q132" s="23"/>
      <c r="R132" s="21"/>
      <c r="S132" s="22"/>
      <c r="T132" s="22"/>
      <c r="U132" s="22"/>
      <c r="V132" s="23"/>
      <c r="W132" s="21"/>
      <c r="X132" s="22"/>
      <c r="Y132" s="22"/>
      <c r="Z132" s="22"/>
      <c r="AA132" s="23"/>
      <c r="AB132" s="21"/>
      <c r="AC132" s="22"/>
      <c r="AD132" s="22"/>
      <c r="AE132" s="22"/>
      <c r="AF132" s="23"/>
      <c r="AG132" s="21"/>
      <c r="AH132" s="22"/>
      <c r="AI132" s="22"/>
      <c r="AJ132" s="22"/>
      <c r="AK132" s="23"/>
      <c r="AL132" s="21"/>
      <c r="AM132" s="22"/>
      <c r="AN132" s="22"/>
      <c r="AO132" s="22"/>
      <c r="AP132" s="23"/>
      <c r="AQ132" s="21"/>
      <c r="AR132" s="22"/>
      <c r="AS132" s="22"/>
      <c r="AT132" s="22"/>
      <c r="AU132" s="23"/>
      <c r="AV132" s="21"/>
      <c r="AW132" s="22"/>
      <c r="AX132" s="22"/>
      <c r="AY132" s="22"/>
      <c r="AZ132" s="23"/>
      <c r="BA132" s="21"/>
      <c r="BB132" s="22"/>
      <c r="BC132" s="22"/>
      <c r="BD132" s="22"/>
      <c r="BE132" s="23"/>
      <c r="BF132" s="21"/>
      <c r="BG132" s="22"/>
      <c r="BH132" s="22"/>
      <c r="BI132" s="22"/>
      <c r="BJ132" s="23"/>
      <c r="BK132" s="24"/>
    </row>
    <row r="133" spans="1:63" s="25" customFormat="1" ht="15">
      <c r="A133" s="20"/>
      <c r="B133" s="7" t="s">
        <v>193</v>
      </c>
      <c r="C133" s="21">
        <v>0</v>
      </c>
      <c r="D133" s="22">
        <v>0.015105</v>
      </c>
      <c r="E133" s="22">
        <v>0</v>
      </c>
      <c r="F133" s="22">
        <v>0</v>
      </c>
      <c r="G133" s="23">
        <v>0</v>
      </c>
      <c r="H133" s="21">
        <v>0.14119031474193547</v>
      </c>
      <c r="I133" s="22">
        <v>0.084387447516129</v>
      </c>
      <c r="J133" s="22">
        <v>0</v>
      </c>
      <c r="K133" s="22">
        <v>0</v>
      </c>
      <c r="L133" s="23">
        <v>0.6969374619999998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0.07774444551612901</v>
      </c>
      <c r="S133" s="22">
        <v>0.197162921</v>
      </c>
      <c r="T133" s="22">
        <v>0</v>
      </c>
      <c r="U133" s="22">
        <v>0</v>
      </c>
      <c r="V133" s="23">
        <v>0.23006012000000012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0.05858791099999998</v>
      </c>
      <c r="AC133" s="22">
        <v>0.038625145000000013</v>
      </c>
      <c r="AD133" s="22">
        <v>0</v>
      </c>
      <c r="AE133" s="22">
        <v>0</v>
      </c>
      <c r="AF133" s="23">
        <v>0.31395639200000003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0.014121662000000002</v>
      </c>
      <c r="AM133" s="22">
        <v>4.2569000000000005E-05</v>
      </c>
      <c r="AN133" s="22">
        <v>0</v>
      </c>
      <c r="AO133" s="22">
        <v>0</v>
      </c>
      <c r="AP133" s="23">
        <v>0.016495317999999995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2.902803382322581</v>
      </c>
      <c r="AW133" s="22">
        <v>2.6541269889632755</v>
      </c>
      <c r="AX133" s="22">
        <v>5.5983000000000016E-05</v>
      </c>
      <c r="AY133" s="22">
        <v>0</v>
      </c>
      <c r="AZ133" s="23">
        <v>12.616659924774192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1.5442056211290325</v>
      </c>
      <c r="BG133" s="22">
        <v>1.2761961699999995</v>
      </c>
      <c r="BH133" s="22">
        <v>0</v>
      </c>
      <c r="BI133" s="22">
        <v>0</v>
      </c>
      <c r="BJ133" s="23">
        <v>2.934407029999999</v>
      </c>
      <c r="BK133" s="24">
        <f>SUM(C133:BJ133)</f>
        <v>25.812871807963273</v>
      </c>
    </row>
    <row r="134" spans="1:63" s="25" customFormat="1" ht="15">
      <c r="A134" s="20"/>
      <c r="B134" s="7" t="s">
        <v>194</v>
      </c>
      <c r="C134" s="21">
        <v>0</v>
      </c>
      <c r="D134" s="22">
        <v>0.7762505640967743</v>
      </c>
      <c r="E134" s="22">
        <v>0</v>
      </c>
      <c r="F134" s="22">
        <v>0</v>
      </c>
      <c r="G134" s="23">
        <v>0</v>
      </c>
      <c r="H134" s="21">
        <v>49.15563677712901</v>
      </c>
      <c r="I134" s="22">
        <v>2413.8553204300974</v>
      </c>
      <c r="J134" s="22">
        <v>13.596225168032262</v>
      </c>
      <c r="K134" s="22">
        <v>0</v>
      </c>
      <c r="L134" s="23">
        <v>952.9088231132257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16.66316967393548</v>
      </c>
      <c r="S134" s="22">
        <v>56.54633351232258</v>
      </c>
      <c r="T134" s="22">
        <v>0.11717637816129028</v>
      </c>
      <c r="U134" s="22">
        <v>0</v>
      </c>
      <c r="V134" s="23">
        <v>105.34630324603224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4.144863052129033</v>
      </c>
      <c r="AC134" s="22">
        <v>5.809354015806452</v>
      </c>
      <c r="AD134" s="22">
        <v>0</v>
      </c>
      <c r="AE134" s="22">
        <v>0</v>
      </c>
      <c r="AF134" s="23">
        <v>74.26306966699998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0.7113081959354838</v>
      </c>
      <c r="AM134" s="22">
        <v>0.013571884838709681</v>
      </c>
      <c r="AN134" s="22">
        <v>0</v>
      </c>
      <c r="AO134" s="22">
        <v>0</v>
      </c>
      <c r="AP134" s="23">
        <v>2.789172492838709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374.152536373258</v>
      </c>
      <c r="AW134" s="22">
        <v>823.788742045443</v>
      </c>
      <c r="AX134" s="22">
        <v>2.1208382087419357</v>
      </c>
      <c r="AY134" s="22">
        <v>0</v>
      </c>
      <c r="AZ134" s="23">
        <v>2443.8835095427085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171.3437984951613</v>
      </c>
      <c r="BG134" s="22">
        <v>243.12807264438703</v>
      </c>
      <c r="BH134" s="22">
        <v>0.0203863009032258</v>
      </c>
      <c r="BI134" s="22">
        <v>0</v>
      </c>
      <c r="BJ134" s="23">
        <v>325.29973341000004</v>
      </c>
      <c r="BK134" s="24">
        <f aca="true" t="shared" si="17" ref="BK134:BK159">SUM(C134:BJ134)</f>
        <v>8080.434195192184</v>
      </c>
    </row>
    <row r="135" spans="1:63" s="25" customFormat="1" ht="15">
      <c r="A135" s="20"/>
      <c r="B135" s="7" t="s">
        <v>195</v>
      </c>
      <c r="C135" s="21">
        <v>0</v>
      </c>
      <c r="D135" s="22">
        <v>17.0081583626129</v>
      </c>
      <c r="E135" s="22">
        <v>0</v>
      </c>
      <c r="F135" s="22">
        <v>0</v>
      </c>
      <c r="G135" s="23">
        <v>0</v>
      </c>
      <c r="H135" s="21">
        <v>137.2038695250322</v>
      </c>
      <c r="I135" s="22">
        <v>15.39141803858065</v>
      </c>
      <c r="J135" s="22">
        <v>0.01209421235483871</v>
      </c>
      <c r="K135" s="22">
        <v>0</v>
      </c>
      <c r="L135" s="23">
        <v>130.94530017467739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62.502519551451606</v>
      </c>
      <c r="S135" s="22">
        <v>4.100595093645161</v>
      </c>
      <c r="T135" s="22">
        <v>0</v>
      </c>
      <c r="U135" s="22">
        <v>0</v>
      </c>
      <c r="V135" s="23">
        <v>20.242938679838712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55.93810665574192</v>
      </c>
      <c r="AC135" s="22">
        <v>2.8926112610322576</v>
      </c>
      <c r="AD135" s="22">
        <v>0</v>
      </c>
      <c r="AE135" s="22">
        <v>0</v>
      </c>
      <c r="AF135" s="23">
        <v>24.14679278170967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10.385286111612903</v>
      </c>
      <c r="AM135" s="22">
        <v>0.02465634103225807</v>
      </c>
      <c r="AN135" s="22">
        <v>0</v>
      </c>
      <c r="AO135" s="22">
        <v>0</v>
      </c>
      <c r="AP135" s="23">
        <v>2.5430108397419353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830.1812963375811</v>
      </c>
      <c r="AW135" s="22">
        <v>125.89596428882257</v>
      </c>
      <c r="AX135" s="22">
        <v>0.01291844183870968</v>
      </c>
      <c r="AY135" s="22">
        <v>0</v>
      </c>
      <c r="AZ135" s="23">
        <v>571.0612939527095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416.675353445871</v>
      </c>
      <c r="BG135" s="22">
        <v>25.17464815519355</v>
      </c>
      <c r="BH135" s="22">
        <v>0.2549539341290323</v>
      </c>
      <c r="BI135" s="22">
        <v>0</v>
      </c>
      <c r="BJ135" s="23">
        <v>103.83724119545161</v>
      </c>
      <c r="BK135" s="24">
        <f>SUM(C135:BJ135)</f>
        <v>2556.4310273806614</v>
      </c>
    </row>
    <row r="136" spans="1:63" s="25" customFormat="1" ht="15">
      <c r="A136" s="20"/>
      <c r="B136" s="7" t="s">
        <v>196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0.339114125483871</v>
      </c>
      <c r="I136" s="22">
        <v>0.12699738164516128</v>
      </c>
      <c r="J136" s="22">
        <v>0</v>
      </c>
      <c r="K136" s="22">
        <v>0</v>
      </c>
      <c r="L136" s="23">
        <v>3.7896024227419347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0.170719610967742</v>
      </c>
      <c r="S136" s="22">
        <v>0.00834806129032258</v>
      </c>
      <c r="T136" s="22">
        <v>0</v>
      </c>
      <c r="U136" s="22">
        <v>0</v>
      </c>
      <c r="V136" s="23">
        <v>0.01753092870967742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0.10707735590322578</v>
      </c>
      <c r="AC136" s="22">
        <v>0</v>
      </c>
      <c r="AD136" s="22">
        <v>0</v>
      </c>
      <c r="AE136" s="22">
        <v>0</v>
      </c>
      <c r="AF136" s="23">
        <v>0.7752643790322581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0.032471806451612906</v>
      </c>
      <c r="AM136" s="22">
        <v>0</v>
      </c>
      <c r="AN136" s="22">
        <v>0</v>
      </c>
      <c r="AO136" s="22">
        <v>0</v>
      </c>
      <c r="AP136" s="23">
        <v>0.06088463709677419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37.098204166064505</v>
      </c>
      <c r="AW136" s="22">
        <v>30.015557734174656</v>
      </c>
      <c r="AX136" s="22">
        <v>0</v>
      </c>
      <c r="AY136" s="22">
        <v>0</v>
      </c>
      <c r="AZ136" s="23">
        <v>220.66744280919357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14.438001914580642</v>
      </c>
      <c r="BG136" s="22">
        <v>5.896961231129032</v>
      </c>
      <c r="BH136" s="22">
        <v>0</v>
      </c>
      <c r="BI136" s="22">
        <v>0</v>
      </c>
      <c r="BJ136" s="23">
        <v>35.34750102822581</v>
      </c>
      <c r="BK136" s="24">
        <f>SUM(C136:BJ136)</f>
        <v>348.89167959269076</v>
      </c>
    </row>
    <row r="137" spans="1:63" s="25" customFormat="1" ht="15">
      <c r="A137" s="20"/>
      <c r="B137" s="7" t="s">
        <v>197</v>
      </c>
      <c r="C137" s="21">
        <v>0</v>
      </c>
      <c r="D137" s="22">
        <v>9.704341935483871</v>
      </c>
      <c r="E137" s="22">
        <v>0</v>
      </c>
      <c r="F137" s="22">
        <v>0</v>
      </c>
      <c r="G137" s="23">
        <v>0</v>
      </c>
      <c r="H137" s="21">
        <v>2.5652776944193545</v>
      </c>
      <c r="I137" s="22">
        <v>0.875217761548387</v>
      </c>
      <c r="J137" s="22">
        <v>0</v>
      </c>
      <c r="K137" s="22">
        <v>0</v>
      </c>
      <c r="L137" s="23">
        <v>4.049111576548387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1.9924129606451613</v>
      </c>
      <c r="S137" s="22">
        <v>0.28094338474193553</v>
      </c>
      <c r="T137" s="22">
        <v>0</v>
      </c>
      <c r="U137" s="22">
        <v>0</v>
      </c>
      <c r="V137" s="23">
        <v>1.5678726639032259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0.7815730966774195</v>
      </c>
      <c r="AC137" s="22">
        <v>0</v>
      </c>
      <c r="AD137" s="22">
        <v>0</v>
      </c>
      <c r="AE137" s="22">
        <v>0</v>
      </c>
      <c r="AF137" s="23">
        <v>0.685673232580645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0.26656660809677424</v>
      </c>
      <c r="AM137" s="22">
        <v>0.04728595161290322</v>
      </c>
      <c r="AN137" s="22">
        <v>0</v>
      </c>
      <c r="AO137" s="22">
        <v>0</v>
      </c>
      <c r="AP137" s="23">
        <v>0.0907890270967742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30.696894395161305</v>
      </c>
      <c r="AW137" s="22">
        <v>11.499789391196419</v>
      </c>
      <c r="AX137" s="22">
        <v>0</v>
      </c>
      <c r="AY137" s="22">
        <v>0</v>
      </c>
      <c r="AZ137" s="23">
        <v>65.40281291474193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28.525554894483864</v>
      </c>
      <c r="BG137" s="22">
        <v>3.000842367290322</v>
      </c>
      <c r="BH137" s="22">
        <v>0</v>
      </c>
      <c r="BI137" s="22">
        <v>0</v>
      </c>
      <c r="BJ137" s="23">
        <v>19.720679525129025</v>
      </c>
      <c r="BK137" s="24">
        <f>SUM(C137:BJ137)</f>
        <v>181.7536393813577</v>
      </c>
    </row>
    <row r="138" spans="1:63" s="25" customFormat="1" ht="15">
      <c r="A138" s="20"/>
      <c r="B138" s="7" t="s">
        <v>198</v>
      </c>
      <c r="C138" s="21">
        <v>0</v>
      </c>
      <c r="D138" s="22">
        <v>10.196735483870969</v>
      </c>
      <c r="E138" s="22">
        <v>0</v>
      </c>
      <c r="F138" s="22">
        <v>0</v>
      </c>
      <c r="G138" s="23">
        <v>0</v>
      </c>
      <c r="H138" s="21">
        <v>1.544440813645161</v>
      </c>
      <c r="I138" s="22">
        <v>0.3936959570322581</v>
      </c>
      <c r="J138" s="22">
        <v>0</v>
      </c>
      <c r="K138" s="22">
        <v>0</v>
      </c>
      <c r="L138" s="23">
        <v>2.5025221381290326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1.151572996935484</v>
      </c>
      <c r="S138" s="22">
        <v>0.0061180412903225805</v>
      </c>
      <c r="T138" s="22">
        <v>0</v>
      </c>
      <c r="U138" s="22">
        <v>0</v>
      </c>
      <c r="V138" s="23">
        <v>0.7439980503225806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0.6279617676774194</v>
      </c>
      <c r="AC138" s="22">
        <v>0.01836862612903226</v>
      </c>
      <c r="AD138" s="22">
        <v>0</v>
      </c>
      <c r="AE138" s="22">
        <v>0</v>
      </c>
      <c r="AF138" s="23">
        <v>0.3864226972580646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0.1342895505806452</v>
      </c>
      <c r="AM138" s="22">
        <v>0</v>
      </c>
      <c r="AN138" s="22">
        <v>0</v>
      </c>
      <c r="AO138" s="22">
        <v>0</v>
      </c>
      <c r="AP138" s="23">
        <v>0.013404132580645163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12.093658107838703</v>
      </c>
      <c r="AW138" s="22">
        <v>3.741144596794614</v>
      </c>
      <c r="AX138" s="22">
        <v>0</v>
      </c>
      <c r="AY138" s="22">
        <v>0</v>
      </c>
      <c r="AZ138" s="23">
        <v>25.741108189580647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12.507758506709681</v>
      </c>
      <c r="BG138" s="22">
        <v>0.9991986521290324</v>
      </c>
      <c r="BH138" s="22">
        <v>0</v>
      </c>
      <c r="BI138" s="22">
        <v>0</v>
      </c>
      <c r="BJ138" s="23">
        <v>10.952707379000003</v>
      </c>
      <c r="BK138" s="24">
        <f t="shared" si="17"/>
        <v>83.7551056875043</v>
      </c>
    </row>
    <row r="139" spans="1:63" s="25" customFormat="1" ht="15">
      <c r="A139" s="20"/>
      <c r="B139" s="7" t="s">
        <v>221</v>
      </c>
      <c r="C139" s="21">
        <v>0</v>
      </c>
      <c r="D139" s="22">
        <v>3.3886683870967738</v>
      </c>
      <c r="E139" s="22">
        <v>0</v>
      </c>
      <c r="F139" s="22">
        <v>0</v>
      </c>
      <c r="G139" s="23">
        <v>0</v>
      </c>
      <c r="H139" s="21">
        <v>4.186303754548388</v>
      </c>
      <c r="I139" s="22">
        <v>0.668276424516129</v>
      </c>
      <c r="J139" s="22">
        <v>0</v>
      </c>
      <c r="K139" s="22">
        <v>0</v>
      </c>
      <c r="L139" s="23">
        <v>5.698321013064515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2.7375513148709687</v>
      </c>
      <c r="S139" s="22">
        <v>0.33894722006451605</v>
      </c>
      <c r="T139" s="22">
        <v>0</v>
      </c>
      <c r="U139" s="22">
        <v>0</v>
      </c>
      <c r="V139" s="23">
        <v>3.135125144870968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4.287880024741935</v>
      </c>
      <c r="AC139" s="22">
        <v>0.04849438709677419</v>
      </c>
      <c r="AD139" s="22">
        <v>0</v>
      </c>
      <c r="AE139" s="22">
        <v>0</v>
      </c>
      <c r="AF139" s="23">
        <v>11.36754883983871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0.5556494588064517</v>
      </c>
      <c r="AM139" s="22">
        <v>0.1866552739354839</v>
      </c>
      <c r="AN139" s="22">
        <v>0</v>
      </c>
      <c r="AO139" s="22">
        <v>0</v>
      </c>
      <c r="AP139" s="23">
        <v>1.5755642392258067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78.37343509983867</v>
      </c>
      <c r="AW139" s="22">
        <v>18.495238807422712</v>
      </c>
      <c r="AX139" s="22">
        <v>0</v>
      </c>
      <c r="AY139" s="22">
        <v>0</v>
      </c>
      <c r="AZ139" s="23">
        <v>287.2252507728387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80.62951179425808</v>
      </c>
      <c r="BG139" s="22">
        <v>9.152521851903222</v>
      </c>
      <c r="BH139" s="22">
        <v>2.2042793012580653</v>
      </c>
      <c r="BI139" s="22">
        <v>0</v>
      </c>
      <c r="BJ139" s="23">
        <v>155.4269105110323</v>
      </c>
      <c r="BK139" s="24">
        <f t="shared" si="17"/>
        <v>669.6821336212292</v>
      </c>
    </row>
    <row r="140" spans="1:63" s="25" customFormat="1" ht="15">
      <c r="A140" s="20"/>
      <c r="B140" s="7" t="s">
        <v>199</v>
      </c>
      <c r="C140" s="21">
        <v>0</v>
      </c>
      <c r="D140" s="22">
        <v>0.8067028193548385</v>
      </c>
      <c r="E140" s="22">
        <v>0</v>
      </c>
      <c r="F140" s="22">
        <v>0</v>
      </c>
      <c r="G140" s="23">
        <v>0</v>
      </c>
      <c r="H140" s="21">
        <v>287.05876725299987</v>
      </c>
      <c r="I140" s="22">
        <v>837.465055990516</v>
      </c>
      <c r="J140" s="22">
        <v>5.374161547741936</v>
      </c>
      <c r="K140" s="22">
        <v>0</v>
      </c>
      <c r="L140" s="23">
        <v>296.1730705519033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157.5095164465162</v>
      </c>
      <c r="S140" s="22">
        <v>95.62567037338708</v>
      </c>
      <c r="T140" s="22">
        <v>0</v>
      </c>
      <c r="U140" s="22">
        <v>0</v>
      </c>
      <c r="V140" s="23">
        <v>56.4018139500645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144.94000047235468</v>
      </c>
      <c r="AC140" s="22">
        <v>6.422064938612903</v>
      </c>
      <c r="AD140" s="22">
        <v>0</v>
      </c>
      <c r="AE140" s="22">
        <v>0</v>
      </c>
      <c r="AF140" s="23">
        <v>116.15852902054839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34.03103449432258</v>
      </c>
      <c r="AM140" s="22">
        <v>0.7157838691935483</v>
      </c>
      <c r="AN140" s="22">
        <v>0</v>
      </c>
      <c r="AO140" s="22">
        <v>0</v>
      </c>
      <c r="AP140" s="23">
        <v>20.438070118548385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2439.795026653899</v>
      </c>
      <c r="AW140" s="22">
        <v>477.07397349318245</v>
      </c>
      <c r="AX140" s="22">
        <v>0.9700286652903226</v>
      </c>
      <c r="AY140" s="22">
        <v>0</v>
      </c>
      <c r="AZ140" s="23">
        <v>2812.6985850643555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1750.4997174875466</v>
      </c>
      <c r="BG140" s="22">
        <v>103.87145307780646</v>
      </c>
      <c r="BH140" s="22">
        <v>0.30380791903225796</v>
      </c>
      <c r="BI140" s="22">
        <v>0</v>
      </c>
      <c r="BJ140" s="23">
        <v>825.5504348303549</v>
      </c>
      <c r="BK140" s="24">
        <f>SUM(C140:BJ140)</f>
        <v>10469.883269037531</v>
      </c>
    </row>
    <row r="141" spans="1:63" s="25" customFormat="1" ht="15">
      <c r="A141" s="20"/>
      <c r="B141" s="7" t="s">
        <v>200</v>
      </c>
      <c r="C141" s="21">
        <v>0</v>
      </c>
      <c r="D141" s="22">
        <v>0.6799618531935484</v>
      </c>
      <c r="E141" s="22">
        <v>0</v>
      </c>
      <c r="F141" s="22">
        <v>0</v>
      </c>
      <c r="G141" s="23">
        <v>0</v>
      </c>
      <c r="H141" s="21">
        <v>239.28340873819346</v>
      </c>
      <c r="I141" s="22">
        <v>126.28660629351614</v>
      </c>
      <c r="J141" s="22">
        <v>4.891794011032257</v>
      </c>
      <c r="K141" s="22">
        <v>306.1596385005806</v>
      </c>
      <c r="L141" s="23">
        <v>138.31335421548383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122.41684256929032</v>
      </c>
      <c r="S141" s="22">
        <v>25.668308617064515</v>
      </c>
      <c r="T141" s="22">
        <v>0</v>
      </c>
      <c r="U141" s="22">
        <v>0</v>
      </c>
      <c r="V141" s="23">
        <v>30.417004850193546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76.12245357499998</v>
      </c>
      <c r="AC141" s="22">
        <v>1.198758885451613</v>
      </c>
      <c r="AD141" s="22">
        <v>0</v>
      </c>
      <c r="AE141" s="22">
        <v>0</v>
      </c>
      <c r="AF141" s="23">
        <v>21.692858142419354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14.697741240677416</v>
      </c>
      <c r="AM141" s="22">
        <v>0.10383799809677419</v>
      </c>
      <c r="AN141" s="22">
        <v>0</v>
      </c>
      <c r="AO141" s="22">
        <v>0</v>
      </c>
      <c r="AP141" s="23">
        <v>1.4164003012258062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3357.880374187519</v>
      </c>
      <c r="AW141" s="22">
        <v>301.3113845086697</v>
      </c>
      <c r="AX141" s="22">
        <v>0.39340453361290323</v>
      </c>
      <c r="AY141" s="22">
        <v>0.027233826000000006</v>
      </c>
      <c r="AZ141" s="23">
        <v>1308.7359164613222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1986.7537290978728</v>
      </c>
      <c r="BG141" s="22">
        <v>84.61683200654839</v>
      </c>
      <c r="BH141" s="22">
        <v>0.007709876193548387</v>
      </c>
      <c r="BI141" s="22">
        <v>0</v>
      </c>
      <c r="BJ141" s="23">
        <v>332.74511242025795</v>
      </c>
      <c r="BK141" s="24">
        <f t="shared" si="17"/>
        <v>8481.820666709416</v>
      </c>
    </row>
    <row r="142" spans="1:63" s="25" customFormat="1" ht="15">
      <c r="A142" s="20"/>
      <c r="B142" s="7" t="s">
        <v>201</v>
      </c>
      <c r="C142" s="21">
        <v>0</v>
      </c>
      <c r="D142" s="22">
        <v>0.5766998387096773</v>
      </c>
      <c r="E142" s="22">
        <v>0</v>
      </c>
      <c r="F142" s="22">
        <v>0</v>
      </c>
      <c r="G142" s="23">
        <v>0</v>
      </c>
      <c r="H142" s="21">
        <v>3.306865311225807</v>
      </c>
      <c r="I142" s="22">
        <v>0.8823791794838711</v>
      </c>
      <c r="J142" s="22">
        <v>0</v>
      </c>
      <c r="K142" s="22">
        <v>0</v>
      </c>
      <c r="L142" s="23">
        <v>9.587512339774197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2.4665805575806456</v>
      </c>
      <c r="S142" s="22">
        <v>1.864127608</v>
      </c>
      <c r="T142" s="22">
        <v>0</v>
      </c>
      <c r="U142" s="22">
        <v>0</v>
      </c>
      <c r="V142" s="23">
        <v>2.5525128642580643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1.4970849145806455</v>
      </c>
      <c r="AC142" s="22">
        <v>1.0449445811290323</v>
      </c>
      <c r="AD142" s="22">
        <v>0</v>
      </c>
      <c r="AE142" s="22">
        <v>0</v>
      </c>
      <c r="AF142" s="23">
        <v>5.643533649483872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0.351529869032258</v>
      </c>
      <c r="AM142" s="22">
        <v>0.0016096663548387097</v>
      </c>
      <c r="AN142" s="22">
        <v>0</v>
      </c>
      <c r="AO142" s="22">
        <v>0</v>
      </c>
      <c r="AP142" s="23">
        <v>0.1533506900967742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55.141997746870956</v>
      </c>
      <c r="AW142" s="22">
        <v>31.291117860408285</v>
      </c>
      <c r="AX142" s="22">
        <v>0.009898747483870965</v>
      </c>
      <c r="AY142" s="22">
        <v>0</v>
      </c>
      <c r="AZ142" s="23">
        <v>148.49229571858058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34.600118122419346</v>
      </c>
      <c r="BG142" s="22">
        <v>7.273898976774192</v>
      </c>
      <c r="BH142" s="22">
        <v>0</v>
      </c>
      <c r="BI142" s="22">
        <v>0</v>
      </c>
      <c r="BJ142" s="23">
        <v>45.08396231664516</v>
      </c>
      <c r="BK142" s="24">
        <f t="shared" si="17"/>
        <v>351.8220205588921</v>
      </c>
    </row>
    <row r="143" spans="1:63" s="25" customFormat="1" ht="15">
      <c r="A143" s="20"/>
      <c r="B143" s="7" t="s">
        <v>202</v>
      </c>
      <c r="C143" s="21">
        <v>0</v>
      </c>
      <c r="D143" s="22">
        <v>34.46709142619354</v>
      </c>
      <c r="E143" s="22">
        <v>0</v>
      </c>
      <c r="F143" s="22">
        <v>0</v>
      </c>
      <c r="G143" s="23">
        <v>0</v>
      </c>
      <c r="H143" s="21">
        <v>416.85985722535503</v>
      </c>
      <c r="I143" s="22">
        <v>32.72537915332258</v>
      </c>
      <c r="J143" s="22">
        <v>0</v>
      </c>
      <c r="K143" s="22">
        <v>0</v>
      </c>
      <c r="L143" s="23">
        <v>169.71108184161292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150.91403572251613</v>
      </c>
      <c r="S143" s="22">
        <v>37.98473681064515</v>
      </c>
      <c r="T143" s="22">
        <v>0</v>
      </c>
      <c r="U143" s="22">
        <v>0</v>
      </c>
      <c r="V143" s="23">
        <v>36.816262921354834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76.32818506722575</v>
      </c>
      <c r="AC143" s="22">
        <v>0.13612445896774197</v>
      </c>
      <c r="AD143" s="22">
        <v>0</v>
      </c>
      <c r="AE143" s="22">
        <v>0</v>
      </c>
      <c r="AF143" s="23">
        <v>14.365858994967741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14.821830901193545</v>
      </c>
      <c r="AM143" s="22">
        <v>0.05018537506451612</v>
      </c>
      <c r="AN143" s="22">
        <v>0</v>
      </c>
      <c r="AO143" s="22">
        <v>0</v>
      </c>
      <c r="AP143" s="23">
        <v>0.4314691562258064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3640.4874340352285</v>
      </c>
      <c r="AW143" s="22">
        <v>272.2822789053292</v>
      </c>
      <c r="AX143" s="22">
        <v>0.04811740519354839</v>
      </c>
      <c r="AY143" s="22">
        <v>0</v>
      </c>
      <c r="AZ143" s="23">
        <v>1056.8088992593548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1774.8052708463229</v>
      </c>
      <c r="BG143" s="22">
        <v>78.58571661390322</v>
      </c>
      <c r="BH143" s="22">
        <v>0.0011487459677419355</v>
      </c>
      <c r="BI143" s="22">
        <v>0</v>
      </c>
      <c r="BJ143" s="23">
        <v>273.0716079152903</v>
      </c>
      <c r="BK143" s="24">
        <f t="shared" si="17"/>
        <v>8081.702572781236</v>
      </c>
    </row>
    <row r="144" spans="1:63" s="25" customFormat="1" ht="15">
      <c r="A144" s="20"/>
      <c r="B144" s="7" t="s">
        <v>203</v>
      </c>
      <c r="C144" s="21">
        <v>0</v>
      </c>
      <c r="D144" s="22">
        <v>17.362650167870967</v>
      </c>
      <c r="E144" s="22">
        <v>0</v>
      </c>
      <c r="F144" s="22">
        <v>0</v>
      </c>
      <c r="G144" s="23">
        <v>0</v>
      </c>
      <c r="H144" s="21">
        <v>121.68165255709678</v>
      </c>
      <c r="I144" s="22">
        <v>77.30929890200001</v>
      </c>
      <c r="J144" s="22">
        <v>0</v>
      </c>
      <c r="K144" s="22">
        <v>0</v>
      </c>
      <c r="L144" s="23">
        <v>35.05646775290322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38.19834663761291</v>
      </c>
      <c r="S144" s="22">
        <v>15.763667293774194</v>
      </c>
      <c r="T144" s="22">
        <v>0</v>
      </c>
      <c r="U144" s="22">
        <v>0</v>
      </c>
      <c r="V144" s="23">
        <v>5.474302722806452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19.79355748880646</v>
      </c>
      <c r="AC144" s="22">
        <v>0.07213798470967739</v>
      </c>
      <c r="AD144" s="22">
        <v>0</v>
      </c>
      <c r="AE144" s="22">
        <v>0</v>
      </c>
      <c r="AF144" s="23">
        <v>3.8310835583870975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3.812070216258066</v>
      </c>
      <c r="AM144" s="22">
        <v>0.009123533387096773</v>
      </c>
      <c r="AN144" s="22">
        <v>0</v>
      </c>
      <c r="AO144" s="22">
        <v>0</v>
      </c>
      <c r="AP144" s="23">
        <v>0.004616190612903226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1300.5570552654792</v>
      </c>
      <c r="AW144" s="22">
        <v>114.3908102966628</v>
      </c>
      <c r="AX144" s="22">
        <v>0.05291840503225806</v>
      </c>
      <c r="AY144" s="22">
        <v>0</v>
      </c>
      <c r="AZ144" s="23">
        <v>249.80890922122586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632.5909893921613</v>
      </c>
      <c r="BG144" s="22">
        <v>28.75906700832259</v>
      </c>
      <c r="BH144" s="22">
        <v>0.03210714306451613</v>
      </c>
      <c r="BI144" s="22">
        <v>0</v>
      </c>
      <c r="BJ144" s="23">
        <v>37.9545559577742</v>
      </c>
      <c r="BK144" s="24">
        <f t="shared" si="17"/>
        <v>2702.5153876959484</v>
      </c>
    </row>
    <row r="145" spans="1:63" s="25" customFormat="1" ht="15">
      <c r="A145" s="20"/>
      <c r="B145" s="7" t="s">
        <v>222</v>
      </c>
      <c r="C145" s="21">
        <v>0</v>
      </c>
      <c r="D145" s="22">
        <v>7.269890006193548</v>
      </c>
      <c r="E145" s="22">
        <v>0</v>
      </c>
      <c r="F145" s="22">
        <v>0</v>
      </c>
      <c r="G145" s="23">
        <v>0</v>
      </c>
      <c r="H145" s="21">
        <v>5.721895249129031</v>
      </c>
      <c r="I145" s="22">
        <v>17.413752669161283</v>
      </c>
      <c r="J145" s="22">
        <v>0</v>
      </c>
      <c r="K145" s="22">
        <v>0</v>
      </c>
      <c r="L145" s="23">
        <v>16.327678252645157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1.8359351793548382</v>
      </c>
      <c r="S145" s="22">
        <v>0.0561619374516129</v>
      </c>
      <c r="T145" s="22">
        <v>0</v>
      </c>
      <c r="U145" s="22">
        <v>0</v>
      </c>
      <c r="V145" s="23">
        <v>6.048718085903226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0.6403296628387097</v>
      </c>
      <c r="AC145" s="22">
        <v>0.0016050216129032252</v>
      </c>
      <c r="AD145" s="22">
        <v>0</v>
      </c>
      <c r="AE145" s="22">
        <v>0</v>
      </c>
      <c r="AF145" s="23">
        <v>0.273856996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0.07626098922580643</v>
      </c>
      <c r="AM145" s="22">
        <v>0</v>
      </c>
      <c r="AN145" s="22">
        <v>0</v>
      </c>
      <c r="AO145" s="22">
        <v>0</v>
      </c>
      <c r="AP145" s="23">
        <v>0.01993928180645161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5.152888333709676</v>
      </c>
      <c r="AW145" s="22">
        <v>3.1962338550346314</v>
      </c>
      <c r="AX145" s="22">
        <v>0.0024104972580645157</v>
      </c>
      <c r="AY145" s="22">
        <v>0</v>
      </c>
      <c r="AZ145" s="23">
        <v>22.253049593677424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1.1723594052258066</v>
      </c>
      <c r="BG145" s="22">
        <v>0.17540131819354837</v>
      </c>
      <c r="BH145" s="22">
        <v>0</v>
      </c>
      <c r="BI145" s="22">
        <v>0</v>
      </c>
      <c r="BJ145" s="23">
        <v>1.2714929402903226</v>
      </c>
      <c r="BK145" s="24">
        <f t="shared" si="17"/>
        <v>88.90985927471206</v>
      </c>
    </row>
    <row r="146" spans="1:63" s="25" customFormat="1" ht="15">
      <c r="A146" s="20"/>
      <c r="B146" s="7" t="s">
        <v>204</v>
      </c>
      <c r="C146" s="21">
        <v>0</v>
      </c>
      <c r="D146" s="22">
        <v>26.61854470874193</v>
      </c>
      <c r="E146" s="22">
        <v>0</v>
      </c>
      <c r="F146" s="22">
        <v>0</v>
      </c>
      <c r="G146" s="23">
        <v>0</v>
      </c>
      <c r="H146" s="21">
        <v>100.57867958480638</v>
      </c>
      <c r="I146" s="22">
        <v>32.3131646620645</v>
      </c>
      <c r="J146" s="22">
        <v>0</v>
      </c>
      <c r="K146" s="22">
        <v>0</v>
      </c>
      <c r="L146" s="23">
        <v>65.1424378331613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63.32741248712909</v>
      </c>
      <c r="S146" s="22">
        <v>16.40424814803226</v>
      </c>
      <c r="T146" s="22">
        <v>0</v>
      </c>
      <c r="U146" s="22">
        <v>0</v>
      </c>
      <c r="V146" s="23">
        <v>17.165168325677417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26.069236329774185</v>
      </c>
      <c r="AC146" s="22">
        <v>0.5268920243870968</v>
      </c>
      <c r="AD146" s="22">
        <v>0</v>
      </c>
      <c r="AE146" s="22">
        <v>0</v>
      </c>
      <c r="AF146" s="23">
        <v>8.622049925967744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5.909969541419356</v>
      </c>
      <c r="AM146" s="22">
        <v>0.013396965193548388</v>
      </c>
      <c r="AN146" s="22">
        <v>0</v>
      </c>
      <c r="AO146" s="22">
        <v>0</v>
      </c>
      <c r="AP146" s="23">
        <v>0.3314256929677419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1816.012453240644</v>
      </c>
      <c r="AW146" s="22">
        <v>166.84135612042377</v>
      </c>
      <c r="AX146" s="22">
        <v>0.029816405677419368</v>
      </c>
      <c r="AY146" s="22">
        <v>0</v>
      </c>
      <c r="AZ146" s="23">
        <v>589.9744657722262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1232.549641172873</v>
      </c>
      <c r="BG146" s="22">
        <v>41.55490406867741</v>
      </c>
      <c r="BH146" s="22">
        <v>0.4909531777741935</v>
      </c>
      <c r="BI146" s="22">
        <v>0</v>
      </c>
      <c r="BJ146" s="23">
        <v>155.34108238170964</v>
      </c>
      <c r="BK146" s="24">
        <f t="shared" si="17"/>
        <v>4365.817298569328</v>
      </c>
    </row>
    <row r="147" spans="1:63" s="25" customFormat="1" ht="15">
      <c r="A147" s="20"/>
      <c r="B147" s="7" t="s">
        <v>205</v>
      </c>
      <c r="C147" s="21">
        <v>0</v>
      </c>
      <c r="D147" s="22">
        <v>0.8770769747096775</v>
      </c>
      <c r="E147" s="22">
        <v>0</v>
      </c>
      <c r="F147" s="22">
        <v>0</v>
      </c>
      <c r="G147" s="23">
        <v>0</v>
      </c>
      <c r="H147" s="21">
        <v>4.622098056935482</v>
      </c>
      <c r="I147" s="22">
        <v>0.4636675950967743</v>
      </c>
      <c r="J147" s="22">
        <v>0</v>
      </c>
      <c r="K147" s="22">
        <v>0</v>
      </c>
      <c r="L147" s="23">
        <v>2.480057323096774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2.0384674409999994</v>
      </c>
      <c r="S147" s="22">
        <v>0.3824514079354839</v>
      </c>
      <c r="T147" s="22">
        <v>0</v>
      </c>
      <c r="U147" s="22">
        <v>0</v>
      </c>
      <c r="V147" s="23">
        <v>0.6900633386774194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1.7816308139032262</v>
      </c>
      <c r="AC147" s="22">
        <v>0.026836457129032258</v>
      </c>
      <c r="AD147" s="22">
        <v>0</v>
      </c>
      <c r="AE147" s="22">
        <v>0</v>
      </c>
      <c r="AF147" s="23">
        <v>1.7885173859354846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0.3419883664516129</v>
      </c>
      <c r="AM147" s="22">
        <v>0.00121349770967742</v>
      </c>
      <c r="AN147" s="22">
        <v>0</v>
      </c>
      <c r="AO147" s="22">
        <v>0</v>
      </c>
      <c r="AP147" s="23">
        <v>0.005780586709677418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38.50878184299999</v>
      </c>
      <c r="AW147" s="22">
        <v>6.063619779501867</v>
      </c>
      <c r="AX147" s="22">
        <v>0</v>
      </c>
      <c r="AY147" s="22">
        <v>0</v>
      </c>
      <c r="AZ147" s="23">
        <v>21.83771476229033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19.59386035535484</v>
      </c>
      <c r="BG147" s="22">
        <v>1.8095041257741937</v>
      </c>
      <c r="BH147" s="22">
        <v>0</v>
      </c>
      <c r="BI147" s="22">
        <v>0</v>
      </c>
      <c r="BJ147" s="23">
        <v>5.444277849225807</v>
      </c>
      <c r="BK147" s="24">
        <f t="shared" si="17"/>
        <v>108.75760796043735</v>
      </c>
    </row>
    <row r="148" spans="1:63" s="25" customFormat="1" ht="15">
      <c r="A148" s="20"/>
      <c r="B148" s="7" t="s">
        <v>244</v>
      </c>
      <c r="C148" s="21">
        <v>0</v>
      </c>
      <c r="D148" s="22">
        <v>0.5435058889354838</v>
      </c>
      <c r="E148" s="22">
        <v>0</v>
      </c>
      <c r="F148" s="22">
        <v>0</v>
      </c>
      <c r="G148" s="23">
        <v>0</v>
      </c>
      <c r="H148" s="21">
        <v>17.20693280332259</v>
      </c>
      <c r="I148" s="22">
        <v>5.998323920516128</v>
      </c>
      <c r="J148" s="22">
        <v>0</v>
      </c>
      <c r="K148" s="22">
        <v>0</v>
      </c>
      <c r="L148" s="23">
        <v>25.09440857774194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15.830698135096775</v>
      </c>
      <c r="S148" s="22">
        <v>3.060643959741935</v>
      </c>
      <c r="T148" s="22">
        <v>0</v>
      </c>
      <c r="U148" s="22">
        <v>0</v>
      </c>
      <c r="V148" s="23">
        <v>10.496988541709674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8.385036373741935</v>
      </c>
      <c r="AC148" s="22">
        <v>0.1840433330645162</v>
      </c>
      <c r="AD148" s="22">
        <v>0</v>
      </c>
      <c r="AE148" s="22">
        <v>0</v>
      </c>
      <c r="AF148" s="23">
        <v>11.934558386419358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2.1119510185483867</v>
      </c>
      <c r="AM148" s="22">
        <v>0.010828537161290324</v>
      </c>
      <c r="AN148" s="22">
        <v>0</v>
      </c>
      <c r="AO148" s="22">
        <v>0</v>
      </c>
      <c r="AP148" s="23">
        <v>1.4087653158709679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108.36482500777427</v>
      </c>
      <c r="AW148" s="22">
        <v>133.23554257416578</v>
      </c>
      <c r="AX148" s="22">
        <v>0.10901122161290319</v>
      </c>
      <c r="AY148" s="22">
        <v>0</v>
      </c>
      <c r="AZ148" s="23">
        <v>258.55153137412924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96.1513419950968</v>
      </c>
      <c r="BG148" s="22">
        <v>18.61493719441936</v>
      </c>
      <c r="BH148" s="22">
        <v>6.655699605290323</v>
      </c>
      <c r="BI148" s="22">
        <v>0</v>
      </c>
      <c r="BJ148" s="23">
        <v>95.51535729248391</v>
      </c>
      <c r="BK148" s="24">
        <f t="shared" si="17"/>
        <v>819.4649310568435</v>
      </c>
    </row>
    <row r="149" spans="1:63" s="25" customFormat="1" ht="15">
      <c r="A149" s="20"/>
      <c r="B149" s="7" t="s">
        <v>206</v>
      </c>
      <c r="C149" s="21">
        <v>0</v>
      </c>
      <c r="D149" s="22">
        <v>0.9217434375161289</v>
      </c>
      <c r="E149" s="22">
        <v>0</v>
      </c>
      <c r="F149" s="22">
        <v>0</v>
      </c>
      <c r="G149" s="23">
        <v>0</v>
      </c>
      <c r="H149" s="21">
        <v>16.65080647680645</v>
      </c>
      <c r="I149" s="22">
        <v>12.35742924635484</v>
      </c>
      <c r="J149" s="22">
        <v>11.298056162645164</v>
      </c>
      <c r="K149" s="22">
        <v>0</v>
      </c>
      <c r="L149" s="23">
        <v>43.460883441419355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11.080199442935482</v>
      </c>
      <c r="S149" s="22">
        <v>11.152877112806452</v>
      </c>
      <c r="T149" s="22">
        <v>0.03708610270967742</v>
      </c>
      <c r="U149" s="22">
        <v>0</v>
      </c>
      <c r="V149" s="23">
        <v>21.806550523516126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2.731378495225806</v>
      </c>
      <c r="AC149" s="22">
        <v>0.1882520947419355</v>
      </c>
      <c r="AD149" s="22">
        <v>0</v>
      </c>
      <c r="AE149" s="22">
        <v>0</v>
      </c>
      <c r="AF149" s="23">
        <v>11.65188819564516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0.32856532070967737</v>
      </c>
      <c r="AM149" s="22">
        <v>0.02782612209677419</v>
      </c>
      <c r="AN149" s="22">
        <v>0</v>
      </c>
      <c r="AO149" s="22">
        <v>0</v>
      </c>
      <c r="AP149" s="23">
        <v>0.6004798161612902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367.4828737579675</v>
      </c>
      <c r="AW149" s="22">
        <v>157.01849451663094</v>
      </c>
      <c r="AX149" s="22">
        <v>0</v>
      </c>
      <c r="AY149" s="22">
        <v>0</v>
      </c>
      <c r="AZ149" s="23">
        <v>1386.1883373284193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263.8410279392579</v>
      </c>
      <c r="BG149" s="22">
        <v>81.60460383780648</v>
      </c>
      <c r="BH149" s="22">
        <v>2.195262285806452</v>
      </c>
      <c r="BI149" s="22">
        <v>0</v>
      </c>
      <c r="BJ149" s="23">
        <v>474.5314320965487</v>
      </c>
      <c r="BK149" s="24">
        <f t="shared" si="17"/>
        <v>2877.1560537537275</v>
      </c>
    </row>
    <row r="150" spans="1:63" s="25" customFormat="1" ht="15">
      <c r="A150" s="20"/>
      <c r="B150" s="7" t="s">
        <v>207</v>
      </c>
      <c r="C150" s="21">
        <v>0</v>
      </c>
      <c r="D150" s="22">
        <v>0.847816845903226</v>
      </c>
      <c r="E150" s="22">
        <v>0</v>
      </c>
      <c r="F150" s="22">
        <v>0</v>
      </c>
      <c r="G150" s="23">
        <v>0</v>
      </c>
      <c r="H150" s="21">
        <v>25.168638075677418</v>
      </c>
      <c r="I150" s="22">
        <v>19.01482713467742</v>
      </c>
      <c r="J150" s="22">
        <v>0</v>
      </c>
      <c r="K150" s="22">
        <v>0</v>
      </c>
      <c r="L150" s="23">
        <v>36.74701592048387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9.466670363935487</v>
      </c>
      <c r="S150" s="22">
        <v>41.78679370354838</v>
      </c>
      <c r="T150" s="22">
        <v>0</v>
      </c>
      <c r="U150" s="22">
        <v>0</v>
      </c>
      <c r="V150" s="23">
        <v>5.159710548193548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4.55235922967742</v>
      </c>
      <c r="AC150" s="22">
        <v>0.06240891258064517</v>
      </c>
      <c r="AD150" s="22">
        <v>0</v>
      </c>
      <c r="AE150" s="22">
        <v>0</v>
      </c>
      <c r="AF150" s="23">
        <v>1.9757097038709677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0.31641400129032254</v>
      </c>
      <c r="AM150" s="22">
        <v>0.005194139354838709</v>
      </c>
      <c r="AN150" s="22">
        <v>0</v>
      </c>
      <c r="AO150" s="22">
        <v>0</v>
      </c>
      <c r="AP150" s="23">
        <v>0.2573411121612903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52.24405345900001</v>
      </c>
      <c r="AW150" s="22">
        <v>18.488325891595128</v>
      </c>
      <c r="AX150" s="22">
        <v>0</v>
      </c>
      <c r="AY150" s="22">
        <v>0</v>
      </c>
      <c r="AZ150" s="23">
        <v>41.65536181048389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21.801374564967734</v>
      </c>
      <c r="BG150" s="22">
        <v>4.614771557645161</v>
      </c>
      <c r="BH150" s="22">
        <v>0</v>
      </c>
      <c r="BI150" s="22">
        <v>0</v>
      </c>
      <c r="BJ150" s="23">
        <v>6.737752306354838</v>
      </c>
      <c r="BK150" s="24">
        <f t="shared" si="17"/>
        <v>290.9025392814016</v>
      </c>
    </row>
    <row r="151" spans="1:63" s="25" customFormat="1" ht="15">
      <c r="A151" s="20"/>
      <c r="B151" s="7" t="s">
        <v>245</v>
      </c>
      <c r="C151" s="21">
        <v>0</v>
      </c>
      <c r="D151" s="22">
        <v>0.5869850051935483</v>
      </c>
      <c r="E151" s="22">
        <v>0</v>
      </c>
      <c r="F151" s="22">
        <v>0</v>
      </c>
      <c r="G151" s="23">
        <v>0</v>
      </c>
      <c r="H151" s="21">
        <v>4.956092220258065</v>
      </c>
      <c r="I151" s="22">
        <v>9.099213203741938</v>
      </c>
      <c r="J151" s="22">
        <v>0</v>
      </c>
      <c r="K151" s="22">
        <v>0</v>
      </c>
      <c r="L151" s="23">
        <v>6.587670248225807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4.3660563202903235</v>
      </c>
      <c r="S151" s="22">
        <v>0.5998654561290322</v>
      </c>
      <c r="T151" s="22">
        <v>0.29349250322580644</v>
      </c>
      <c r="U151" s="22">
        <v>0</v>
      </c>
      <c r="V151" s="23">
        <v>1.9344192835806444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0.7477310030000001</v>
      </c>
      <c r="AC151" s="22">
        <v>0.005945089741935484</v>
      </c>
      <c r="AD151" s="22">
        <v>0</v>
      </c>
      <c r="AE151" s="22">
        <v>0</v>
      </c>
      <c r="AF151" s="23">
        <v>0.22888046838709675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0.21441060787096772</v>
      </c>
      <c r="AM151" s="22">
        <v>0</v>
      </c>
      <c r="AN151" s="22">
        <v>0</v>
      </c>
      <c r="AO151" s="22">
        <v>0</v>
      </c>
      <c r="AP151" s="23">
        <v>0.0035176125161290326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5.463463965</v>
      </c>
      <c r="AW151" s="22">
        <v>0.6107796034034216</v>
      </c>
      <c r="AX151" s="22">
        <v>0</v>
      </c>
      <c r="AY151" s="22">
        <v>0</v>
      </c>
      <c r="AZ151" s="23">
        <v>7.2655241092258045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4.8725667216129045</v>
      </c>
      <c r="BG151" s="22">
        <v>0.9248485918064515</v>
      </c>
      <c r="BH151" s="22">
        <v>0</v>
      </c>
      <c r="BI151" s="22">
        <v>0</v>
      </c>
      <c r="BJ151" s="23">
        <v>5.023437359161291</v>
      </c>
      <c r="BK151" s="24">
        <f t="shared" si="17"/>
        <v>53.784899372371164</v>
      </c>
    </row>
    <row r="152" spans="1:63" s="25" customFormat="1" ht="15">
      <c r="A152" s="20"/>
      <c r="B152" s="7" t="s">
        <v>208</v>
      </c>
      <c r="C152" s="21">
        <v>0</v>
      </c>
      <c r="D152" s="22">
        <v>0.9746054625806448</v>
      </c>
      <c r="E152" s="22">
        <v>0</v>
      </c>
      <c r="F152" s="22">
        <v>0</v>
      </c>
      <c r="G152" s="23">
        <v>0</v>
      </c>
      <c r="H152" s="21">
        <v>298.8283251089676</v>
      </c>
      <c r="I152" s="22">
        <v>87.91950077064516</v>
      </c>
      <c r="J152" s="22">
        <v>0</v>
      </c>
      <c r="K152" s="22">
        <v>0</v>
      </c>
      <c r="L152" s="23">
        <v>293.9625758065482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150.646965662129</v>
      </c>
      <c r="S152" s="22">
        <v>17.640820044129033</v>
      </c>
      <c r="T152" s="22">
        <v>0</v>
      </c>
      <c r="U152" s="22">
        <v>0</v>
      </c>
      <c r="V152" s="23">
        <v>59.643842199419375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96.22030539980638</v>
      </c>
      <c r="AC152" s="22">
        <v>4.533179432580646</v>
      </c>
      <c r="AD152" s="22">
        <v>0</v>
      </c>
      <c r="AE152" s="22">
        <v>0</v>
      </c>
      <c r="AF152" s="23">
        <v>68.41473996248384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20.89427454103226</v>
      </c>
      <c r="AM152" s="22">
        <v>0.1720858761612903</v>
      </c>
      <c r="AN152" s="22">
        <v>0</v>
      </c>
      <c r="AO152" s="22">
        <v>0</v>
      </c>
      <c r="AP152" s="23">
        <v>6.442401067064517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1066.0397028718075</v>
      </c>
      <c r="AW152" s="22">
        <v>238.0558644923022</v>
      </c>
      <c r="AX152" s="22">
        <v>0.19297960122580649</v>
      </c>
      <c r="AY152" s="22">
        <v>0</v>
      </c>
      <c r="AZ152" s="23">
        <v>1140.4903135515815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521.7103699575806</v>
      </c>
      <c r="BG152" s="22">
        <v>72.55106171519354</v>
      </c>
      <c r="BH152" s="22">
        <v>0.01860656764516129</v>
      </c>
      <c r="BI152" s="22">
        <v>0</v>
      </c>
      <c r="BJ152" s="23">
        <v>164.87064856854838</v>
      </c>
      <c r="BK152" s="24">
        <f t="shared" si="17"/>
        <v>4310.223168659432</v>
      </c>
    </row>
    <row r="153" spans="1:63" s="25" customFormat="1" ht="15">
      <c r="A153" s="20"/>
      <c r="B153" s="7" t="s">
        <v>209</v>
      </c>
      <c r="C153" s="21">
        <v>0</v>
      </c>
      <c r="D153" s="22">
        <v>0.7204861216774191</v>
      </c>
      <c r="E153" s="22">
        <v>0</v>
      </c>
      <c r="F153" s="22">
        <v>0</v>
      </c>
      <c r="G153" s="23">
        <v>0</v>
      </c>
      <c r="H153" s="21">
        <v>47.32361372861289</v>
      </c>
      <c r="I153" s="22">
        <v>1.4900437992580637</v>
      </c>
      <c r="J153" s="22">
        <v>0</v>
      </c>
      <c r="K153" s="22">
        <v>0</v>
      </c>
      <c r="L153" s="23">
        <v>20.414717295903216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20.471148855354834</v>
      </c>
      <c r="S153" s="22">
        <v>0.6222348498387097</v>
      </c>
      <c r="T153" s="22">
        <v>0</v>
      </c>
      <c r="U153" s="22">
        <v>0</v>
      </c>
      <c r="V153" s="23">
        <v>3.203359949483871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19.89548337254838</v>
      </c>
      <c r="AC153" s="22">
        <v>0.24581747935483866</v>
      </c>
      <c r="AD153" s="22">
        <v>0</v>
      </c>
      <c r="AE153" s="22">
        <v>0</v>
      </c>
      <c r="AF153" s="23">
        <v>2.2576278770967746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4.922079683032258</v>
      </c>
      <c r="AM153" s="22">
        <v>0.0005145974193548389</v>
      </c>
      <c r="AN153" s="22">
        <v>0</v>
      </c>
      <c r="AO153" s="22">
        <v>0</v>
      </c>
      <c r="AP153" s="23">
        <v>0.259294676516129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622.2771804387422</v>
      </c>
      <c r="AW153" s="22">
        <v>31.59285435609756</v>
      </c>
      <c r="AX153" s="22">
        <v>0</v>
      </c>
      <c r="AY153" s="22">
        <v>0</v>
      </c>
      <c r="AZ153" s="23">
        <v>123.7842500912257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283.5508226195485</v>
      </c>
      <c r="BG153" s="22">
        <v>10.551092544258065</v>
      </c>
      <c r="BH153" s="22">
        <v>0.2544637551612903</v>
      </c>
      <c r="BI153" s="22">
        <v>0</v>
      </c>
      <c r="BJ153" s="23">
        <v>21.688794632838707</v>
      </c>
      <c r="BK153" s="24">
        <f t="shared" si="17"/>
        <v>1215.5258807239688</v>
      </c>
    </row>
    <row r="154" spans="1:63" s="25" customFormat="1" ht="15">
      <c r="A154" s="20"/>
      <c r="B154" s="7" t="s">
        <v>210</v>
      </c>
      <c r="C154" s="21">
        <v>0</v>
      </c>
      <c r="D154" s="22">
        <v>0.8262032399032261</v>
      </c>
      <c r="E154" s="22">
        <v>0</v>
      </c>
      <c r="F154" s="22">
        <v>0</v>
      </c>
      <c r="G154" s="23">
        <v>0</v>
      </c>
      <c r="H154" s="21">
        <v>2.313479689741936</v>
      </c>
      <c r="I154" s="22">
        <v>0.05300155767741935</v>
      </c>
      <c r="J154" s="22">
        <v>0</v>
      </c>
      <c r="K154" s="22">
        <v>0</v>
      </c>
      <c r="L154" s="23">
        <v>2.054727418967742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0.5175311593548386</v>
      </c>
      <c r="S154" s="22">
        <v>0.5080404280645161</v>
      </c>
      <c r="T154" s="22">
        <v>0</v>
      </c>
      <c r="U154" s="22">
        <v>0</v>
      </c>
      <c r="V154" s="23">
        <v>0.6010937153225807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0.08664052735483871</v>
      </c>
      <c r="AC154" s="22">
        <v>0.0015536915806451616</v>
      </c>
      <c r="AD154" s="22">
        <v>0</v>
      </c>
      <c r="AE154" s="22">
        <v>0</v>
      </c>
      <c r="AF154" s="23">
        <v>0.0007543287741935483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0.02613137203225806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11.444154411290326</v>
      </c>
      <c r="AW154" s="22">
        <v>0.3575170051497283</v>
      </c>
      <c r="AX154" s="22">
        <v>0</v>
      </c>
      <c r="AY154" s="22">
        <v>0</v>
      </c>
      <c r="AZ154" s="23">
        <v>1.5343736530645162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4.178055453451614</v>
      </c>
      <c r="BG154" s="22">
        <v>0.032147208580645154</v>
      </c>
      <c r="BH154" s="22">
        <v>0</v>
      </c>
      <c r="BI154" s="22">
        <v>0</v>
      </c>
      <c r="BJ154" s="23">
        <v>0.37085678161290325</v>
      </c>
      <c r="BK154" s="24">
        <f t="shared" si="17"/>
        <v>24.90626164192393</v>
      </c>
    </row>
    <row r="155" spans="1:63" s="25" customFormat="1" ht="15">
      <c r="A155" s="20"/>
      <c r="B155" s="7" t="s">
        <v>211</v>
      </c>
      <c r="C155" s="21">
        <v>0</v>
      </c>
      <c r="D155" s="22">
        <v>0.7062933870967743</v>
      </c>
      <c r="E155" s="22">
        <v>0</v>
      </c>
      <c r="F155" s="22">
        <v>0</v>
      </c>
      <c r="G155" s="23">
        <v>0</v>
      </c>
      <c r="H155" s="21">
        <v>23.78266118825285</v>
      </c>
      <c r="I155" s="22">
        <v>0</v>
      </c>
      <c r="J155" s="22">
        <v>0</v>
      </c>
      <c r="K155" s="22">
        <v>0</v>
      </c>
      <c r="L155" s="23">
        <v>7.945570961193547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15.516470791064519</v>
      </c>
      <c r="S155" s="22">
        <v>0</v>
      </c>
      <c r="T155" s="22">
        <v>0</v>
      </c>
      <c r="U155" s="22">
        <v>0</v>
      </c>
      <c r="V155" s="23">
        <v>1.5112094519354837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4.856624731806449</v>
      </c>
      <c r="AC155" s="22">
        <v>0</v>
      </c>
      <c r="AD155" s="22">
        <v>0</v>
      </c>
      <c r="AE155" s="22">
        <v>0</v>
      </c>
      <c r="AF155" s="23">
        <v>2.805062979870968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1.4431683998064517</v>
      </c>
      <c r="AM155" s="22">
        <v>0</v>
      </c>
      <c r="AN155" s="22">
        <v>0</v>
      </c>
      <c r="AO155" s="22">
        <v>0</v>
      </c>
      <c r="AP155" s="23">
        <v>0.38546348858064516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762.5167129501289</v>
      </c>
      <c r="AW155" s="22">
        <v>0.015599820064516125</v>
      </c>
      <c r="AX155" s="22">
        <v>0</v>
      </c>
      <c r="AY155" s="22">
        <v>0</v>
      </c>
      <c r="AZ155" s="23">
        <v>236.22633965493546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582.0601668943867</v>
      </c>
      <c r="BG155" s="22">
        <v>0.034011598387096775</v>
      </c>
      <c r="BH155" s="22">
        <v>0</v>
      </c>
      <c r="BI155" s="22">
        <v>0</v>
      </c>
      <c r="BJ155" s="23">
        <v>136.57720260703223</v>
      </c>
      <c r="BK155" s="24">
        <f t="shared" si="17"/>
        <v>1776.3825589045425</v>
      </c>
    </row>
    <row r="156" spans="1:63" s="25" customFormat="1" ht="15">
      <c r="A156" s="20"/>
      <c r="B156" s="7" t="s">
        <v>212</v>
      </c>
      <c r="C156" s="21">
        <v>0</v>
      </c>
      <c r="D156" s="22">
        <v>1.07722500483871</v>
      </c>
      <c r="E156" s="22">
        <v>0</v>
      </c>
      <c r="F156" s="22">
        <v>0</v>
      </c>
      <c r="G156" s="23">
        <v>0</v>
      </c>
      <c r="H156" s="21">
        <v>857.0120359136779</v>
      </c>
      <c r="I156" s="22">
        <v>51.053619953354826</v>
      </c>
      <c r="J156" s="22">
        <v>0</v>
      </c>
      <c r="K156" s="22">
        <v>0</v>
      </c>
      <c r="L156" s="23">
        <v>313.38582105625795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514.7334248660969</v>
      </c>
      <c r="S156" s="22">
        <v>6.836978005290323</v>
      </c>
      <c r="T156" s="22">
        <v>0</v>
      </c>
      <c r="U156" s="22">
        <v>0</v>
      </c>
      <c r="V156" s="23">
        <v>81.19209143367743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141.80793365990323</v>
      </c>
      <c r="AC156" s="22">
        <v>1.178355676612903</v>
      </c>
      <c r="AD156" s="22">
        <v>0</v>
      </c>
      <c r="AE156" s="22">
        <v>0</v>
      </c>
      <c r="AF156" s="23">
        <v>30.283609086903226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40.27254945629033</v>
      </c>
      <c r="AM156" s="22">
        <v>0.1307560364516129</v>
      </c>
      <c r="AN156" s="22">
        <v>0</v>
      </c>
      <c r="AO156" s="22">
        <v>0</v>
      </c>
      <c r="AP156" s="23">
        <v>20.835871970741927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4116.1399238660615</v>
      </c>
      <c r="AW156" s="22">
        <v>169.49173829283578</v>
      </c>
      <c r="AX156" s="22">
        <v>0.18404936016129034</v>
      </c>
      <c r="AY156" s="22">
        <v>0</v>
      </c>
      <c r="AZ156" s="23">
        <v>980.3554953971611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2969.370980520323</v>
      </c>
      <c r="BG156" s="22">
        <v>83.28939364406449</v>
      </c>
      <c r="BH156" s="22">
        <v>0.0447807124516129</v>
      </c>
      <c r="BI156" s="22">
        <v>0</v>
      </c>
      <c r="BJ156" s="23">
        <v>317.61234303390324</v>
      </c>
      <c r="BK156" s="24">
        <f t="shared" si="17"/>
        <v>10696.28897694706</v>
      </c>
    </row>
    <row r="157" spans="1:63" s="25" customFormat="1" ht="15">
      <c r="A157" s="20"/>
      <c r="B157" s="7" t="s">
        <v>213</v>
      </c>
      <c r="C157" s="21">
        <v>0</v>
      </c>
      <c r="D157" s="22">
        <v>0.8565419935161289</v>
      </c>
      <c r="E157" s="22">
        <v>0</v>
      </c>
      <c r="F157" s="22">
        <v>0</v>
      </c>
      <c r="G157" s="23">
        <v>0</v>
      </c>
      <c r="H157" s="21">
        <v>139.46425915887087</v>
      </c>
      <c r="I157" s="22">
        <v>21.953183284870967</v>
      </c>
      <c r="J157" s="22">
        <v>0</v>
      </c>
      <c r="K157" s="22">
        <v>0</v>
      </c>
      <c r="L157" s="23">
        <v>43.39900772661291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60.79466655880644</v>
      </c>
      <c r="S157" s="22">
        <v>0.4463021387741937</v>
      </c>
      <c r="T157" s="22">
        <v>0</v>
      </c>
      <c r="U157" s="22">
        <v>0</v>
      </c>
      <c r="V157" s="23">
        <v>6.1042323568387085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26.929879224967735</v>
      </c>
      <c r="AC157" s="22">
        <v>0.34323003861290324</v>
      </c>
      <c r="AD157" s="22">
        <v>0</v>
      </c>
      <c r="AE157" s="22">
        <v>0</v>
      </c>
      <c r="AF157" s="23">
        <v>2.893327314548387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6.472973077</v>
      </c>
      <c r="AM157" s="22">
        <v>0</v>
      </c>
      <c r="AN157" s="22">
        <v>0</v>
      </c>
      <c r="AO157" s="22">
        <v>0</v>
      </c>
      <c r="AP157" s="23">
        <v>0.26156157867741936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1550.921688684354</v>
      </c>
      <c r="AW157" s="22">
        <v>55.53026778952879</v>
      </c>
      <c r="AX157" s="22">
        <v>0</v>
      </c>
      <c r="AY157" s="22">
        <v>0</v>
      </c>
      <c r="AZ157" s="23">
        <v>319.7992891621291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918.6687068834195</v>
      </c>
      <c r="BG157" s="22">
        <v>15.636653422064514</v>
      </c>
      <c r="BH157" s="22">
        <v>0.010799329032258066</v>
      </c>
      <c r="BI157" s="22">
        <v>0</v>
      </c>
      <c r="BJ157" s="23">
        <v>88.3757074898387</v>
      </c>
      <c r="BK157" s="24">
        <f t="shared" si="17"/>
        <v>3258.8622772124636</v>
      </c>
    </row>
    <row r="158" spans="1:63" s="25" customFormat="1" ht="15">
      <c r="A158" s="20"/>
      <c r="B158" s="7" t="s">
        <v>214</v>
      </c>
      <c r="C158" s="21">
        <v>0</v>
      </c>
      <c r="D158" s="22">
        <v>0.09402872051612905</v>
      </c>
      <c r="E158" s="22">
        <v>0</v>
      </c>
      <c r="F158" s="22">
        <v>0</v>
      </c>
      <c r="G158" s="23">
        <v>0</v>
      </c>
      <c r="H158" s="21">
        <v>23.271512854129025</v>
      </c>
      <c r="I158" s="22">
        <v>1.9409895483870971</v>
      </c>
      <c r="J158" s="22">
        <v>0</v>
      </c>
      <c r="K158" s="22">
        <v>0</v>
      </c>
      <c r="L158" s="23">
        <v>35.10811932354839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11.151843234225803</v>
      </c>
      <c r="S158" s="22">
        <v>18.106171575580646</v>
      </c>
      <c r="T158" s="22">
        <v>0</v>
      </c>
      <c r="U158" s="22">
        <v>0</v>
      </c>
      <c r="V158" s="23">
        <v>3.3792221893870966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0.9698634351612905</v>
      </c>
      <c r="AC158" s="22">
        <v>0</v>
      </c>
      <c r="AD158" s="22">
        <v>0</v>
      </c>
      <c r="AE158" s="22">
        <v>0</v>
      </c>
      <c r="AF158" s="23">
        <v>2.5195728256451613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0.10099158996774195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7.092058732322582</v>
      </c>
      <c r="AW158" s="22">
        <v>1.876343201748078</v>
      </c>
      <c r="AX158" s="22">
        <v>0</v>
      </c>
      <c r="AY158" s="22">
        <v>0</v>
      </c>
      <c r="AZ158" s="23">
        <v>11.059213709193548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3.141706907903225</v>
      </c>
      <c r="BG158" s="22">
        <v>0.2681765429354839</v>
      </c>
      <c r="BH158" s="22">
        <v>0</v>
      </c>
      <c r="BI158" s="22">
        <v>0</v>
      </c>
      <c r="BJ158" s="23">
        <v>1.5804724747741936</v>
      </c>
      <c r="BK158" s="24">
        <f t="shared" si="17"/>
        <v>121.66028686542548</v>
      </c>
    </row>
    <row r="159" spans="1:63" s="25" customFormat="1" ht="15">
      <c r="A159" s="20"/>
      <c r="B159" s="7" t="s">
        <v>223</v>
      </c>
      <c r="C159" s="21">
        <v>0</v>
      </c>
      <c r="D159" s="22">
        <v>3.34926870967742</v>
      </c>
      <c r="E159" s="22">
        <v>0</v>
      </c>
      <c r="F159" s="22">
        <v>0</v>
      </c>
      <c r="G159" s="23">
        <v>0</v>
      </c>
      <c r="H159" s="21">
        <v>46.46428696848387</v>
      </c>
      <c r="I159" s="22">
        <v>12.70302640667742</v>
      </c>
      <c r="J159" s="22">
        <v>0</v>
      </c>
      <c r="K159" s="22">
        <v>0</v>
      </c>
      <c r="L159" s="23">
        <v>34.45699004741935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26.06333533051613</v>
      </c>
      <c r="S159" s="22">
        <v>1.7653760979677424</v>
      </c>
      <c r="T159" s="22">
        <v>0</v>
      </c>
      <c r="U159" s="22">
        <v>0</v>
      </c>
      <c r="V159" s="23">
        <v>5.107916362290323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3.932155874258064</v>
      </c>
      <c r="AC159" s="22">
        <v>0.009179458225806451</v>
      </c>
      <c r="AD159" s="22">
        <v>0</v>
      </c>
      <c r="AE159" s="22">
        <v>0</v>
      </c>
      <c r="AF159" s="23">
        <v>3.113177814903226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0.6472037624516128</v>
      </c>
      <c r="AM159" s="22">
        <v>0</v>
      </c>
      <c r="AN159" s="22">
        <v>0</v>
      </c>
      <c r="AO159" s="22">
        <v>0</v>
      </c>
      <c r="AP159" s="23">
        <v>0.13834568512903228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33.650953870999984</v>
      </c>
      <c r="AW159" s="22">
        <v>17.425074111144973</v>
      </c>
      <c r="AX159" s="22">
        <v>0.012183416225806452</v>
      </c>
      <c r="AY159" s="22">
        <v>0</v>
      </c>
      <c r="AZ159" s="23">
        <v>33.39394833629032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16.787051887483873</v>
      </c>
      <c r="BG159" s="22">
        <v>1.5632688098709677</v>
      </c>
      <c r="BH159" s="22">
        <v>0</v>
      </c>
      <c r="BI159" s="22">
        <v>0</v>
      </c>
      <c r="BJ159" s="23">
        <v>7.107759792935485</v>
      </c>
      <c r="BK159" s="24">
        <f t="shared" si="17"/>
        <v>247.69050274295142</v>
      </c>
    </row>
    <row r="160" spans="1:63" s="30" customFormat="1" ht="15">
      <c r="A160" s="20"/>
      <c r="B160" s="8" t="s">
        <v>12</v>
      </c>
      <c r="C160" s="26">
        <f aca="true" t="shared" si="18" ref="C160:AH160">SUM(C133:C159)</f>
        <v>0</v>
      </c>
      <c r="D160" s="27">
        <f t="shared" si="18"/>
        <v>141.25258134548386</v>
      </c>
      <c r="E160" s="27">
        <f t="shared" si="18"/>
        <v>0</v>
      </c>
      <c r="F160" s="27">
        <f t="shared" si="18"/>
        <v>0</v>
      </c>
      <c r="G160" s="28">
        <f t="shared" si="18"/>
        <v>0</v>
      </c>
      <c r="H160" s="26">
        <f t="shared" si="18"/>
        <v>2876.691701167543</v>
      </c>
      <c r="I160" s="27">
        <f t="shared" si="18"/>
        <v>3779.83777671226</v>
      </c>
      <c r="J160" s="27">
        <f t="shared" si="18"/>
        <v>35.172331101806456</v>
      </c>
      <c r="K160" s="27">
        <f t="shared" si="18"/>
        <v>306.1596385005806</v>
      </c>
      <c r="L160" s="28">
        <f t="shared" si="18"/>
        <v>2695.9997858352895</v>
      </c>
      <c r="M160" s="26">
        <f t="shared" si="18"/>
        <v>0</v>
      </c>
      <c r="N160" s="27">
        <f t="shared" si="18"/>
        <v>0</v>
      </c>
      <c r="O160" s="27">
        <f t="shared" si="18"/>
        <v>0</v>
      </c>
      <c r="P160" s="27">
        <f t="shared" si="18"/>
        <v>0</v>
      </c>
      <c r="Q160" s="28">
        <f t="shared" si="18"/>
        <v>0</v>
      </c>
      <c r="R160" s="26">
        <f t="shared" si="18"/>
        <v>1464.6418383151292</v>
      </c>
      <c r="S160" s="27">
        <f t="shared" si="18"/>
        <v>357.75392380251617</v>
      </c>
      <c r="T160" s="27">
        <f t="shared" si="18"/>
        <v>0.44775498409677417</v>
      </c>
      <c r="U160" s="27">
        <f t="shared" si="18"/>
        <v>0</v>
      </c>
      <c r="V160" s="28">
        <f t="shared" si="18"/>
        <v>486.9903124479678</v>
      </c>
      <c r="W160" s="26">
        <f t="shared" si="18"/>
        <v>0</v>
      </c>
      <c r="X160" s="27">
        <f t="shared" si="18"/>
        <v>0</v>
      </c>
      <c r="Y160" s="27">
        <f t="shared" si="18"/>
        <v>0</v>
      </c>
      <c r="Z160" s="27">
        <f t="shared" si="18"/>
        <v>0</v>
      </c>
      <c r="AA160" s="28">
        <f t="shared" si="18"/>
        <v>0</v>
      </c>
      <c r="AB160" s="26">
        <f t="shared" si="18"/>
        <v>724.2339195158062</v>
      </c>
      <c r="AC160" s="27">
        <f t="shared" si="18"/>
        <v>24.988782994161287</v>
      </c>
      <c r="AD160" s="27">
        <f t="shared" si="18"/>
        <v>0</v>
      </c>
      <c r="AE160" s="27">
        <f t="shared" si="18"/>
        <v>0</v>
      </c>
      <c r="AF160" s="28">
        <f t="shared" si="18"/>
        <v>422.39392460767743</v>
      </c>
      <c r="AG160" s="26">
        <f t="shared" si="18"/>
        <v>0</v>
      </c>
      <c r="AH160" s="27">
        <f t="shared" si="18"/>
        <v>0</v>
      </c>
      <c r="AI160" s="27">
        <f aca="true" t="shared" si="19" ref="AI160:BK160">SUM(AI133:AI159)</f>
        <v>0</v>
      </c>
      <c r="AJ160" s="27">
        <f t="shared" si="19"/>
        <v>0</v>
      </c>
      <c r="AK160" s="28">
        <f t="shared" si="19"/>
        <v>0</v>
      </c>
      <c r="AL160" s="26">
        <f t="shared" si="19"/>
        <v>163.8928318420968</v>
      </c>
      <c r="AM160" s="27">
        <f t="shared" si="19"/>
        <v>1.5145682340645157</v>
      </c>
      <c r="AN160" s="27">
        <f t="shared" si="19"/>
        <v>0</v>
      </c>
      <c r="AO160" s="27">
        <f t="shared" si="19"/>
        <v>0</v>
      </c>
      <c r="AP160" s="28">
        <f t="shared" si="19"/>
        <v>60.48341502819354</v>
      </c>
      <c r="AQ160" s="26">
        <f t="shared" si="19"/>
        <v>0</v>
      </c>
      <c r="AR160" s="27">
        <f t="shared" si="19"/>
        <v>0</v>
      </c>
      <c r="AS160" s="27">
        <f t="shared" si="19"/>
        <v>0</v>
      </c>
      <c r="AT160" s="27">
        <f t="shared" si="19"/>
        <v>0</v>
      </c>
      <c r="AU160" s="28">
        <f t="shared" si="19"/>
        <v>0</v>
      </c>
      <c r="AV160" s="26">
        <f t="shared" si="19"/>
        <v>22722.67243118387</v>
      </c>
      <c r="AW160" s="27">
        <f t="shared" si="19"/>
        <v>3212.2397403266973</v>
      </c>
      <c r="AX160" s="27">
        <f t="shared" si="19"/>
        <v>4.138630892354838</v>
      </c>
      <c r="AY160" s="27">
        <f t="shared" si="19"/>
        <v>0.027233826000000006</v>
      </c>
      <c r="AZ160" s="28">
        <f t="shared" si="19"/>
        <v>14377.511892137421</v>
      </c>
      <c r="BA160" s="26">
        <f t="shared" si="19"/>
        <v>0</v>
      </c>
      <c r="BB160" s="27">
        <f t="shared" si="19"/>
        <v>0</v>
      </c>
      <c r="BC160" s="27">
        <f t="shared" si="19"/>
        <v>0</v>
      </c>
      <c r="BD160" s="27">
        <f t="shared" si="19"/>
        <v>0</v>
      </c>
      <c r="BE160" s="28">
        <f t="shared" si="19"/>
        <v>0</v>
      </c>
      <c r="BF160" s="26">
        <f t="shared" si="19"/>
        <v>13844.364042897003</v>
      </c>
      <c r="BG160" s="27">
        <f t="shared" si="19"/>
        <v>924.9601849350646</v>
      </c>
      <c r="BH160" s="27">
        <f t="shared" si="19"/>
        <v>12.49495865370968</v>
      </c>
      <c r="BI160" s="27">
        <f t="shared" si="19"/>
        <v>0</v>
      </c>
      <c r="BJ160" s="28">
        <f t="shared" si="19"/>
        <v>3649.9734711264196</v>
      </c>
      <c r="BK160" s="29">
        <f t="shared" si="19"/>
        <v>72290.83767241321</v>
      </c>
    </row>
    <row r="161" spans="1:63" s="30" customFormat="1" ht="15">
      <c r="A161" s="20"/>
      <c r="B161" s="8" t="s">
        <v>23</v>
      </c>
      <c r="C161" s="26">
        <f aca="true" t="shared" si="20" ref="C161:AH161">C160+C130</f>
        <v>0</v>
      </c>
      <c r="D161" s="27">
        <f t="shared" si="20"/>
        <v>141.9363126336774</v>
      </c>
      <c r="E161" s="27">
        <f t="shared" si="20"/>
        <v>0</v>
      </c>
      <c r="F161" s="27">
        <f t="shared" si="20"/>
        <v>0</v>
      </c>
      <c r="G161" s="28">
        <f t="shared" si="20"/>
        <v>0</v>
      </c>
      <c r="H161" s="26">
        <f t="shared" si="20"/>
        <v>3316.5261175555756</v>
      </c>
      <c r="I161" s="27">
        <f t="shared" si="20"/>
        <v>3802.866041796744</v>
      </c>
      <c r="J161" s="27">
        <f t="shared" si="20"/>
        <v>35.172331101806456</v>
      </c>
      <c r="K161" s="27">
        <f t="shared" si="20"/>
        <v>306.1596385005806</v>
      </c>
      <c r="L161" s="28">
        <f t="shared" si="20"/>
        <v>2740.8271331501282</v>
      </c>
      <c r="M161" s="26">
        <f t="shared" si="20"/>
        <v>0</v>
      </c>
      <c r="N161" s="27">
        <f t="shared" si="20"/>
        <v>0</v>
      </c>
      <c r="O161" s="27">
        <f t="shared" si="20"/>
        <v>0</v>
      </c>
      <c r="P161" s="27">
        <f t="shared" si="20"/>
        <v>0</v>
      </c>
      <c r="Q161" s="28">
        <f t="shared" si="20"/>
        <v>0</v>
      </c>
      <c r="R161" s="26">
        <f t="shared" si="20"/>
        <v>1755.1985399136775</v>
      </c>
      <c r="S161" s="27">
        <f t="shared" si="20"/>
        <v>365.9898916088388</v>
      </c>
      <c r="T161" s="27">
        <f t="shared" si="20"/>
        <v>0.44775498409677417</v>
      </c>
      <c r="U161" s="27">
        <f t="shared" si="20"/>
        <v>0</v>
      </c>
      <c r="V161" s="28">
        <f t="shared" si="20"/>
        <v>504.6922752443549</v>
      </c>
      <c r="W161" s="26">
        <f t="shared" si="20"/>
        <v>0</v>
      </c>
      <c r="X161" s="27">
        <f t="shared" si="20"/>
        <v>0</v>
      </c>
      <c r="Y161" s="27">
        <f t="shared" si="20"/>
        <v>0</v>
      </c>
      <c r="Z161" s="27">
        <f t="shared" si="20"/>
        <v>0</v>
      </c>
      <c r="AA161" s="28">
        <f t="shared" si="20"/>
        <v>0</v>
      </c>
      <c r="AB161" s="26">
        <f t="shared" si="20"/>
        <v>805.6320313211933</v>
      </c>
      <c r="AC161" s="27">
        <f t="shared" si="20"/>
        <v>26.781264816838707</v>
      </c>
      <c r="AD161" s="27">
        <f t="shared" si="20"/>
        <v>0</v>
      </c>
      <c r="AE161" s="27">
        <f t="shared" si="20"/>
        <v>0</v>
      </c>
      <c r="AF161" s="28">
        <f t="shared" si="20"/>
        <v>433.2812681100968</v>
      </c>
      <c r="AG161" s="26">
        <f t="shared" si="20"/>
        <v>0</v>
      </c>
      <c r="AH161" s="27">
        <f t="shared" si="20"/>
        <v>0</v>
      </c>
      <c r="AI161" s="27">
        <f aca="true" t="shared" si="21" ref="AI161:BK161">AI160+AI130</f>
        <v>0</v>
      </c>
      <c r="AJ161" s="27">
        <f t="shared" si="21"/>
        <v>0</v>
      </c>
      <c r="AK161" s="28">
        <f t="shared" si="21"/>
        <v>0</v>
      </c>
      <c r="AL161" s="26">
        <f t="shared" si="21"/>
        <v>189.4229799893871</v>
      </c>
      <c r="AM161" s="27">
        <f t="shared" si="21"/>
        <v>1.7638704938387093</v>
      </c>
      <c r="AN161" s="27">
        <f t="shared" si="21"/>
        <v>0</v>
      </c>
      <c r="AO161" s="27">
        <f t="shared" si="21"/>
        <v>0</v>
      </c>
      <c r="AP161" s="28">
        <f t="shared" si="21"/>
        <v>61.71525102545161</v>
      </c>
      <c r="AQ161" s="26">
        <f t="shared" si="21"/>
        <v>0</v>
      </c>
      <c r="AR161" s="27">
        <f t="shared" si="21"/>
        <v>0</v>
      </c>
      <c r="AS161" s="27">
        <f t="shared" si="21"/>
        <v>0</v>
      </c>
      <c r="AT161" s="27">
        <f t="shared" si="21"/>
        <v>0</v>
      </c>
      <c r="AU161" s="28">
        <f t="shared" si="21"/>
        <v>0</v>
      </c>
      <c r="AV161" s="26">
        <f t="shared" si="21"/>
        <v>27057.412720400833</v>
      </c>
      <c r="AW161" s="27">
        <f t="shared" si="21"/>
        <v>3503.1133388327266</v>
      </c>
      <c r="AX161" s="27">
        <f t="shared" si="21"/>
        <v>4.139392473709677</v>
      </c>
      <c r="AY161" s="27">
        <f t="shared" si="21"/>
        <v>0.027233826000000006</v>
      </c>
      <c r="AZ161" s="28">
        <f t="shared" si="21"/>
        <v>15122.486017188938</v>
      </c>
      <c r="BA161" s="26">
        <f t="shared" si="21"/>
        <v>0</v>
      </c>
      <c r="BB161" s="27">
        <f t="shared" si="21"/>
        <v>0</v>
      </c>
      <c r="BC161" s="27">
        <f t="shared" si="21"/>
        <v>0</v>
      </c>
      <c r="BD161" s="27">
        <f t="shared" si="21"/>
        <v>0</v>
      </c>
      <c r="BE161" s="28">
        <f t="shared" si="21"/>
        <v>0</v>
      </c>
      <c r="BF161" s="26">
        <f t="shared" si="21"/>
        <v>17415.100081660745</v>
      </c>
      <c r="BG161" s="27">
        <f t="shared" si="21"/>
        <v>1091.9720737315486</v>
      </c>
      <c r="BH161" s="27">
        <f t="shared" si="21"/>
        <v>12.49495865370968</v>
      </c>
      <c r="BI161" s="27">
        <f t="shared" si="21"/>
        <v>0</v>
      </c>
      <c r="BJ161" s="28">
        <f t="shared" si="21"/>
        <v>3959.074146812323</v>
      </c>
      <c r="BK161" s="28">
        <f t="shared" si="21"/>
        <v>82654.23266582681</v>
      </c>
    </row>
    <row r="162" spans="3:63" ht="15" customHeight="1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</row>
    <row r="163" spans="1:63" s="25" customFormat="1" ht="15">
      <c r="A163" s="20" t="s">
        <v>24</v>
      </c>
      <c r="B163" s="12" t="s">
        <v>25</v>
      </c>
      <c r="C163" s="21"/>
      <c r="D163" s="22"/>
      <c r="E163" s="22"/>
      <c r="F163" s="22"/>
      <c r="G163" s="23"/>
      <c r="H163" s="21"/>
      <c r="I163" s="22"/>
      <c r="J163" s="22"/>
      <c r="K163" s="22"/>
      <c r="L163" s="23"/>
      <c r="M163" s="21"/>
      <c r="N163" s="22"/>
      <c r="O163" s="22"/>
      <c r="P163" s="22"/>
      <c r="Q163" s="23"/>
      <c r="R163" s="21"/>
      <c r="S163" s="22"/>
      <c r="T163" s="22"/>
      <c r="U163" s="22"/>
      <c r="V163" s="23"/>
      <c r="W163" s="21"/>
      <c r="X163" s="22"/>
      <c r="Y163" s="22"/>
      <c r="Z163" s="22"/>
      <c r="AA163" s="23"/>
      <c r="AB163" s="21"/>
      <c r="AC163" s="22"/>
      <c r="AD163" s="22"/>
      <c r="AE163" s="22"/>
      <c r="AF163" s="23"/>
      <c r="AG163" s="21"/>
      <c r="AH163" s="22"/>
      <c r="AI163" s="22"/>
      <c r="AJ163" s="22"/>
      <c r="AK163" s="23"/>
      <c r="AL163" s="21"/>
      <c r="AM163" s="22"/>
      <c r="AN163" s="22"/>
      <c r="AO163" s="22"/>
      <c r="AP163" s="23"/>
      <c r="AQ163" s="21"/>
      <c r="AR163" s="22"/>
      <c r="AS163" s="22"/>
      <c r="AT163" s="22"/>
      <c r="AU163" s="23"/>
      <c r="AV163" s="21"/>
      <c r="AW163" s="22"/>
      <c r="AX163" s="22"/>
      <c r="AY163" s="22"/>
      <c r="AZ163" s="23"/>
      <c r="BA163" s="21"/>
      <c r="BB163" s="22"/>
      <c r="BC163" s="22"/>
      <c r="BD163" s="22"/>
      <c r="BE163" s="23"/>
      <c r="BF163" s="21"/>
      <c r="BG163" s="22"/>
      <c r="BH163" s="22"/>
      <c r="BI163" s="22"/>
      <c r="BJ163" s="23"/>
      <c r="BK163" s="24"/>
    </row>
    <row r="164" spans="1:63" s="25" customFormat="1" ht="15">
      <c r="A164" s="20" t="s">
        <v>7</v>
      </c>
      <c r="B164" s="8" t="s">
        <v>26</v>
      </c>
      <c r="C164" s="21"/>
      <c r="D164" s="22"/>
      <c r="E164" s="22"/>
      <c r="F164" s="22"/>
      <c r="G164" s="23"/>
      <c r="H164" s="21"/>
      <c r="I164" s="22"/>
      <c r="J164" s="22"/>
      <c r="K164" s="22"/>
      <c r="L164" s="23"/>
      <c r="M164" s="21"/>
      <c r="N164" s="22"/>
      <c r="O164" s="22"/>
      <c r="P164" s="22"/>
      <c r="Q164" s="23"/>
      <c r="R164" s="21"/>
      <c r="S164" s="22"/>
      <c r="T164" s="22"/>
      <c r="U164" s="22"/>
      <c r="V164" s="23"/>
      <c r="W164" s="21"/>
      <c r="X164" s="22"/>
      <c r="Y164" s="22"/>
      <c r="Z164" s="22"/>
      <c r="AA164" s="23"/>
      <c r="AB164" s="21"/>
      <c r="AC164" s="22"/>
      <c r="AD164" s="22"/>
      <c r="AE164" s="22"/>
      <c r="AF164" s="23"/>
      <c r="AG164" s="21"/>
      <c r="AH164" s="22"/>
      <c r="AI164" s="22"/>
      <c r="AJ164" s="22"/>
      <c r="AK164" s="23"/>
      <c r="AL164" s="21"/>
      <c r="AM164" s="22"/>
      <c r="AN164" s="22"/>
      <c r="AO164" s="22"/>
      <c r="AP164" s="23"/>
      <c r="AQ164" s="21"/>
      <c r="AR164" s="22"/>
      <c r="AS164" s="22"/>
      <c r="AT164" s="22"/>
      <c r="AU164" s="23"/>
      <c r="AV164" s="21"/>
      <c r="AW164" s="22"/>
      <c r="AX164" s="22"/>
      <c r="AY164" s="22"/>
      <c r="AZ164" s="23"/>
      <c r="BA164" s="21"/>
      <c r="BB164" s="22"/>
      <c r="BC164" s="22"/>
      <c r="BD164" s="22"/>
      <c r="BE164" s="23"/>
      <c r="BF164" s="21"/>
      <c r="BG164" s="22"/>
      <c r="BH164" s="22"/>
      <c r="BI164" s="22"/>
      <c r="BJ164" s="23"/>
      <c r="BK164" s="24"/>
    </row>
    <row r="165" spans="1:63" s="25" customFormat="1" ht="15">
      <c r="A165" s="20"/>
      <c r="B165" s="13" t="s">
        <v>215</v>
      </c>
      <c r="C165" s="21">
        <v>0</v>
      </c>
      <c r="D165" s="22">
        <v>0.022941379999999983</v>
      </c>
      <c r="E165" s="22">
        <v>0</v>
      </c>
      <c r="F165" s="22">
        <v>0</v>
      </c>
      <c r="G165" s="23">
        <v>0</v>
      </c>
      <c r="H165" s="21">
        <v>0.08222333858064512</v>
      </c>
      <c r="I165" s="22">
        <v>0.09968116283870966</v>
      </c>
      <c r="J165" s="22">
        <v>0.001961510999999999</v>
      </c>
      <c r="K165" s="22">
        <v>0</v>
      </c>
      <c r="L165" s="23">
        <v>0.16118693154838706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0.0415099264516129</v>
      </c>
      <c r="S165" s="22">
        <v>0.10433883500000005</v>
      </c>
      <c r="T165" s="22">
        <v>0</v>
      </c>
      <c r="U165" s="22">
        <v>0</v>
      </c>
      <c r="V165" s="23">
        <v>0.04795261300000001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0.015080693387096777</v>
      </c>
      <c r="AC165" s="22">
        <v>0.002063386</v>
      </c>
      <c r="AD165" s="22">
        <v>0</v>
      </c>
      <c r="AE165" s="22">
        <v>0</v>
      </c>
      <c r="AF165" s="23">
        <v>0.026728430000000004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0.003044933677419355</v>
      </c>
      <c r="AM165" s="22">
        <v>5.720000000000002E-07</v>
      </c>
      <c r="AN165" s="22">
        <v>0</v>
      </c>
      <c r="AO165" s="22">
        <v>0</v>
      </c>
      <c r="AP165" s="23">
        <v>0.003188076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1.5017070381612911</v>
      </c>
      <c r="AW165" s="22">
        <v>0.606666105785321</v>
      </c>
      <c r="AX165" s="22">
        <v>0.0001249540000000001</v>
      </c>
      <c r="AY165" s="22">
        <v>0</v>
      </c>
      <c r="AZ165" s="23">
        <v>4.052845949903226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1.0051736639354836</v>
      </c>
      <c r="BG165" s="22">
        <v>0.20128002003225803</v>
      </c>
      <c r="BH165" s="22">
        <v>0.004887836000000001</v>
      </c>
      <c r="BI165" s="22">
        <v>0</v>
      </c>
      <c r="BJ165" s="23">
        <v>1.3426419028387095</v>
      </c>
      <c r="BK165" s="24">
        <f>SUM(C165:BJ165)</f>
        <v>9.327229260140161</v>
      </c>
    </row>
    <row r="166" spans="1:63" s="25" customFormat="1" ht="15">
      <c r="A166" s="20"/>
      <c r="B166" s="13" t="s">
        <v>216</v>
      </c>
      <c r="C166" s="21">
        <v>0</v>
      </c>
      <c r="D166" s="22">
        <v>22.593263786903222</v>
      </c>
      <c r="E166" s="22">
        <v>0</v>
      </c>
      <c r="F166" s="22">
        <v>0</v>
      </c>
      <c r="G166" s="23">
        <v>0</v>
      </c>
      <c r="H166" s="21">
        <v>56.5733514080968</v>
      </c>
      <c r="I166" s="22">
        <v>37.630540492258056</v>
      </c>
      <c r="J166" s="22">
        <v>0</v>
      </c>
      <c r="K166" s="22">
        <v>0</v>
      </c>
      <c r="L166" s="23">
        <v>75.25058912580644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29.458503504451613</v>
      </c>
      <c r="S166" s="22">
        <v>84.0118888829355</v>
      </c>
      <c r="T166" s="22">
        <v>0</v>
      </c>
      <c r="U166" s="22">
        <v>0</v>
      </c>
      <c r="V166" s="23">
        <v>26.57849013664516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9.613497743774193</v>
      </c>
      <c r="AC166" s="22">
        <v>1.1039170171935484</v>
      </c>
      <c r="AD166" s="22">
        <v>0</v>
      </c>
      <c r="AE166" s="22">
        <v>0</v>
      </c>
      <c r="AF166" s="23">
        <v>9.094296291580644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2.3525713700967743</v>
      </c>
      <c r="AM166" s="22">
        <v>2.0129032258064524E-08</v>
      </c>
      <c r="AN166" s="22">
        <v>0</v>
      </c>
      <c r="AO166" s="22">
        <v>0</v>
      </c>
      <c r="AP166" s="23">
        <v>1.425718741935484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962.9222456297737</v>
      </c>
      <c r="AW166" s="22">
        <v>268.21965114818937</v>
      </c>
      <c r="AX166" s="22">
        <v>0.020210631612903217</v>
      </c>
      <c r="AY166" s="22">
        <v>0</v>
      </c>
      <c r="AZ166" s="23">
        <v>1746.9478849495142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671.8089120904518</v>
      </c>
      <c r="BG166" s="22">
        <v>65.41018822180645</v>
      </c>
      <c r="BH166" s="22">
        <v>0</v>
      </c>
      <c r="BI166" s="22">
        <v>0</v>
      </c>
      <c r="BJ166" s="23">
        <v>649.1762649878386</v>
      </c>
      <c r="BK166" s="24">
        <f>SUM(C166:BJ166)</f>
        <v>4720.191986180994</v>
      </c>
    </row>
    <row r="167" spans="1:63" s="30" customFormat="1" ht="15">
      <c r="A167" s="20"/>
      <c r="B167" s="8" t="s">
        <v>27</v>
      </c>
      <c r="C167" s="26">
        <f>SUM(C165:C166)</f>
        <v>0</v>
      </c>
      <c r="D167" s="26">
        <f aca="true" t="shared" si="22" ref="D167:BK167">SUM(D165:D166)</f>
        <v>22.61620516690322</v>
      </c>
      <c r="E167" s="26">
        <f t="shared" si="22"/>
        <v>0</v>
      </c>
      <c r="F167" s="26">
        <f t="shared" si="22"/>
        <v>0</v>
      </c>
      <c r="G167" s="26">
        <f t="shared" si="22"/>
        <v>0</v>
      </c>
      <c r="H167" s="26">
        <f t="shared" si="22"/>
        <v>56.655574746677445</v>
      </c>
      <c r="I167" s="26">
        <f t="shared" si="22"/>
        <v>37.73022165509676</v>
      </c>
      <c r="J167" s="26">
        <f t="shared" si="22"/>
        <v>0.001961510999999999</v>
      </c>
      <c r="K167" s="26">
        <f t="shared" si="22"/>
        <v>0</v>
      </c>
      <c r="L167" s="26">
        <f t="shared" si="22"/>
        <v>75.41177605735483</v>
      </c>
      <c r="M167" s="26">
        <f t="shared" si="22"/>
        <v>0</v>
      </c>
      <c r="N167" s="26">
        <f t="shared" si="22"/>
        <v>0</v>
      </c>
      <c r="O167" s="26">
        <f t="shared" si="22"/>
        <v>0</v>
      </c>
      <c r="P167" s="26">
        <f t="shared" si="22"/>
        <v>0</v>
      </c>
      <c r="Q167" s="26">
        <f t="shared" si="22"/>
        <v>0</v>
      </c>
      <c r="R167" s="26">
        <f t="shared" si="22"/>
        <v>29.500013430903227</v>
      </c>
      <c r="S167" s="26">
        <f t="shared" si="22"/>
        <v>84.11622771793549</v>
      </c>
      <c r="T167" s="26">
        <f t="shared" si="22"/>
        <v>0</v>
      </c>
      <c r="U167" s="26">
        <f t="shared" si="22"/>
        <v>0</v>
      </c>
      <c r="V167" s="26">
        <f t="shared" si="22"/>
        <v>26.62644274964516</v>
      </c>
      <c r="W167" s="26">
        <f t="shared" si="22"/>
        <v>0</v>
      </c>
      <c r="X167" s="26">
        <f t="shared" si="22"/>
        <v>0</v>
      </c>
      <c r="Y167" s="26">
        <f t="shared" si="22"/>
        <v>0</v>
      </c>
      <c r="Z167" s="26">
        <f t="shared" si="22"/>
        <v>0</v>
      </c>
      <c r="AA167" s="26">
        <f t="shared" si="22"/>
        <v>0</v>
      </c>
      <c r="AB167" s="26">
        <f t="shared" si="22"/>
        <v>9.62857843716129</v>
      </c>
      <c r="AC167" s="26">
        <f t="shared" si="22"/>
        <v>1.1059804031935483</v>
      </c>
      <c r="AD167" s="26">
        <f t="shared" si="22"/>
        <v>0</v>
      </c>
      <c r="AE167" s="26">
        <f t="shared" si="22"/>
        <v>0</v>
      </c>
      <c r="AF167" s="26">
        <f t="shared" si="22"/>
        <v>9.121024721580644</v>
      </c>
      <c r="AG167" s="26">
        <f t="shared" si="22"/>
        <v>0</v>
      </c>
      <c r="AH167" s="26">
        <f t="shared" si="22"/>
        <v>0</v>
      </c>
      <c r="AI167" s="26">
        <f t="shared" si="22"/>
        <v>0</v>
      </c>
      <c r="AJ167" s="26">
        <f t="shared" si="22"/>
        <v>0</v>
      </c>
      <c r="AK167" s="26">
        <f t="shared" si="22"/>
        <v>0</v>
      </c>
      <c r="AL167" s="26">
        <f t="shared" si="22"/>
        <v>2.3556163037741937</v>
      </c>
      <c r="AM167" s="26">
        <f t="shared" si="22"/>
        <v>5.921290322580648E-07</v>
      </c>
      <c r="AN167" s="26">
        <f t="shared" si="22"/>
        <v>0</v>
      </c>
      <c r="AO167" s="26">
        <f t="shared" si="22"/>
        <v>0</v>
      </c>
      <c r="AP167" s="26">
        <f t="shared" si="22"/>
        <v>1.428906817935484</v>
      </c>
      <c r="AQ167" s="26">
        <f t="shared" si="22"/>
        <v>0</v>
      </c>
      <c r="AR167" s="26">
        <f t="shared" si="22"/>
        <v>0</v>
      </c>
      <c r="AS167" s="26">
        <f t="shared" si="22"/>
        <v>0</v>
      </c>
      <c r="AT167" s="26">
        <f t="shared" si="22"/>
        <v>0</v>
      </c>
      <c r="AU167" s="26">
        <f t="shared" si="22"/>
        <v>0</v>
      </c>
      <c r="AV167" s="26">
        <f t="shared" si="22"/>
        <v>964.4239526679349</v>
      </c>
      <c r="AW167" s="26">
        <f t="shared" si="22"/>
        <v>268.8263172539747</v>
      </c>
      <c r="AX167" s="26">
        <f t="shared" si="22"/>
        <v>0.020335585612903218</v>
      </c>
      <c r="AY167" s="26">
        <f t="shared" si="22"/>
        <v>0</v>
      </c>
      <c r="AZ167" s="26">
        <f t="shared" si="22"/>
        <v>1751.0007308994175</v>
      </c>
      <c r="BA167" s="26">
        <f t="shared" si="22"/>
        <v>0</v>
      </c>
      <c r="BB167" s="26">
        <f t="shared" si="22"/>
        <v>0</v>
      </c>
      <c r="BC167" s="26">
        <f t="shared" si="22"/>
        <v>0</v>
      </c>
      <c r="BD167" s="26">
        <f t="shared" si="22"/>
        <v>0</v>
      </c>
      <c r="BE167" s="26">
        <f t="shared" si="22"/>
        <v>0</v>
      </c>
      <c r="BF167" s="26">
        <f t="shared" si="22"/>
        <v>672.8140857543873</v>
      </c>
      <c r="BG167" s="26">
        <f t="shared" si="22"/>
        <v>65.61146824183871</v>
      </c>
      <c r="BH167" s="26">
        <f t="shared" si="22"/>
        <v>0.004887836000000001</v>
      </c>
      <c r="BI167" s="26">
        <f t="shared" si="22"/>
        <v>0</v>
      </c>
      <c r="BJ167" s="26">
        <f t="shared" si="22"/>
        <v>650.5189068906774</v>
      </c>
      <c r="BK167" s="26">
        <f t="shared" si="22"/>
        <v>4729.519215441134</v>
      </c>
    </row>
    <row r="168" spans="3:63" ht="15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</row>
    <row r="169" spans="1:63" s="25" customFormat="1" ht="15">
      <c r="A169" s="20" t="s">
        <v>38</v>
      </c>
      <c r="B169" s="10" t="s">
        <v>39</v>
      </c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</row>
    <row r="170" spans="1:63" s="25" customFormat="1" ht="15">
      <c r="A170" s="20" t="s">
        <v>7</v>
      </c>
      <c r="B170" s="14" t="s">
        <v>40</v>
      </c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4"/>
    </row>
    <row r="171" spans="1:63" s="25" customFormat="1" ht="15">
      <c r="A171" s="20"/>
      <c r="B171" s="7" t="s">
        <v>217</v>
      </c>
      <c r="C171" s="21">
        <v>0</v>
      </c>
      <c r="D171" s="22">
        <v>0.9325222667176968</v>
      </c>
      <c r="E171" s="22">
        <v>0</v>
      </c>
      <c r="F171" s="22">
        <v>0</v>
      </c>
      <c r="G171" s="23">
        <v>0</v>
      </c>
      <c r="H171" s="21">
        <v>443.6577</v>
      </c>
      <c r="I171" s="22">
        <v>1760.2722364142526</v>
      </c>
      <c r="J171" s="22">
        <v>3.4136</v>
      </c>
      <c r="K171" s="22">
        <v>0</v>
      </c>
      <c r="L171" s="23">
        <v>2413.9444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198.97950000000006</v>
      </c>
      <c r="S171" s="22">
        <v>94.75250000000001</v>
      </c>
      <c r="T171" s="22">
        <v>0.0057</v>
      </c>
      <c r="U171" s="22">
        <v>0</v>
      </c>
      <c r="V171" s="23">
        <v>385.23139999999995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0</v>
      </c>
      <c r="AW171" s="22">
        <v>0</v>
      </c>
      <c r="AX171" s="22">
        <v>0</v>
      </c>
      <c r="AY171" s="22">
        <v>0</v>
      </c>
      <c r="AZ171" s="23">
        <v>0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0</v>
      </c>
      <c r="BG171" s="22">
        <v>0</v>
      </c>
      <c r="BH171" s="22">
        <v>0</v>
      </c>
      <c r="BI171" s="22">
        <v>0</v>
      </c>
      <c r="BJ171" s="23">
        <v>0</v>
      </c>
      <c r="BK171" s="24">
        <f>SUM(C171:BJ171)</f>
        <v>5301.189558680969</v>
      </c>
    </row>
    <row r="172" spans="1:63" s="30" customFormat="1" ht="15">
      <c r="A172" s="20"/>
      <c r="B172" s="8" t="s">
        <v>9</v>
      </c>
      <c r="C172" s="26">
        <f>SUM(C171)</f>
        <v>0</v>
      </c>
      <c r="D172" s="26">
        <f aca="true" t="shared" si="23" ref="D172:BJ172">SUM(D171)</f>
        <v>0.9325222667176968</v>
      </c>
      <c r="E172" s="26">
        <f t="shared" si="23"/>
        <v>0</v>
      </c>
      <c r="F172" s="26">
        <f t="shared" si="23"/>
        <v>0</v>
      </c>
      <c r="G172" s="26">
        <f t="shared" si="23"/>
        <v>0</v>
      </c>
      <c r="H172" s="26">
        <f t="shared" si="23"/>
        <v>443.6577</v>
      </c>
      <c r="I172" s="26">
        <f t="shared" si="23"/>
        <v>1760.2722364142526</v>
      </c>
      <c r="J172" s="26">
        <f t="shared" si="23"/>
        <v>3.4136</v>
      </c>
      <c r="K172" s="26">
        <f t="shared" si="23"/>
        <v>0</v>
      </c>
      <c r="L172" s="26">
        <f t="shared" si="23"/>
        <v>2413.9444</v>
      </c>
      <c r="M172" s="26">
        <f t="shared" si="23"/>
        <v>0</v>
      </c>
      <c r="N172" s="26">
        <f t="shared" si="23"/>
        <v>0</v>
      </c>
      <c r="O172" s="26">
        <f t="shared" si="23"/>
        <v>0</v>
      </c>
      <c r="P172" s="26">
        <f t="shared" si="23"/>
        <v>0</v>
      </c>
      <c r="Q172" s="26">
        <f t="shared" si="23"/>
        <v>0</v>
      </c>
      <c r="R172" s="26">
        <f t="shared" si="23"/>
        <v>198.97950000000006</v>
      </c>
      <c r="S172" s="26">
        <f t="shared" si="23"/>
        <v>94.75250000000001</v>
      </c>
      <c r="T172" s="26">
        <f t="shared" si="23"/>
        <v>0.0057</v>
      </c>
      <c r="U172" s="26">
        <f t="shared" si="23"/>
        <v>0</v>
      </c>
      <c r="V172" s="26">
        <f t="shared" si="23"/>
        <v>385.23139999999995</v>
      </c>
      <c r="W172" s="26">
        <f t="shared" si="23"/>
        <v>0</v>
      </c>
      <c r="X172" s="26">
        <f t="shared" si="23"/>
        <v>0</v>
      </c>
      <c r="Y172" s="26">
        <f t="shared" si="23"/>
        <v>0</v>
      </c>
      <c r="Z172" s="26">
        <f t="shared" si="23"/>
        <v>0</v>
      </c>
      <c r="AA172" s="26">
        <f t="shared" si="23"/>
        <v>0</v>
      </c>
      <c r="AB172" s="26">
        <f t="shared" si="23"/>
        <v>0</v>
      </c>
      <c r="AC172" s="26">
        <f t="shared" si="23"/>
        <v>0</v>
      </c>
      <c r="AD172" s="26">
        <f t="shared" si="23"/>
        <v>0</v>
      </c>
      <c r="AE172" s="26">
        <f t="shared" si="23"/>
        <v>0</v>
      </c>
      <c r="AF172" s="26">
        <f t="shared" si="23"/>
        <v>0</v>
      </c>
      <c r="AG172" s="26">
        <f t="shared" si="23"/>
        <v>0</v>
      </c>
      <c r="AH172" s="26">
        <f t="shared" si="23"/>
        <v>0</v>
      </c>
      <c r="AI172" s="26">
        <f t="shared" si="23"/>
        <v>0</v>
      </c>
      <c r="AJ172" s="26">
        <f t="shared" si="23"/>
        <v>0</v>
      </c>
      <c r="AK172" s="26">
        <f t="shared" si="23"/>
        <v>0</v>
      </c>
      <c r="AL172" s="26">
        <f t="shared" si="23"/>
        <v>0</v>
      </c>
      <c r="AM172" s="26">
        <f t="shared" si="23"/>
        <v>0</v>
      </c>
      <c r="AN172" s="26">
        <f t="shared" si="23"/>
        <v>0</v>
      </c>
      <c r="AO172" s="26">
        <f t="shared" si="23"/>
        <v>0</v>
      </c>
      <c r="AP172" s="26">
        <f t="shared" si="23"/>
        <v>0</v>
      </c>
      <c r="AQ172" s="26">
        <f t="shared" si="23"/>
        <v>0</v>
      </c>
      <c r="AR172" s="26">
        <f t="shared" si="23"/>
        <v>0</v>
      </c>
      <c r="AS172" s="26">
        <f t="shared" si="23"/>
        <v>0</v>
      </c>
      <c r="AT172" s="26">
        <f t="shared" si="23"/>
        <v>0</v>
      </c>
      <c r="AU172" s="26">
        <f t="shared" si="23"/>
        <v>0</v>
      </c>
      <c r="AV172" s="26">
        <f t="shared" si="23"/>
        <v>0</v>
      </c>
      <c r="AW172" s="26">
        <f t="shared" si="23"/>
        <v>0</v>
      </c>
      <c r="AX172" s="26">
        <f t="shared" si="23"/>
        <v>0</v>
      </c>
      <c r="AY172" s="26">
        <f t="shared" si="23"/>
        <v>0</v>
      </c>
      <c r="AZ172" s="26">
        <f t="shared" si="23"/>
        <v>0</v>
      </c>
      <c r="BA172" s="26">
        <f t="shared" si="23"/>
        <v>0</v>
      </c>
      <c r="BB172" s="26">
        <f t="shared" si="23"/>
        <v>0</v>
      </c>
      <c r="BC172" s="26">
        <f t="shared" si="23"/>
        <v>0</v>
      </c>
      <c r="BD172" s="26">
        <f t="shared" si="23"/>
        <v>0</v>
      </c>
      <c r="BE172" s="26">
        <f t="shared" si="23"/>
        <v>0</v>
      </c>
      <c r="BF172" s="26">
        <f t="shared" si="23"/>
        <v>0</v>
      </c>
      <c r="BG172" s="26">
        <f t="shared" si="23"/>
        <v>0</v>
      </c>
      <c r="BH172" s="26">
        <f t="shared" si="23"/>
        <v>0</v>
      </c>
      <c r="BI172" s="26">
        <f t="shared" si="23"/>
        <v>0</v>
      </c>
      <c r="BJ172" s="26">
        <f t="shared" si="23"/>
        <v>0</v>
      </c>
      <c r="BK172" s="29">
        <f>SUM(BK171)</f>
        <v>5301.189558680969</v>
      </c>
    </row>
    <row r="173" spans="1:63" s="25" customFormat="1" ht="15">
      <c r="A173" s="20" t="s">
        <v>10</v>
      </c>
      <c r="B173" s="5" t="s">
        <v>41</v>
      </c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4"/>
    </row>
    <row r="174" spans="1:63" s="25" customFormat="1" ht="15">
      <c r="A174" s="20"/>
      <c r="B174" s="7" t="s">
        <v>231</v>
      </c>
      <c r="C174" s="21">
        <v>0</v>
      </c>
      <c r="D174" s="22">
        <v>4.139864729419355</v>
      </c>
      <c r="E174" s="22">
        <v>0</v>
      </c>
      <c r="F174" s="22">
        <v>0</v>
      </c>
      <c r="G174" s="23">
        <v>0</v>
      </c>
      <c r="H174" s="21">
        <v>0.43329999999999996</v>
      </c>
      <c r="I174" s="22">
        <v>4.692159879109684</v>
      </c>
      <c r="J174" s="22">
        <v>0</v>
      </c>
      <c r="K174" s="22">
        <v>0</v>
      </c>
      <c r="L174" s="23">
        <v>0.3927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0.1487</v>
      </c>
      <c r="S174" s="22">
        <v>19.0366</v>
      </c>
      <c r="T174" s="22">
        <v>0</v>
      </c>
      <c r="U174" s="22">
        <v>0</v>
      </c>
      <c r="V174" s="23">
        <v>0.12919999999999998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0</v>
      </c>
      <c r="AW174" s="22">
        <v>0</v>
      </c>
      <c r="AX174" s="22">
        <v>0</v>
      </c>
      <c r="AY174" s="22">
        <v>0</v>
      </c>
      <c r="AZ174" s="23">
        <v>0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0</v>
      </c>
      <c r="BG174" s="22">
        <v>0</v>
      </c>
      <c r="BH174" s="22">
        <v>0</v>
      </c>
      <c r="BI174" s="22">
        <v>0</v>
      </c>
      <c r="BJ174" s="23">
        <v>0</v>
      </c>
      <c r="BK174" s="24">
        <f aca="true" t="shared" si="24" ref="BK174:BK192">SUM(C174:BJ174)</f>
        <v>28.97252460852904</v>
      </c>
    </row>
    <row r="175" spans="1:63" s="25" customFormat="1" ht="15">
      <c r="A175" s="20"/>
      <c r="B175" s="7" t="s">
        <v>232</v>
      </c>
      <c r="C175" s="21">
        <v>0</v>
      </c>
      <c r="D175" s="22">
        <v>1.4563499502341934</v>
      </c>
      <c r="E175" s="22">
        <v>0</v>
      </c>
      <c r="F175" s="22">
        <v>0</v>
      </c>
      <c r="G175" s="23">
        <v>0</v>
      </c>
      <c r="H175" s="21">
        <v>1.9825</v>
      </c>
      <c r="I175" s="22">
        <v>2.4750849089361293</v>
      </c>
      <c r="J175" s="22">
        <v>0</v>
      </c>
      <c r="K175" s="22">
        <v>0</v>
      </c>
      <c r="L175" s="23">
        <v>0.9206000000000002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1.2574</v>
      </c>
      <c r="S175" s="22">
        <v>0.0208</v>
      </c>
      <c r="T175" s="22">
        <v>0</v>
      </c>
      <c r="U175" s="22">
        <v>0</v>
      </c>
      <c r="V175" s="23">
        <v>0.1263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0</v>
      </c>
      <c r="AW175" s="22">
        <v>0</v>
      </c>
      <c r="AX175" s="22">
        <v>0</v>
      </c>
      <c r="AY175" s="22">
        <v>0</v>
      </c>
      <c r="AZ175" s="23">
        <v>0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0</v>
      </c>
      <c r="BG175" s="22">
        <v>0</v>
      </c>
      <c r="BH175" s="22">
        <v>0</v>
      </c>
      <c r="BI175" s="22">
        <v>0</v>
      </c>
      <c r="BJ175" s="23">
        <v>0</v>
      </c>
      <c r="BK175" s="24">
        <f t="shared" si="24"/>
        <v>8.239034859170323</v>
      </c>
    </row>
    <row r="176" spans="1:63" s="25" customFormat="1" ht="15">
      <c r="A176" s="20"/>
      <c r="B176" s="7" t="s">
        <v>233</v>
      </c>
      <c r="C176" s="21">
        <v>0</v>
      </c>
      <c r="D176" s="22">
        <v>2.255848584930412</v>
      </c>
      <c r="E176" s="22">
        <v>0</v>
      </c>
      <c r="F176" s="22">
        <v>0</v>
      </c>
      <c r="G176" s="23">
        <v>0</v>
      </c>
      <c r="H176" s="21">
        <v>1.4426</v>
      </c>
      <c r="I176" s="22">
        <v>7.708248582479266</v>
      </c>
      <c r="J176" s="22">
        <v>0</v>
      </c>
      <c r="K176" s="22">
        <v>0</v>
      </c>
      <c r="L176" s="23">
        <v>3.2702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0.5583999999999999</v>
      </c>
      <c r="S176" s="22">
        <v>0.0014</v>
      </c>
      <c r="T176" s="22">
        <v>0</v>
      </c>
      <c r="U176" s="22">
        <v>0</v>
      </c>
      <c r="V176" s="23">
        <v>0.3708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0</v>
      </c>
      <c r="AW176" s="22">
        <v>0</v>
      </c>
      <c r="AX176" s="22">
        <v>0</v>
      </c>
      <c r="AY176" s="22">
        <v>0</v>
      </c>
      <c r="AZ176" s="23">
        <v>0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0</v>
      </c>
      <c r="BG176" s="22">
        <v>0</v>
      </c>
      <c r="BH176" s="22">
        <v>0</v>
      </c>
      <c r="BI176" s="22">
        <v>0</v>
      </c>
      <c r="BJ176" s="23">
        <v>0</v>
      </c>
      <c r="BK176" s="24">
        <f t="shared" si="24"/>
        <v>15.60749716740968</v>
      </c>
    </row>
    <row r="177" spans="1:63" s="25" customFormat="1" ht="15">
      <c r="A177" s="20"/>
      <c r="B177" s="7" t="s">
        <v>234</v>
      </c>
      <c r="C177" s="21">
        <v>0</v>
      </c>
      <c r="D177" s="22">
        <v>0.39182881704806455</v>
      </c>
      <c r="E177" s="22">
        <v>0</v>
      </c>
      <c r="F177" s="22">
        <v>0</v>
      </c>
      <c r="G177" s="23">
        <v>0</v>
      </c>
      <c r="H177" s="21">
        <v>0.5431</v>
      </c>
      <c r="I177" s="22">
        <v>0.2193</v>
      </c>
      <c r="J177" s="22">
        <v>0.0037</v>
      </c>
      <c r="K177" s="22">
        <v>0</v>
      </c>
      <c r="L177" s="23">
        <v>0.5809272842816133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0.2024</v>
      </c>
      <c r="S177" s="22">
        <v>0</v>
      </c>
      <c r="T177" s="22">
        <v>0</v>
      </c>
      <c r="U177" s="22">
        <v>0</v>
      </c>
      <c r="V177" s="23">
        <v>0.272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0</v>
      </c>
      <c r="AW177" s="22">
        <v>0</v>
      </c>
      <c r="AX177" s="22">
        <v>0</v>
      </c>
      <c r="AY177" s="22">
        <v>0</v>
      </c>
      <c r="AZ177" s="23">
        <v>0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0</v>
      </c>
      <c r="BG177" s="22">
        <v>0</v>
      </c>
      <c r="BH177" s="22">
        <v>0</v>
      </c>
      <c r="BI177" s="22">
        <v>0</v>
      </c>
      <c r="BJ177" s="23">
        <v>0</v>
      </c>
      <c r="BK177" s="24">
        <f aca="true" t="shared" si="25" ref="BK177">SUM(C177:BJ177)</f>
        <v>2.213256101329678</v>
      </c>
    </row>
    <row r="178" spans="1:63" s="25" customFormat="1" ht="15">
      <c r="A178" s="20"/>
      <c r="B178" s="7" t="s">
        <v>226</v>
      </c>
      <c r="C178" s="21">
        <v>0</v>
      </c>
      <c r="D178" s="22">
        <v>3.3247141154322586</v>
      </c>
      <c r="E178" s="22">
        <v>0</v>
      </c>
      <c r="F178" s="22">
        <v>0</v>
      </c>
      <c r="G178" s="23">
        <v>0</v>
      </c>
      <c r="H178" s="21">
        <v>2.6760999999999995</v>
      </c>
      <c r="I178" s="22">
        <v>9.71186794106451</v>
      </c>
      <c r="J178" s="22">
        <v>0</v>
      </c>
      <c r="K178" s="22">
        <v>0</v>
      </c>
      <c r="L178" s="23">
        <v>10.944799999999999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1.0062999999999998</v>
      </c>
      <c r="S178" s="22">
        <v>0.0001</v>
      </c>
      <c r="T178" s="22">
        <v>0</v>
      </c>
      <c r="U178" s="22">
        <v>0</v>
      </c>
      <c r="V178" s="23">
        <v>1.0776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0</v>
      </c>
      <c r="AW178" s="22">
        <v>0</v>
      </c>
      <c r="AX178" s="22">
        <v>0</v>
      </c>
      <c r="AY178" s="22">
        <v>0</v>
      </c>
      <c r="AZ178" s="23">
        <v>0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0</v>
      </c>
      <c r="BG178" s="22">
        <v>0</v>
      </c>
      <c r="BH178" s="22">
        <v>0</v>
      </c>
      <c r="BI178" s="22">
        <v>0</v>
      </c>
      <c r="BJ178" s="23">
        <v>0</v>
      </c>
      <c r="BK178" s="24">
        <f>SUM(C178:BJ178)</f>
        <v>28.741482056496768</v>
      </c>
    </row>
    <row r="179" spans="1:63" s="25" customFormat="1" ht="15">
      <c r="A179" s="20"/>
      <c r="B179" s="7" t="s">
        <v>235</v>
      </c>
      <c r="C179" s="21">
        <v>0</v>
      </c>
      <c r="D179" s="22">
        <v>0.7193363000591515</v>
      </c>
      <c r="E179" s="22">
        <v>0</v>
      </c>
      <c r="F179" s="22">
        <v>0</v>
      </c>
      <c r="G179" s="23">
        <v>0</v>
      </c>
      <c r="H179" s="21">
        <v>3.9327</v>
      </c>
      <c r="I179" s="22">
        <v>1.2029570548069746</v>
      </c>
      <c r="J179" s="22">
        <v>0</v>
      </c>
      <c r="K179" s="22">
        <v>0</v>
      </c>
      <c r="L179" s="23">
        <v>5.0950999999999995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1.3214000000000004</v>
      </c>
      <c r="S179" s="22">
        <v>0.006</v>
      </c>
      <c r="T179" s="22">
        <v>0</v>
      </c>
      <c r="U179" s="22">
        <v>0</v>
      </c>
      <c r="V179" s="23">
        <v>1.0623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0</v>
      </c>
      <c r="AW179" s="22">
        <v>0</v>
      </c>
      <c r="AX179" s="22">
        <v>0</v>
      </c>
      <c r="AY179" s="22">
        <v>0</v>
      </c>
      <c r="AZ179" s="23">
        <v>0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0</v>
      </c>
      <c r="BG179" s="22">
        <v>0</v>
      </c>
      <c r="BH179" s="22">
        <v>0</v>
      </c>
      <c r="BI179" s="22">
        <v>0</v>
      </c>
      <c r="BJ179" s="23">
        <v>0</v>
      </c>
      <c r="BK179" s="24">
        <f t="shared" si="24"/>
        <v>13.339793354866128</v>
      </c>
    </row>
    <row r="180" spans="1:63" s="25" customFormat="1" ht="15">
      <c r="A180" s="20"/>
      <c r="B180" s="7" t="s">
        <v>236</v>
      </c>
      <c r="C180" s="21">
        <v>0</v>
      </c>
      <c r="D180" s="22">
        <v>73.80127732763539</v>
      </c>
      <c r="E180" s="22">
        <v>0</v>
      </c>
      <c r="F180" s="22">
        <v>0</v>
      </c>
      <c r="G180" s="23">
        <v>0</v>
      </c>
      <c r="H180" s="21">
        <v>42.280899999999995</v>
      </c>
      <c r="I180" s="22">
        <v>6898.335600575994</v>
      </c>
      <c r="J180" s="22">
        <v>29.3386</v>
      </c>
      <c r="K180" s="22">
        <v>0</v>
      </c>
      <c r="L180" s="23">
        <v>177.31650000000002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23.8386</v>
      </c>
      <c r="S180" s="22">
        <v>5.240599999999999</v>
      </c>
      <c r="T180" s="22">
        <v>0.0031</v>
      </c>
      <c r="U180" s="22">
        <v>0</v>
      </c>
      <c r="V180" s="23">
        <v>38.577400000000004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0</v>
      </c>
      <c r="AW180" s="22">
        <v>0</v>
      </c>
      <c r="AX180" s="22">
        <v>0</v>
      </c>
      <c r="AY180" s="22">
        <v>0</v>
      </c>
      <c r="AZ180" s="23">
        <v>0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0</v>
      </c>
      <c r="BG180" s="22">
        <v>0</v>
      </c>
      <c r="BH180" s="22">
        <v>0</v>
      </c>
      <c r="BI180" s="22">
        <v>0</v>
      </c>
      <c r="BJ180" s="23">
        <v>0</v>
      </c>
      <c r="BK180" s="24">
        <f t="shared" si="24"/>
        <v>7288.73257790363</v>
      </c>
    </row>
    <row r="181" spans="1:63" s="25" customFormat="1" ht="15">
      <c r="A181" s="20"/>
      <c r="B181" s="7" t="s">
        <v>49</v>
      </c>
      <c r="C181" s="21">
        <v>0</v>
      </c>
      <c r="D181" s="22">
        <v>0.4056269159021978</v>
      </c>
      <c r="E181" s="22">
        <v>0</v>
      </c>
      <c r="F181" s="22">
        <v>0</v>
      </c>
      <c r="G181" s="23">
        <v>0</v>
      </c>
      <c r="H181" s="21">
        <v>812.6956</v>
      </c>
      <c r="I181" s="22">
        <v>10153.933255365251</v>
      </c>
      <c r="J181" s="22">
        <v>88.7329</v>
      </c>
      <c r="K181" s="22">
        <v>0</v>
      </c>
      <c r="L181" s="23">
        <v>700.5769000000003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405.88900000000007</v>
      </c>
      <c r="S181" s="22">
        <v>147.42610000000005</v>
      </c>
      <c r="T181" s="22">
        <v>0.8457</v>
      </c>
      <c r="U181" s="22">
        <v>0</v>
      </c>
      <c r="V181" s="23">
        <v>163.7018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0</v>
      </c>
      <c r="AW181" s="22">
        <v>0</v>
      </c>
      <c r="AX181" s="22">
        <v>0</v>
      </c>
      <c r="AY181" s="22">
        <v>0</v>
      </c>
      <c r="AZ181" s="23">
        <v>0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0</v>
      </c>
      <c r="BG181" s="22">
        <v>0</v>
      </c>
      <c r="BH181" s="22">
        <v>0</v>
      </c>
      <c r="BI181" s="22">
        <v>0</v>
      </c>
      <c r="BJ181" s="23">
        <v>0</v>
      </c>
      <c r="BK181" s="24">
        <f t="shared" si="24"/>
        <v>12474.206882281154</v>
      </c>
    </row>
    <row r="182" spans="1:63" s="25" customFormat="1" ht="15">
      <c r="A182" s="20"/>
      <c r="B182" s="7" t="s">
        <v>237</v>
      </c>
      <c r="C182" s="21">
        <v>0</v>
      </c>
      <c r="D182" s="22">
        <v>0.8122194648105389</v>
      </c>
      <c r="E182" s="22">
        <v>0</v>
      </c>
      <c r="F182" s="22">
        <v>0</v>
      </c>
      <c r="G182" s="23">
        <v>0</v>
      </c>
      <c r="H182" s="21">
        <v>3.3038999999999996</v>
      </c>
      <c r="I182" s="22">
        <v>14.609442260144304</v>
      </c>
      <c r="J182" s="22">
        <v>0</v>
      </c>
      <c r="K182" s="22">
        <v>0</v>
      </c>
      <c r="L182" s="23">
        <v>4.2741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1.2494</v>
      </c>
      <c r="S182" s="22">
        <v>0.3102</v>
      </c>
      <c r="T182" s="22">
        <v>0</v>
      </c>
      <c r="U182" s="22">
        <v>0</v>
      </c>
      <c r="V182" s="23">
        <v>2.6118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0</v>
      </c>
      <c r="AW182" s="22">
        <v>0</v>
      </c>
      <c r="AX182" s="22">
        <v>0</v>
      </c>
      <c r="AY182" s="22">
        <v>0</v>
      </c>
      <c r="AZ182" s="23">
        <v>0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0</v>
      </c>
      <c r="BG182" s="22">
        <v>0</v>
      </c>
      <c r="BH182" s="22">
        <v>0</v>
      </c>
      <c r="BI182" s="22">
        <v>0</v>
      </c>
      <c r="BJ182" s="23">
        <v>0</v>
      </c>
      <c r="BK182" s="24">
        <f t="shared" si="24"/>
        <v>27.171061724954843</v>
      </c>
    </row>
    <row r="183" spans="1:63" s="25" customFormat="1" ht="15">
      <c r="A183" s="20"/>
      <c r="B183" s="7" t="s">
        <v>238</v>
      </c>
      <c r="C183" s="21">
        <v>0</v>
      </c>
      <c r="D183" s="22">
        <v>0.9361385564516128</v>
      </c>
      <c r="E183" s="22">
        <v>0</v>
      </c>
      <c r="F183" s="22">
        <v>0</v>
      </c>
      <c r="G183" s="23">
        <v>0</v>
      </c>
      <c r="H183" s="21">
        <v>3.4055999999999993</v>
      </c>
      <c r="I183" s="22">
        <v>0.6252426583545192</v>
      </c>
      <c r="J183" s="22">
        <v>0</v>
      </c>
      <c r="K183" s="22">
        <v>0</v>
      </c>
      <c r="L183" s="23">
        <v>5.907400000000001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0.9217999999999998</v>
      </c>
      <c r="S183" s="22">
        <v>0.0135</v>
      </c>
      <c r="T183" s="22">
        <v>0</v>
      </c>
      <c r="U183" s="22">
        <v>0</v>
      </c>
      <c r="V183" s="23">
        <v>0.3481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0</v>
      </c>
      <c r="AW183" s="22">
        <v>0</v>
      </c>
      <c r="AX183" s="22">
        <v>0</v>
      </c>
      <c r="AY183" s="22">
        <v>0</v>
      </c>
      <c r="AZ183" s="23">
        <v>0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</v>
      </c>
      <c r="BG183" s="22">
        <v>0</v>
      </c>
      <c r="BH183" s="22">
        <v>0</v>
      </c>
      <c r="BI183" s="22">
        <v>0</v>
      </c>
      <c r="BJ183" s="23">
        <v>0</v>
      </c>
      <c r="BK183" s="24">
        <f t="shared" si="24"/>
        <v>12.157781214806132</v>
      </c>
    </row>
    <row r="184" spans="1:63" s="25" customFormat="1" ht="15">
      <c r="A184" s="20"/>
      <c r="B184" s="7" t="s">
        <v>239</v>
      </c>
      <c r="C184" s="21">
        <v>0</v>
      </c>
      <c r="D184" s="22">
        <v>0.7267133547525519</v>
      </c>
      <c r="E184" s="22">
        <v>0</v>
      </c>
      <c r="F184" s="22">
        <v>0</v>
      </c>
      <c r="G184" s="23">
        <v>0</v>
      </c>
      <c r="H184" s="21">
        <v>61.0193</v>
      </c>
      <c r="I184" s="22">
        <v>903.2231940472777</v>
      </c>
      <c r="J184" s="22">
        <v>0.0048</v>
      </c>
      <c r="K184" s="22">
        <v>0</v>
      </c>
      <c r="L184" s="23">
        <v>333.7654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26.778500000000005</v>
      </c>
      <c r="S184" s="22">
        <v>5.3093</v>
      </c>
      <c r="T184" s="22">
        <v>0</v>
      </c>
      <c r="U184" s="22">
        <v>0</v>
      </c>
      <c r="V184" s="23">
        <v>47.85340000000001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0</v>
      </c>
      <c r="AW184" s="22">
        <v>0</v>
      </c>
      <c r="AX184" s="22">
        <v>0</v>
      </c>
      <c r="AY184" s="22">
        <v>0</v>
      </c>
      <c r="AZ184" s="23">
        <v>0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</v>
      </c>
      <c r="BG184" s="22">
        <v>0</v>
      </c>
      <c r="BH184" s="22">
        <v>0</v>
      </c>
      <c r="BI184" s="22">
        <v>0</v>
      </c>
      <c r="BJ184" s="23">
        <v>0</v>
      </c>
      <c r="BK184" s="24">
        <f t="shared" si="24"/>
        <v>1378.68060740203</v>
      </c>
    </row>
    <row r="185" spans="1:63" s="25" customFormat="1" ht="15">
      <c r="A185" s="20"/>
      <c r="B185" s="7" t="s">
        <v>240</v>
      </c>
      <c r="C185" s="21">
        <v>0</v>
      </c>
      <c r="D185" s="22">
        <v>0.5506926913845398</v>
      </c>
      <c r="E185" s="22">
        <v>0</v>
      </c>
      <c r="F185" s="22">
        <v>0</v>
      </c>
      <c r="G185" s="23">
        <v>0</v>
      </c>
      <c r="H185" s="21">
        <v>129.51620000000003</v>
      </c>
      <c r="I185" s="22">
        <v>493.743657486034</v>
      </c>
      <c r="J185" s="22">
        <v>0.0145</v>
      </c>
      <c r="K185" s="22">
        <v>0</v>
      </c>
      <c r="L185" s="23">
        <v>1828.9078000000004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60.42079999999998</v>
      </c>
      <c r="S185" s="22">
        <v>49.4581</v>
      </c>
      <c r="T185" s="22">
        <v>0</v>
      </c>
      <c r="U185" s="22">
        <v>0</v>
      </c>
      <c r="V185" s="23">
        <v>334.1754999999999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0</v>
      </c>
      <c r="AW185" s="22">
        <v>0</v>
      </c>
      <c r="AX185" s="22">
        <v>0</v>
      </c>
      <c r="AY185" s="22">
        <v>0</v>
      </c>
      <c r="AZ185" s="23">
        <v>0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</v>
      </c>
      <c r="BG185" s="22">
        <v>0</v>
      </c>
      <c r="BH185" s="22">
        <v>0</v>
      </c>
      <c r="BI185" s="22">
        <v>0</v>
      </c>
      <c r="BJ185" s="23">
        <v>0</v>
      </c>
      <c r="BK185" s="24">
        <f t="shared" si="24"/>
        <v>2896.7872501774186</v>
      </c>
    </row>
    <row r="186" spans="1:63" s="25" customFormat="1" ht="15">
      <c r="A186" s="20"/>
      <c r="B186" s="7" t="s">
        <v>241</v>
      </c>
      <c r="C186" s="21">
        <v>0</v>
      </c>
      <c r="D186" s="22">
        <v>47.94860258024418</v>
      </c>
      <c r="E186" s="22">
        <v>0</v>
      </c>
      <c r="F186" s="22">
        <v>0</v>
      </c>
      <c r="G186" s="23">
        <v>0</v>
      </c>
      <c r="H186" s="21">
        <v>163.3594</v>
      </c>
      <c r="I186" s="22">
        <v>1072.440433494405</v>
      </c>
      <c r="J186" s="22">
        <v>0</v>
      </c>
      <c r="K186" s="22">
        <v>0</v>
      </c>
      <c r="L186" s="23">
        <v>1100.7841999999998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76.64760000000001</v>
      </c>
      <c r="S186" s="22">
        <v>47.363299999999995</v>
      </c>
      <c r="T186" s="22">
        <v>0</v>
      </c>
      <c r="U186" s="22">
        <v>0</v>
      </c>
      <c r="V186" s="23">
        <v>175.2401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0</v>
      </c>
      <c r="AW186" s="22">
        <v>0</v>
      </c>
      <c r="AX186" s="22">
        <v>0</v>
      </c>
      <c r="AY186" s="22">
        <v>0</v>
      </c>
      <c r="AZ186" s="23">
        <v>0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0</v>
      </c>
      <c r="BG186" s="22">
        <v>0</v>
      </c>
      <c r="BH186" s="22">
        <v>0</v>
      </c>
      <c r="BI186" s="22">
        <v>0</v>
      </c>
      <c r="BJ186" s="23">
        <v>0</v>
      </c>
      <c r="BK186" s="24">
        <f t="shared" si="24"/>
        <v>2683.7836360746487</v>
      </c>
    </row>
    <row r="187" spans="1:63" s="25" customFormat="1" ht="15">
      <c r="A187" s="20"/>
      <c r="B187" s="7" t="s">
        <v>242</v>
      </c>
      <c r="C187" s="21">
        <v>0</v>
      </c>
      <c r="D187" s="22">
        <v>0.28834670562212894</v>
      </c>
      <c r="E187" s="22">
        <v>0</v>
      </c>
      <c r="F187" s="22">
        <v>0</v>
      </c>
      <c r="G187" s="23">
        <v>0</v>
      </c>
      <c r="H187" s="21">
        <v>8.504900000000001</v>
      </c>
      <c r="I187" s="22">
        <v>13.046735704735934</v>
      </c>
      <c r="J187" s="22">
        <v>0.0007</v>
      </c>
      <c r="K187" s="22">
        <v>0</v>
      </c>
      <c r="L187" s="23">
        <v>21.7864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4.1287</v>
      </c>
      <c r="S187" s="22">
        <v>0.3365</v>
      </c>
      <c r="T187" s="22">
        <v>0</v>
      </c>
      <c r="U187" s="22">
        <v>0</v>
      </c>
      <c r="V187" s="23">
        <v>3.1862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0</v>
      </c>
      <c r="AW187" s="22">
        <v>0</v>
      </c>
      <c r="AX187" s="22">
        <v>0</v>
      </c>
      <c r="AY187" s="22">
        <v>0</v>
      </c>
      <c r="AZ187" s="23">
        <v>0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0</v>
      </c>
      <c r="BG187" s="22">
        <v>0</v>
      </c>
      <c r="BH187" s="22">
        <v>0</v>
      </c>
      <c r="BI187" s="22">
        <v>0</v>
      </c>
      <c r="BJ187" s="23">
        <v>0</v>
      </c>
      <c r="BK187" s="24">
        <f t="shared" si="24"/>
        <v>51.27848241035806</v>
      </c>
    </row>
    <row r="188" spans="1:63" s="25" customFormat="1" ht="15">
      <c r="A188" s="20"/>
      <c r="B188" s="7" t="s">
        <v>227</v>
      </c>
      <c r="C188" s="21">
        <v>0</v>
      </c>
      <c r="D188" s="22">
        <v>27.941091213378755</v>
      </c>
      <c r="E188" s="22">
        <v>0</v>
      </c>
      <c r="F188" s="22">
        <v>0</v>
      </c>
      <c r="G188" s="23">
        <v>0</v>
      </c>
      <c r="H188" s="21">
        <v>7.7475</v>
      </c>
      <c r="I188" s="22">
        <v>50.18676103180526</v>
      </c>
      <c r="J188" s="22">
        <v>0</v>
      </c>
      <c r="K188" s="22">
        <v>0</v>
      </c>
      <c r="L188" s="23">
        <v>107.76789999999998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2.7521000000000004</v>
      </c>
      <c r="S188" s="22">
        <v>0.1813</v>
      </c>
      <c r="T188" s="22">
        <v>0</v>
      </c>
      <c r="U188" s="22">
        <v>0</v>
      </c>
      <c r="V188" s="23">
        <v>4.4936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0</v>
      </c>
      <c r="AW188" s="22">
        <v>0</v>
      </c>
      <c r="AX188" s="22">
        <v>0</v>
      </c>
      <c r="AY188" s="22">
        <v>0</v>
      </c>
      <c r="AZ188" s="23">
        <v>0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0</v>
      </c>
      <c r="BG188" s="22">
        <v>0</v>
      </c>
      <c r="BH188" s="22">
        <v>0</v>
      </c>
      <c r="BI188" s="22">
        <v>0</v>
      </c>
      <c r="BJ188" s="23">
        <v>0</v>
      </c>
      <c r="BK188" s="24">
        <f t="shared" si="24"/>
        <v>201.07025224518398</v>
      </c>
    </row>
    <row r="189" spans="1:63" s="25" customFormat="1" ht="15">
      <c r="A189" s="20"/>
      <c r="B189" s="7" t="s">
        <v>243</v>
      </c>
      <c r="C189" s="21">
        <v>0</v>
      </c>
      <c r="D189" s="22">
        <v>0.35405452335004983</v>
      </c>
      <c r="E189" s="22">
        <v>0</v>
      </c>
      <c r="F189" s="22">
        <v>0</v>
      </c>
      <c r="G189" s="23">
        <v>0</v>
      </c>
      <c r="H189" s="21">
        <v>0.8909218982837475</v>
      </c>
      <c r="I189" s="22">
        <v>0.4789218982837474</v>
      </c>
      <c r="J189" s="22">
        <v>0</v>
      </c>
      <c r="K189" s="22">
        <v>0</v>
      </c>
      <c r="L189" s="23">
        <v>3.1267218982837477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0.5098</v>
      </c>
      <c r="S189" s="22">
        <v>0</v>
      </c>
      <c r="T189" s="22">
        <v>0</v>
      </c>
      <c r="U189" s="22">
        <v>0</v>
      </c>
      <c r="V189" s="23">
        <v>0.4262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0</v>
      </c>
      <c r="AW189" s="22">
        <v>0</v>
      </c>
      <c r="AX189" s="22">
        <v>0</v>
      </c>
      <c r="AY189" s="22">
        <v>0</v>
      </c>
      <c r="AZ189" s="23">
        <v>0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0</v>
      </c>
      <c r="BG189" s="22">
        <v>0</v>
      </c>
      <c r="BH189" s="22">
        <v>0</v>
      </c>
      <c r="BI189" s="22">
        <v>0</v>
      </c>
      <c r="BJ189" s="23">
        <v>0</v>
      </c>
      <c r="BK189" s="24">
        <f t="shared" si="24"/>
        <v>5.786620218201293</v>
      </c>
    </row>
    <row r="190" spans="1:63" s="25" customFormat="1" ht="15">
      <c r="A190" s="20"/>
      <c r="B190" s="7" t="s">
        <v>246</v>
      </c>
      <c r="C190" s="21">
        <v>0</v>
      </c>
      <c r="D190" s="22">
        <v>1.6532324956338773</v>
      </c>
      <c r="E190" s="22">
        <v>0</v>
      </c>
      <c r="F190" s="22">
        <v>0</v>
      </c>
      <c r="G190" s="23">
        <v>0</v>
      </c>
      <c r="H190" s="21">
        <v>0.0276</v>
      </c>
      <c r="I190" s="22">
        <v>12.110002003409722</v>
      </c>
      <c r="J190" s="22">
        <v>0</v>
      </c>
      <c r="K190" s="22">
        <v>0</v>
      </c>
      <c r="L190" s="23">
        <v>0.125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0.019499999999999997</v>
      </c>
      <c r="S190" s="22">
        <v>0</v>
      </c>
      <c r="T190" s="22">
        <v>0</v>
      </c>
      <c r="U190" s="22">
        <v>0</v>
      </c>
      <c r="V190" s="23">
        <v>0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0</v>
      </c>
      <c r="AW190" s="22">
        <v>0</v>
      </c>
      <c r="AX190" s="22">
        <v>0</v>
      </c>
      <c r="AY190" s="22">
        <v>0</v>
      </c>
      <c r="AZ190" s="23">
        <v>0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0</v>
      </c>
      <c r="BG190" s="22">
        <v>0</v>
      </c>
      <c r="BH190" s="22">
        <v>0</v>
      </c>
      <c r="BI190" s="22">
        <v>0</v>
      </c>
      <c r="BJ190" s="23">
        <v>0</v>
      </c>
      <c r="BK190" s="24">
        <f t="shared" si="24"/>
        <v>13.9353344990436</v>
      </c>
    </row>
    <row r="191" spans="1:63" s="25" customFormat="1" ht="15">
      <c r="A191" s="20"/>
      <c r="B191" s="7" t="s">
        <v>230</v>
      </c>
      <c r="C191" s="21">
        <v>0</v>
      </c>
      <c r="D191" s="22">
        <v>0.7639195244701338</v>
      </c>
      <c r="E191" s="22">
        <v>0</v>
      </c>
      <c r="F191" s="22">
        <v>0</v>
      </c>
      <c r="G191" s="23">
        <v>0</v>
      </c>
      <c r="H191" s="21">
        <v>6.1175999999999995</v>
      </c>
      <c r="I191" s="22">
        <v>769.5943486123721</v>
      </c>
      <c r="J191" s="22">
        <v>0</v>
      </c>
      <c r="K191" s="22">
        <v>0</v>
      </c>
      <c r="L191" s="23">
        <v>10.775500000000001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3.4518999999999997</v>
      </c>
      <c r="S191" s="22">
        <v>0.17890000000000006</v>
      </c>
      <c r="T191" s="22">
        <v>0</v>
      </c>
      <c r="U191" s="22">
        <v>0</v>
      </c>
      <c r="V191" s="23">
        <v>1.3438000000000003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0</v>
      </c>
      <c r="AW191" s="22">
        <v>0</v>
      </c>
      <c r="AX191" s="22">
        <v>0</v>
      </c>
      <c r="AY191" s="22">
        <v>0</v>
      </c>
      <c r="AZ191" s="23">
        <v>0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0</v>
      </c>
      <c r="BG191" s="22">
        <v>0</v>
      </c>
      <c r="BH191" s="22">
        <v>0</v>
      </c>
      <c r="BI191" s="22">
        <v>0</v>
      </c>
      <c r="BJ191" s="23">
        <v>0</v>
      </c>
      <c r="BK191" s="24">
        <f t="shared" si="24"/>
        <v>792.2259681368422</v>
      </c>
    </row>
    <row r="192" spans="1:63" s="25" customFormat="1" ht="15">
      <c r="A192" s="20"/>
      <c r="B192" s="7" t="s">
        <v>248</v>
      </c>
      <c r="C192" s="21">
        <v>0</v>
      </c>
      <c r="D192" s="22">
        <v>0.5020888393951712</v>
      </c>
      <c r="E192" s="22">
        <v>0</v>
      </c>
      <c r="F192" s="22">
        <v>0</v>
      </c>
      <c r="G192" s="23">
        <v>0</v>
      </c>
      <c r="H192" s="21">
        <v>0.9733999999999998</v>
      </c>
      <c r="I192" s="22">
        <v>969.2902957431645</v>
      </c>
      <c r="J192" s="22">
        <v>0.5046</v>
      </c>
      <c r="K192" s="22">
        <v>0</v>
      </c>
      <c r="L192" s="23">
        <v>58.3049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0.2768</v>
      </c>
      <c r="S192" s="22">
        <v>0.0505</v>
      </c>
      <c r="T192" s="22">
        <v>0.2523</v>
      </c>
      <c r="U192" s="22">
        <v>0</v>
      </c>
      <c r="V192" s="23">
        <v>0.5253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0</v>
      </c>
      <c r="AW192" s="22">
        <v>0</v>
      </c>
      <c r="AX192" s="22">
        <v>0</v>
      </c>
      <c r="AY192" s="22">
        <v>0</v>
      </c>
      <c r="AZ192" s="23">
        <v>0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0</v>
      </c>
      <c r="BG192" s="22">
        <v>0</v>
      </c>
      <c r="BH192" s="22">
        <v>0</v>
      </c>
      <c r="BI192" s="22">
        <v>0</v>
      </c>
      <c r="BJ192" s="23">
        <v>0</v>
      </c>
      <c r="BK192" s="24">
        <f t="shared" si="24"/>
        <v>1030.68018458256</v>
      </c>
    </row>
    <row r="193" spans="1:63" s="30" customFormat="1" ht="15">
      <c r="A193" s="20"/>
      <c r="B193" s="8" t="s">
        <v>12</v>
      </c>
      <c r="C193" s="26">
        <f aca="true" t="shared" si="26" ref="C193:AH193">SUM(C174:C192)</f>
        <v>0</v>
      </c>
      <c r="D193" s="27">
        <f t="shared" si="26"/>
        <v>168.9719466901546</v>
      </c>
      <c r="E193" s="27">
        <f t="shared" si="26"/>
        <v>0</v>
      </c>
      <c r="F193" s="27">
        <f t="shared" si="26"/>
        <v>0</v>
      </c>
      <c r="G193" s="28">
        <f t="shared" si="26"/>
        <v>0</v>
      </c>
      <c r="H193" s="26">
        <f t="shared" si="26"/>
        <v>1250.8531218982837</v>
      </c>
      <c r="I193" s="27">
        <f t="shared" si="26"/>
        <v>21377.627509247628</v>
      </c>
      <c r="J193" s="27">
        <f t="shared" si="26"/>
        <v>118.59979999999999</v>
      </c>
      <c r="K193" s="27">
        <f t="shared" si="26"/>
        <v>0</v>
      </c>
      <c r="L193" s="28">
        <f t="shared" si="26"/>
        <v>4374.623049182565</v>
      </c>
      <c r="M193" s="26">
        <f t="shared" si="26"/>
        <v>0</v>
      </c>
      <c r="N193" s="27">
        <f t="shared" si="26"/>
        <v>0</v>
      </c>
      <c r="O193" s="27">
        <f t="shared" si="26"/>
        <v>0</v>
      </c>
      <c r="P193" s="27">
        <f t="shared" si="26"/>
        <v>0</v>
      </c>
      <c r="Q193" s="28">
        <f t="shared" si="26"/>
        <v>0</v>
      </c>
      <c r="R193" s="26">
        <f t="shared" si="26"/>
        <v>611.3791000000001</v>
      </c>
      <c r="S193" s="27">
        <f t="shared" si="26"/>
        <v>274.93320000000006</v>
      </c>
      <c r="T193" s="27">
        <f t="shared" si="26"/>
        <v>1.1011</v>
      </c>
      <c r="U193" s="27">
        <f t="shared" si="26"/>
        <v>0</v>
      </c>
      <c r="V193" s="28">
        <f t="shared" si="26"/>
        <v>775.5213999999999</v>
      </c>
      <c r="W193" s="26">
        <f t="shared" si="26"/>
        <v>0</v>
      </c>
      <c r="X193" s="27">
        <f t="shared" si="26"/>
        <v>0</v>
      </c>
      <c r="Y193" s="27">
        <f t="shared" si="26"/>
        <v>0</v>
      </c>
      <c r="Z193" s="27">
        <f t="shared" si="26"/>
        <v>0</v>
      </c>
      <c r="AA193" s="28">
        <f t="shared" si="26"/>
        <v>0</v>
      </c>
      <c r="AB193" s="26">
        <f t="shared" si="26"/>
        <v>0</v>
      </c>
      <c r="AC193" s="27">
        <f t="shared" si="26"/>
        <v>0</v>
      </c>
      <c r="AD193" s="27">
        <f t="shared" si="26"/>
        <v>0</v>
      </c>
      <c r="AE193" s="27">
        <f t="shared" si="26"/>
        <v>0</v>
      </c>
      <c r="AF193" s="28">
        <f t="shared" si="26"/>
        <v>0</v>
      </c>
      <c r="AG193" s="26">
        <f t="shared" si="26"/>
        <v>0</v>
      </c>
      <c r="AH193" s="27">
        <f t="shared" si="26"/>
        <v>0</v>
      </c>
      <c r="AI193" s="27">
        <f aca="true" t="shared" si="27" ref="AI193:BK193">SUM(AI174:AI192)</f>
        <v>0</v>
      </c>
      <c r="AJ193" s="27">
        <f t="shared" si="27"/>
        <v>0</v>
      </c>
      <c r="AK193" s="28">
        <f t="shared" si="27"/>
        <v>0</v>
      </c>
      <c r="AL193" s="26">
        <f t="shared" si="27"/>
        <v>0</v>
      </c>
      <c r="AM193" s="27">
        <f t="shared" si="27"/>
        <v>0</v>
      </c>
      <c r="AN193" s="27">
        <f t="shared" si="27"/>
        <v>0</v>
      </c>
      <c r="AO193" s="27">
        <f t="shared" si="27"/>
        <v>0</v>
      </c>
      <c r="AP193" s="28">
        <f t="shared" si="27"/>
        <v>0</v>
      </c>
      <c r="AQ193" s="26">
        <f t="shared" si="27"/>
        <v>0</v>
      </c>
      <c r="AR193" s="27">
        <f t="shared" si="27"/>
        <v>0</v>
      </c>
      <c r="AS193" s="27">
        <f t="shared" si="27"/>
        <v>0</v>
      </c>
      <c r="AT193" s="27">
        <f t="shared" si="27"/>
        <v>0</v>
      </c>
      <c r="AU193" s="28">
        <f t="shared" si="27"/>
        <v>0</v>
      </c>
      <c r="AV193" s="26">
        <f t="shared" si="27"/>
        <v>0</v>
      </c>
      <c r="AW193" s="27">
        <f t="shared" si="27"/>
        <v>0</v>
      </c>
      <c r="AX193" s="27">
        <f t="shared" si="27"/>
        <v>0</v>
      </c>
      <c r="AY193" s="27">
        <f t="shared" si="27"/>
        <v>0</v>
      </c>
      <c r="AZ193" s="28">
        <f t="shared" si="27"/>
        <v>0</v>
      </c>
      <c r="BA193" s="26">
        <f t="shared" si="27"/>
        <v>0</v>
      </c>
      <c r="BB193" s="27">
        <f t="shared" si="27"/>
        <v>0</v>
      </c>
      <c r="BC193" s="27">
        <f t="shared" si="27"/>
        <v>0</v>
      </c>
      <c r="BD193" s="27">
        <f t="shared" si="27"/>
        <v>0</v>
      </c>
      <c r="BE193" s="28">
        <f t="shared" si="27"/>
        <v>0</v>
      </c>
      <c r="BF193" s="26">
        <f t="shared" si="27"/>
        <v>0</v>
      </c>
      <c r="BG193" s="27">
        <f t="shared" si="27"/>
        <v>0</v>
      </c>
      <c r="BH193" s="27">
        <f t="shared" si="27"/>
        <v>0</v>
      </c>
      <c r="BI193" s="27">
        <f t="shared" si="27"/>
        <v>0</v>
      </c>
      <c r="BJ193" s="28">
        <f t="shared" si="27"/>
        <v>0</v>
      </c>
      <c r="BK193" s="28">
        <f t="shared" si="27"/>
        <v>28953.610227018635</v>
      </c>
    </row>
    <row r="194" spans="1:64" s="30" customFormat="1" ht="15">
      <c r="A194" s="20"/>
      <c r="B194" s="9" t="s">
        <v>23</v>
      </c>
      <c r="C194" s="26">
        <f aca="true" t="shared" si="28" ref="C194:AH194">C193+C172</f>
        <v>0</v>
      </c>
      <c r="D194" s="27">
        <f t="shared" si="28"/>
        <v>169.90446895687228</v>
      </c>
      <c r="E194" s="27">
        <f t="shared" si="28"/>
        <v>0</v>
      </c>
      <c r="F194" s="27">
        <f t="shared" si="28"/>
        <v>0</v>
      </c>
      <c r="G194" s="28">
        <f t="shared" si="28"/>
        <v>0</v>
      </c>
      <c r="H194" s="26">
        <f t="shared" si="28"/>
        <v>1694.5108218982837</v>
      </c>
      <c r="I194" s="27">
        <f t="shared" si="28"/>
        <v>23137.89974566188</v>
      </c>
      <c r="J194" s="27">
        <f t="shared" si="28"/>
        <v>122.01339999999999</v>
      </c>
      <c r="K194" s="27">
        <f t="shared" si="28"/>
        <v>0</v>
      </c>
      <c r="L194" s="28">
        <f t="shared" si="28"/>
        <v>6788.567449182565</v>
      </c>
      <c r="M194" s="26">
        <f t="shared" si="28"/>
        <v>0</v>
      </c>
      <c r="N194" s="27">
        <f t="shared" si="28"/>
        <v>0</v>
      </c>
      <c r="O194" s="27">
        <f t="shared" si="28"/>
        <v>0</v>
      </c>
      <c r="P194" s="27">
        <f t="shared" si="28"/>
        <v>0</v>
      </c>
      <c r="Q194" s="28">
        <f t="shared" si="28"/>
        <v>0</v>
      </c>
      <c r="R194" s="26">
        <f t="shared" si="28"/>
        <v>810.3586000000001</v>
      </c>
      <c r="S194" s="27">
        <f t="shared" si="28"/>
        <v>369.68570000000005</v>
      </c>
      <c r="T194" s="27">
        <f t="shared" si="28"/>
        <v>1.1068</v>
      </c>
      <c r="U194" s="27">
        <f t="shared" si="28"/>
        <v>0</v>
      </c>
      <c r="V194" s="28">
        <f t="shared" si="28"/>
        <v>1160.7527999999998</v>
      </c>
      <c r="W194" s="26">
        <f t="shared" si="28"/>
        <v>0</v>
      </c>
      <c r="X194" s="27">
        <f t="shared" si="28"/>
        <v>0</v>
      </c>
      <c r="Y194" s="27">
        <f t="shared" si="28"/>
        <v>0</v>
      </c>
      <c r="Z194" s="27">
        <f t="shared" si="28"/>
        <v>0</v>
      </c>
      <c r="AA194" s="28">
        <f t="shared" si="28"/>
        <v>0</v>
      </c>
      <c r="AB194" s="26">
        <f t="shared" si="28"/>
        <v>0</v>
      </c>
      <c r="AC194" s="27">
        <f t="shared" si="28"/>
        <v>0</v>
      </c>
      <c r="AD194" s="27">
        <f t="shared" si="28"/>
        <v>0</v>
      </c>
      <c r="AE194" s="27">
        <f t="shared" si="28"/>
        <v>0</v>
      </c>
      <c r="AF194" s="28">
        <f t="shared" si="28"/>
        <v>0</v>
      </c>
      <c r="AG194" s="26">
        <f t="shared" si="28"/>
        <v>0</v>
      </c>
      <c r="AH194" s="27">
        <f t="shared" si="28"/>
        <v>0</v>
      </c>
      <c r="AI194" s="27">
        <f aca="true" t="shared" si="29" ref="AI194:BK194">AI193+AI172</f>
        <v>0</v>
      </c>
      <c r="AJ194" s="27">
        <f t="shared" si="29"/>
        <v>0</v>
      </c>
      <c r="AK194" s="28">
        <f t="shared" si="29"/>
        <v>0</v>
      </c>
      <c r="AL194" s="26">
        <f t="shared" si="29"/>
        <v>0</v>
      </c>
      <c r="AM194" s="27">
        <f t="shared" si="29"/>
        <v>0</v>
      </c>
      <c r="AN194" s="27">
        <f t="shared" si="29"/>
        <v>0</v>
      </c>
      <c r="AO194" s="27">
        <f t="shared" si="29"/>
        <v>0</v>
      </c>
      <c r="AP194" s="28">
        <f t="shared" si="29"/>
        <v>0</v>
      </c>
      <c r="AQ194" s="26">
        <f t="shared" si="29"/>
        <v>0</v>
      </c>
      <c r="AR194" s="27">
        <f t="shared" si="29"/>
        <v>0</v>
      </c>
      <c r="AS194" s="27">
        <f t="shared" si="29"/>
        <v>0</v>
      </c>
      <c r="AT194" s="27">
        <f t="shared" si="29"/>
        <v>0</v>
      </c>
      <c r="AU194" s="28">
        <f t="shared" si="29"/>
        <v>0</v>
      </c>
      <c r="AV194" s="26">
        <f t="shared" si="29"/>
        <v>0</v>
      </c>
      <c r="AW194" s="27">
        <f t="shared" si="29"/>
        <v>0</v>
      </c>
      <c r="AX194" s="27">
        <f t="shared" si="29"/>
        <v>0</v>
      </c>
      <c r="AY194" s="27">
        <f t="shared" si="29"/>
        <v>0</v>
      </c>
      <c r="AZ194" s="28">
        <f t="shared" si="29"/>
        <v>0</v>
      </c>
      <c r="BA194" s="26">
        <f t="shared" si="29"/>
        <v>0</v>
      </c>
      <c r="BB194" s="27">
        <f t="shared" si="29"/>
        <v>0</v>
      </c>
      <c r="BC194" s="27">
        <f t="shared" si="29"/>
        <v>0</v>
      </c>
      <c r="BD194" s="27">
        <f t="shared" si="29"/>
        <v>0</v>
      </c>
      <c r="BE194" s="28">
        <f t="shared" si="29"/>
        <v>0</v>
      </c>
      <c r="BF194" s="26">
        <f t="shared" si="29"/>
        <v>0</v>
      </c>
      <c r="BG194" s="27">
        <f t="shared" si="29"/>
        <v>0</v>
      </c>
      <c r="BH194" s="27">
        <f t="shared" si="29"/>
        <v>0</v>
      </c>
      <c r="BI194" s="27">
        <f t="shared" si="29"/>
        <v>0</v>
      </c>
      <c r="BJ194" s="28">
        <f t="shared" si="29"/>
        <v>0</v>
      </c>
      <c r="BK194" s="28">
        <f t="shared" si="29"/>
        <v>34254.7997856996</v>
      </c>
      <c r="BL194" s="44"/>
    </row>
    <row r="195" spans="1:63" s="25" customFormat="1" ht="15">
      <c r="A195" s="20"/>
      <c r="B195" s="9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4"/>
    </row>
    <row r="196" spans="1:63" s="25" customFormat="1" ht="15">
      <c r="A196" s="20" t="s">
        <v>42</v>
      </c>
      <c r="B196" s="10" t="s">
        <v>43</v>
      </c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4"/>
    </row>
    <row r="197" spans="1:63" s="25" customFormat="1" ht="15">
      <c r="A197" s="20" t="s">
        <v>7</v>
      </c>
      <c r="B197" s="14" t="s">
        <v>44</v>
      </c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4"/>
    </row>
    <row r="198" spans="1:63" s="41" customFormat="1" ht="15">
      <c r="A198" s="37"/>
      <c r="B198" s="13" t="s">
        <v>33</v>
      </c>
      <c r="C198" s="38">
        <v>0</v>
      </c>
      <c r="D198" s="39">
        <v>0</v>
      </c>
      <c r="E198" s="39">
        <v>0</v>
      </c>
      <c r="F198" s="39">
        <v>0</v>
      </c>
      <c r="G198" s="40">
        <v>0</v>
      </c>
      <c r="H198" s="38">
        <v>0</v>
      </c>
      <c r="I198" s="39">
        <v>0</v>
      </c>
      <c r="J198" s="39">
        <v>0</v>
      </c>
      <c r="K198" s="39">
        <v>0</v>
      </c>
      <c r="L198" s="40">
        <v>0</v>
      </c>
      <c r="M198" s="38">
        <v>0</v>
      </c>
      <c r="N198" s="39">
        <v>0</v>
      </c>
      <c r="O198" s="39">
        <v>0</v>
      </c>
      <c r="P198" s="39">
        <v>0</v>
      </c>
      <c r="Q198" s="40">
        <v>0</v>
      </c>
      <c r="R198" s="38">
        <v>0</v>
      </c>
      <c r="S198" s="39">
        <v>0</v>
      </c>
      <c r="T198" s="39">
        <v>0</v>
      </c>
      <c r="U198" s="39">
        <v>0</v>
      </c>
      <c r="V198" s="40">
        <v>0</v>
      </c>
      <c r="W198" s="38">
        <v>0</v>
      </c>
      <c r="X198" s="39">
        <v>0</v>
      </c>
      <c r="Y198" s="39">
        <v>0</v>
      </c>
      <c r="Z198" s="39">
        <v>0</v>
      </c>
      <c r="AA198" s="40">
        <v>0</v>
      </c>
      <c r="AB198" s="38">
        <v>0</v>
      </c>
      <c r="AC198" s="39">
        <v>0</v>
      </c>
      <c r="AD198" s="39">
        <v>0</v>
      </c>
      <c r="AE198" s="39">
        <v>0</v>
      </c>
      <c r="AF198" s="40">
        <v>0</v>
      </c>
      <c r="AG198" s="38">
        <v>0</v>
      </c>
      <c r="AH198" s="39">
        <v>0</v>
      </c>
      <c r="AI198" s="39">
        <v>0</v>
      </c>
      <c r="AJ198" s="39">
        <v>0</v>
      </c>
      <c r="AK198" s="40">
        <v>0</v>
      </c>
      <c r="AL198" s="38">
        <v>0</v>
      </c>
      <c r="AM198" s="39">
        <v>0</v>
      </c>
      <c r="AN198" s="39">
        <v>0</v>
      </c>
      <c r="AO198" s="39">
        <v>0</v>
      </c>
      <c r="AP198" s="40">
        <v>0</v>
      </c>
      <c r="AQ198" s="38">
        <v>0</v>
      </c>
      <c r="AR198" s="39">
        <v>0</v>
      </c>
      <c r="AS198" s="39">
        <v>0</v>
      </c>
      <c r="AT198" s="39">
        <v>0</v>
      </c>
      <c r="AU198" s="40">
        <v>0</v>
      </c>
      <c r="AV198" s="38">
        <v>0</v>
      </c>
      <c r="AW198" s="39">
        <v>0</v>
      </c>
      <c r="AX198" s="39">
        <v>0</v>
      </c>
      <c r="AY198" s="39">
        <v>0</v>
      </c>
      <c r="AZ198" s="40">
        <v>0</v>
      </c>
      <c r="BA198" s="38">
        <v>0</v>
      </c>
      <c r="BB198" s="39">
        <v>0</v>
      </c>
      <c r="BC198" s="39">
        <v>0</v>
      </c>
      <c r="BD198" s="39">
        <v>0</v>
      </c>
      <c r="BE198" s="40">
        <v>0</v>
      </c>
      <c r="BF198" s="38">
        <v>0</v>
      </c>
      <c r="BG198" s="39">
        <v>0</v>
      </c>
      <c r="BH198" s="39">
        <v>0</v>
      </c>
      <c r="BI198" s="39">
        <v>0</v>
      </c>
      <c r="BJ198" s="40">
        <v>0</v>
      </c>
      <c r="BK198" s="38">
        <v>0</v>
      </c>
    </row>
    <row r="199" spans="1:63" s="30" customFormat="1" ht="15">
      <c r="A199" s="20"/>
      <c r="B199" s="9" t="s">
        <v>27</v>
      </c>
      <c r="C199" s="26">
        <v>0</v>
      </c>
      <c r="D199" s="27">
        <v>0</v>
      </c>
      <c r="E199" s="27">
        <v>0</v>
      </c>
      <c r="F199" s="27">
        <v>0</v>
      </c>
      <c r="G199" s="28">
        <v>0</v>
      </c>
      <c r="H199" s="26">
        <v>0</v>
      </c>
      <c r="I199" s="27">
        <v>0</v>
      </c>
      <c r="J199" s="27">
        <v>0</v>
      </c>
      <c r="K199" s="27">
        <v>0</v>
      </c>
      <c r="L199" s="28">
        <v>0</v>
      </c>
      <c r="M199" s="26">
        <v>0</v>
      </c>
      <c r="N199" s="27">
        <v>0</v>
      </c>
      <c r="O199" s="27">
        <v>0</v>
      </c>
      <c r="P199" s="27">
        <v>0</v>
      </c>
      <c r="Q199" s="28">
        <v>0</v>
      </c>
      <c r="R199" s="26">
        <v>0</v>
      </c>
      <c r="S199" s="27">
        <v>0</v>
      </c>
      <c r="T199" s="27">
        <v>0</v>
      </c>
      <c r="U199" s="27">
        <v>0</v>
      </c>
      <c r="V199" s="28">
        <v>0</v>
      </c>
      <c r="W199" s="26">
        <v>0</v>
      </c>
      <c r="X199" s="27">
        <v>0</v>
      </c>
      <c r="Y199" s="27">
        <v>0</v>
      </c>
      <c r="Z199" s="27">
        <v>0</v>
      </c>
      <c r="AA199" s="28">
        <v>0</v>
      </c>
      <c r="AB199" s="26">
        <v>0</v>
      </c>
      <c r="AC199" s="27">
        <v>0</v>
      </c>
      <c r="AD199" s="27">
        <v>0</v>
      </c>
      <c r="AE199" s="27">
        <v>0</v>
      </c>
      <c r="AF199" s="28">
        <v>0</v>
      </c>
      <c r="AG199" s="26">
        <v>0</v>
      </c>
      <c r="AH199" s="27">
        <v>0</v>
      </c>
      <c r="AI199" s="27">
        <v>0</v>
      </c>
      <c r="AJ199" s="27">
        <v>0</v>
      </c>
      <c r="AK199" s="28">
        <v>0</v>
      </c>
      <c r="AL199" s="26">
        <v>0</v>
      </c>
      <c r="AM199" s="27">
        <v>0</v>
      </c>
      <c r="AN199" s="27">
        <v>0</v>
      </c>
      <c r="AO199" s="27">
        <v>0</v>
      </c>
      <c r="AP199" s="28">
        <v>0</v>
      </c>
      <c r="AQ199" s="26">
        <v>0</v>
      </c>
      <c r="AR199" s="27">
        <v>0</v>
      </c>
      <c r="AS199" s="27">
        <v>0</v>
      </c>
      <c r="AT199" s="27">
        <v>0</v>
      </c>
      <c r="AU199" s="28">
        <v>0</v>
      </c>
      <c r="AV199" s="26">
        <v>0</v>
      </c>
      <c r="AW199" s="27">
        <v>0</v>
      </c>
      <c r="AX199" s="27">
        <v>0</v>
      </c>
      <c r="AY199" s="27">
        <v>0</v>
      </c>
      <c r="AZ199" s="28">
        <v>0</v>
      </c>
      <c r="BA199" s="26">
        <v>0</v>
      </c>
      <c r="BB199" s="27">
        <v>0</v>
      </c>
      <c r="BC199" s="27">
        <v>0</v>
      </c>
      <c r="BD199" s="27">
        <v>0</v>
      </c>
      <c r="BE199" s="28">
        <v>0</v>
      </c>
      <c r="BF199" s="26">
        <v>0</v>
      </c>
      <c r="BG199" s="27">
        <v>0</v>
      </c>
      <c r="BH199" s="27">
        <v>0</v>
      </c>
      <c r="BI199" s="27">
        <v>0</v>
      </c>
      <c r="BJ199" s="28">
        <v>0</v>
      </c>
      <c r="BK199" s="29">
        <v>0</v>
      </c>
    </row>
    <row r="200" spans="1:64" s="25" customFormat="1" ht="12" customHeight="1">
      <c r="A200" s="20"/>
      <c r="B200" s="11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4"/>
      <c r="BL200" s="35"/>
    </row>
    <row r="201" spans="1:64" s="30" customFormat="1" ht="15">
      <c r="A201" s="20"/>
      <c r="B201" s="42" t="s">
        <v>45</v>
      </c>
      <c r="C201" s="43">
        <f aca="true" t="shared" si="30" ref="C201:AH201">C199+C194+C167+C161+C125</f>
        <v>0</v>
      </c>
      <c r="D201" s="43">
        <f t="shared" si="30"/>
        <v>2294.542728169195</v>
      </c>
      <c r="E201" s="43">
        <f t="shared" si="30"/>
        <v>0</v>
      </c>
      <c r="F201" s="43">
        <f t="shared" si="30"/>
        <v>0</v>
      </c>
      <c r="G201" s="43">
        <f t="shared" si="30"/>
        <v>0</v>
      </c>
      <c r="H201" s="43">
        <f t="shared" si="30"/>
        <v>5800.008866081117</v>
      </c>
      <c r="I201" s="43">
        <f t="shared" si="30"/>
        <v>85709.87208345407</v>
      </c>
      <c r="J201" s="43">
        <f t="shared" si="30"/>
        <v>2479.298695158774</v>
      </c>
      <c r="K201" s="43">
        <f t="shared" si="30"/>
        <v>306.1596385005806</v>
      </c>
      <c r="L201" s="43">
        <f t="shared" si="30"/>
        <v>14753.567871510226</v>
      </c>
      <c r="M201" s="43">
        <f t="shared" si="30"/>
        <v>0</v>
      </c>
      <c r="N201" s="43">
        <f t="shared" si="30"/>
        <v>0</v>
      </c>
      <c r="O201" s="43">
        <f t="shared" si="30"/>
        <v>0</v>
      </c>
      <c r="P201" s="43">
        <f t="shared" si="30"/>
        <v>0</v>
      </c>
      <c r="Q201" s="43">
        <f t="shared" si="30"/>
        <v>0</v>
      </c>
      <c r="R201" s="43">
        <f t="shared" si="30"/>
        <v>2973.436087099065</v>
      </c>
      <c r="S201" s="43">
        <f t="shared" si="30"/>
        <v>3265.112472508452</v>
      </c>
      <c r="T201" s="43">
        <f t="shared" si="30"/>
        <v>912.1868171093869</v>
      </c>
      <c r="U201" s="43">
        <f t="shared" si="30"/>
        <v>0</v>
      </c>
      <c r="V201" s="43">
        <f t="shared" si="30"/>
        <v>2544.053925706871</v>
      </c>
      <c r="W201" s="43">
        <f t="shared" si="30"/>
        <v>0</v>
      </c>
      <c r="X201" s="43">
        <f t="shared" si="30"/>
        <v>0</v>
      </c>
      <c r="Y201" s="43">
        <f t="shared" si="30"/>
        <v>0</v>
      </c>
      <c r="Z201" s="43">
        <f t="shared" si="30"/>
        <v>0</v>
      </c>
      <c r="AA201" s="43">
        <f t="shared" si="30"/>
        <v>0</v>
      </c>
      <c r="AB201" s="43">
        <f t="shared" si="30"/>
        <v>879.9480847179029</v>
      </c>
      <c r="AC201" s="43">
        <f t="shared" si="30"/>
        <v>71.01792433248387</v>
      </c>
      <c r="AD201" s="43">
        <f t="shared" si="30"/>
        <v>0</v>
      </c>
      <c r="AE201" s="43">
        <f t="shared" si="30"/>
        <v>0</v>
      </c>
      <c r="AF201" s="43">
        <f t="shared" si="30"/>
        <v>735.342923931258</v>
      </c>
      <c r="AG201" s="43">
        <f t="shared" si="30"/>
        <v>0</v>
      </c>
      <c r="AH201" s="43">
        <f t="shared" si="30"/>
        <v>0</v>
      </c>
      <c r="AI201" s="43">
        <f aca="true" t="shared" si="31" ref="AI201:BK201">AI199+AI194+AI167+AI161+AI125</f>
        <v>0</v>
      </c>
      <c r="AJ201" s="43">
        <f t="shared" si="31"/>
        <v>0</v>
      </c>
      <c r="AK201" s="43">
        <f t="shared" si="31"/>
        <v>0</v>
      </c>
      <c r="AL201" s="43">
        <f t="shared" si="31"/>
        <v>203.9918237634516</v>
      </c>
      <c r="AM201" s="43">
        <f t="shared" si="31"/>
        <v>4.589893467258064</v>
      </c>
      <c r="AN201" s="43">
        <f t="shared" si="31"/>
        <v>0.11727651612903227</v>
      </c>
      <c r="AO201" s="43">
        <f t="shared" si="31"/>
        <v>0</v>
      </c>
      <c r="AP201" s="43">
        <f t="shared" si="31"/>
        <v>90.6612903533871</v>
      </c>
      <c r="AQ201" s="43">
        <f t="shared" si="31"/>
        <v>0</v>
      </c>
      <c r="AR201" s="43">
        <f t="shared" si="31"/>
        <v>0</v>
      </c>
      <c r="AS201" s="43">
        <f t="shared" si="31"/>
        <v>0</v>
      </c>
      <c r="AT201" s="43">
        <f t="shared" si="31"/>
        <v>0</v>
      </c>
      <c r="AU201" s="43">
        <f t="shared" si="31"/>
        <v>0</v>
      </c>
      <c r="AV201" s="43">
        <f t="shared" si="31"/>
        <v>29606.351658429572</v>
      </c>
      <c r="AW201" s="43">
        <f t="shared" si="31"/>
        <v>15019.681674501624</v>
      </c>
      <c r="AX201" s="43">
        <f t="shared" si="31"/>
        <v>193.69780321835484</v>
      </c>
      <c r="AY201" s="43">
        <f t="shared" si="31"/>
        <v>0.027233826000000006</v>
      </c>
      <c r="AZ201" s="43">
        <f t="shared" si="31"/>
        <v>24723.03190095345</v>
      </c>
      <c r="BA201" s="43">
        <f t="shared" si="31"/>
        <v>0</v>
      </c>
      <c r="BB201" s="43">
        <f t="shared" si="31"/>
        <v>0</v>
      </c>
      <c r="BC201" s="43">
        <f t="shared" si="31"/>
        <v>0</v>
      </c>
      <c r="BD201" s="43">
        <f t="shared" si="31"/>
        <v>0</v>
      </c>
      <c r="BE201" s="43">
        <f t="shared" si="31"/>
        <v>0</v>
      </c>
      <c r="BF201" s="43">
        <f t="shared" si="31"/>
        <v>19178.447304248486</v>
      </c>
      <c r="BG201" s="43">
        <f t="shared" si="31"/>
        <v>2283.1227365251616</v>
      </c>
      <c r="BH201" s="43">
        <f t="shared" si="31"/>
        <v>604.7342386702579</v>
      </c>
      <c r="BI201" s="43">
        <f t="shared" si="31"/>
        <v>0</v>
      </c>
      <c r="BJ201" s="43">
        <f t="shared" si="31"/>
        <v>6692.84676884</v>
      </c>
      <c r="BK201" s="29">
        <f t="shared" si="31"/>
        <v>221325.8497215925</v>
      </c>
      <c r="BL201" s="44"/>
    </row>
    <row r="202" spans="1:64" s="25" customFormat="1" ht="15">
      <c r="A202" s="20"/>
      <c r="B202" s="9"/>
      <c r="C202" s="21"/>
      <c r="D202" s="22"/>
      <c r="E202" s="22"/>
      <c r="F202" s="22"/>
      <c r="G202" s="23"/>
      <c r="H202" s="21"/>
      <c r="I202" s="22"/>
      <c r="J202" s="22"/>
      <c r="K202" s="22"/>
      <c r="L202" s="23"/>
      <c r="M202" s="21"/>
      <c r="N202" s="22"/>
      <c r="O202" s="22"/>
      <c r="P202" s="22"/>
      <c r="Q202" s="23"/>
      <c r="R202" s="21"/>
      <c r="S202" s="22"/>
      <c r="T202" s="22"/>
      <c r="U202" s="22"/>
      <c r="V202" s="23"/>
      <c r="W202" s="21"/>
      <c r="X202" s="22"/>
      <c r="Y202" s="22"/>
      <c r="Z202" s="22"/>
      <c r="AA202" s="23"/>
      <c r="AB202" s="21"/>
      <c r="AC202" s="22"/>
      <c r="AD202" s="22"/>
      <c r="AE202" s="22"/>
      <c r="AF202" s="23"/>
      <c r="AG202" s="21"/>
      <c r="AH202" s="22"/>
      <c r="AI202" s="22"/>
      <c r="AJ202" s="22"/>
      <c r="AK202" s="23"/>
      <c r="AL202" s="21"/>
      <c r="AM202" s="22"/>
      <c r="AN202" s="22"/>
      <c r="AO202" s="22"/>
      <c r="AP202" s="23"/>
      <c r="AQ202" s="21"/>
      <c r="AR202" s="22"/>
      <c r="AS202" s="22"/>
      <c r="AT202" s="22"/>
      <c r="AU202" s="23"/>
      <c r="AV202" s="21"/>
      <c r="AW202" s="22"/>
      <c r="AX202" s="22"/>
      <c r="AY202" s="22"/>
      <c r="AZ202" s="23"/>
      <c r="BA202" s="21"/>
      <c r="BB202" s="22"/>
      <c r="BC202" s="22"/>
      <c r="BD202" s="22"/>
      <c r="BE202" s="23"/>
      <c r="BF202" s="21"/>
      <c r="BG202" s="22"/>
      <c r="BH202" s="22"/>
      <c r="BI202" s="22"/>
      <c r="BJ202" s="23"/>
      <c r="BK202" s="24"/>
      <c r="BL202" s="35"/>
    </row>
    <row r="203" spans="1:65" s="25" customFormat="1" ht="15">
      <c r="A203" s="20" t="s">
        <v>28</v>
      </c>
      <c r="B203" s="8" t="s">
        <v>29</v>
      </c>
      <c r="C203" s="21"/>
      <c r="D203" s="22"/>
      <c r="E203" s="22"/>
      <c r="F203" s="22"/>
      <c r="G203" s="23"/>
      <c r="H203" s="21"/>
      <c r="I203" s="22"/>
      <c r="J203" s="22"/>
      <c r="K203" s="22"/>
      <c r="L203" s="23"/>
      <c r="M203" s="21"/>
      <c r="N203" s="22"/>
      <c r="O203" s="22"/>
      <c r="P203" s="22"/>
      <c r="Q203" s="23"/>
      <c r="R203" s="21"/>
      <c r="S203" s="22"/>
      <c r="T203" s="22"/>
      <c r="U203" s="22"/>
      <c r="V203" s="23"/>
      <c r="W203" s="21"/>
      <c r="X203" s="22"/>
      <c r="Y203" s="22"/>
      <c r="Z203" s="22"/>
      <c r="AA203" s="23"/>
      <c r="AB203" s="21"/>
      <c r="AC203" s="22"/>
      <c r="AD203" s="22"/>
      <c r="AE203" s="22"/>
      <c r="AF203" s="23"/>
      <c r="AG203" s="21"/>
      <c r="AH203" s="22"/>
      <c r="AI203" s="22"/>
      <c r="AJ203" s="22"/>
      <c r="AK203" s="23"/>
      <c r="AL203" s="21"/>
      <c r="AM203" s="22"/>
      <c r="AN203" s="22"/>
      <c r="AO203" s="22"/>
      <c r="AP203" s="23"/>
      <c r="AQ203" s="21"/>
      <c r="AR203" s="22"/>
      <c r="AS203" s="22"/>
      <c r="AT203" s="22"/>
      <c r="AU203" s="23"/>
      <c r="AV203" s="21"/>
      <c r="AW203" s="22"/>
      <c r="AX203" s="22"/>
      <c r="AY203" s="22"/>
      <c r="AZ203" s="23"/>
      <c r="BA203" s="21"/>
      <c r="BB203" s="22"/>
      <c r="BC203" s="22"/>
      <c r="BD203" s="22"/>
      <c r="BE203" s="23"/>
      <c r="BF203" s="21"/>
      <c r="BG203" s="22"/>
      <c r="BH203" s="22"/>
      <c r="BI203" s="22"/>
      <c r="BJ203" s="23"/>
      <c r="BK203" s="24"/>
      <c r="BL203" s="35"/>
      <c r="BM203" s="63"/>
    </row>
    <row r="204" spans="1:64" s="25" customFormat="1" ht="15">
      <c r="A204" s="20"/>
      <c r="B204" s="7" t="s">
        <v>218</v>
      </c>
      <c r="C204" s="21">
        <v>0</v>
      </c>
      <c r="D204" s="22">
        <v>10.189681382548388</v>
      </c>
      <c r="E204" s="22">
        <v>0</v>
      </c>
      <c r="F204" s="22">
        <v>0</v>
      </c>
      <c r="G204" s="23">
        <v>0</v>
      </c>
      <c r="H204" s="21">
        <v>62.233164898387095</v>
      </c>
      <c r="I204" s="22">
        <v>11.925368920290323</v>
      </c>
      <c r="J204" s="22">
        <v>0</v>
      </c>
      <c r="K204" s="22">
        <v>0</v>
      </c>
      <c r="L204" s="23">
        <v>140.44537398038707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35.08416161435484</v>
      </c>
      <c r="S204" s="22">
        <v>0.7741807867419354</v>
      </c>
      <c r="T204" s="22">
        <v>0</v>
      </c>
      <c r="U204" s="22">
        <v>0</v>
      </c>
      <c r="V204" s="23">
        <v>5.7893662674193545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6.5833057996129005</v>
      </c>
      <c r="AC204" s="22">
        <v>0.23875206429032264</v>
      </c>
      <c r="AD204" s="22">
        <v>0</v>
      </c>
      <c r="AE204" s="22">
        <v>0</v>
      </c>
      <c r="AF204" s="23">
        <v>4.838919941129033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1.7369617890322577</v>
      </c>
      <c r="AM204" s="22">
        <v>0.02177551770967742</v>
      </c>
      <c r="AN204" s="22">
        <v>0</v>
      </c>
      <c r="AO204" s="22">
        <v>0</v>
      </c>
      <c r="AP204" s="23">
        <v>0.1529985533870968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392.84854470906424</v>
      </c>
      <c r="AW204" s="22">
        <v>89.94388801334252</v>
      </c>
      <c r="AX204" s="22">
        <v>0.05174892441935483</v>
      </c>
      <c r="AY204" s="22">
        <v>0</v>
      </c>
      <c r="AZ204" s="23">
        <v>325.9401076344838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205.3323536180645</v>
      </c>
      <c r="BG204" s="22">
        <v>7.516930753580647</v>
      </c>
      <c r="BH204" s="22">
        <v>0</v>
      </c>
      <c r="BI204" s="22">
        <v>0</v>
      </c>
      <c r="BJ204" s="23">
        <v>23.190571780032265</v>
      </c>
      <c r="BK204" s="24">
        <f>SUM(C204:BJ204)</f>
        <v>1324.8381569482776</v>
      </c>
      <c r="BL204" s="35"/>
    </row>
    <row r="205" spans="1:63" s="25" customFormat="1" ht="15">
      <c r="A205" s="20"/>
      <c r="B205" s="7" t="s">
        <v>219</v>
      </c>
      <c r="C205" s="21">
        <v>0</v>
      </c>
      <c r="D205" s="22">
        <v>0.58428</v>
      </c>
      <c r="E205" s="22">
        <v>0</v>
      </c>
      <c r="F205" s="22">
        <v>0</v>
      </c>
      <c r="G205" s="23">
        <v>0</v>
      </c>
      <c r="H205" s="21">
        <v>3.866950361258066</v>
      </c>
      <c r="I205" s="22">
        <v>10.487075765516128</v>
      </c>
      <c r="J205" s="22">
        <v>0</v>
      </c>
      <c r="K205" s="22">
        <v>0</v>
      </c>
      <c r="L205" s="23">
        <v>34.98975982374194</v>
      </c>
      <c r="M205" s="21">
        <v>0</v>
      </c>
      <c r="N205" s="22">
        <v>0</v>
      </c>
      <c r="O205" s="22">
        <v>0</v>
      </c>
      <c r="P205" s="22">
        <v>0</v>
      </c>
      <c r="Q205" s="23">
        <v>0</v>
      </c>
      <c r="R205" s="21">
        <v>1.2352498031612906</v>
      </c>
      <c r="S205" s="22">
        <v>0.17345044745161292</v>
      </c>
      <c r="T205" s="22">
        <v>0</v>
      </c>
      <c r="U205" s="22">
        <v>0</v>
      </c>
      <c r="V205" s="23">
        <v>1.0446951590322582</v>
      </c>
      <c r="W205" s="21">
        <v>0</v>
      </c>
      <c r="X205" s="22">
        <v>0</v>
      </c>
      <c r="Y205" s="22">
        <v>0</v>
      </c>
      <c r="Z205" s="22">
        <v>0</v>
      </c>
      <c r="AA205" s="23">
        <v>0</v>
      </c>
      <c r="AB205" s="21">
        <v>0.10508943045161293</v>
      </c>
      <c r="AC205" s="22">
        <v>0</v>
      </c>
      <c r="AD205" s="22">
        <v>0</v>
      </c>
      <c r="AE205" s="22">
        <v>0</v>
      </c>
      <c r="AF205" s="23">
        <v>0.05685692909677419</v>
      </c>
      <c r="AG205" s="21">
        <v>0</v>
      </c>
      <c r="AH205" s="22">
        <v>0</v>
      </c>
      <c r="AI205" s="22">
        <v>0</v>
      </c>
      <c r="AJ205" s="22">
        <v>0</v>
      </c>
      <c r="AK205" s="23">
        <v>0</v>
      </c>
      <c r="AL205" s="21">
        <v>0.024541269516129033</v>
      </c>
      <c r="AM205" s="22">
        <v>0</v>
      </c>
      <c r="AN205" s="22">
        <v>0</v>
      </c>
      <c r="AO205" s="22">
        <v>0</v>
      </c>
      <c r="AP205" s="23">
        <v>0.0011437372580645159</v>
      </c>
      <c r="AQ205" s="21">
        <v>0</v>
      </c>
      <c r="AR205" s="22">
        <v>0</v>
      </c>
      <c r="AS205" s="22">
        <v>0</v>
      </c>
      <c r="AT205" s="22">
        <v>0</v>
      </c>
      <c r="AU205" s="23">
        <v>0</v>
      </c>
      <c r="AV205" s="21">
        <v>3.49990528967742</v>
      </c>
      <c r="AW205" s="22">
        <v>1.044198240267287</v>
      </c>
      <c r="AX205" s="22">
        <v>0</v>
      </c>
      <c r="AY205" s="22">
        <v>0</v>
      </c>
      <c r="AZ205" s="23">
        <v>6.092852366838709</v>
      </c>
      <c r="BA205" s="21">
        <v>0</v>
      </c>
      <c r="BB205" s="22">
        <v>0</v>
      </c>
      <c r="BC205" s="22">
        <v>0</v>
      </c>
      <c r="BD205" s="22">
        <v>0</v>
      </c>
      <c r="BE205" s="23">
        <v>0</v>
      </c>
      <c r="BF205" s="21">
        <v>1.462933481806452</v>
      </c>
      <c r="BG205" s="22">
        <v>2.7771352400322584</v>
      </c>
      <c r="BH205" s="22">
        <v>0</v>
      </c>
      <c r="BI205" s="22">
        <v>0</v>
      </c>
      <c r="BJ205" s="23">
        <v>1.4270633501290322</v>
      </c>
      <c r="BK205" s="24">
        <f>SUM(C205:BJ205)</f>
        <v>68.87318069523505</v>
      </c>
    </row>
    <row r="206" spans="1:63" s="30" customFormat="1" ht="15">
      <c r="A206" s="20"/>
      <c r="B206" s="8" t="s">
        <v>27</v>
      </c>
      <c r="C206" s="26">
        <f>SUM(C204:C205)</f>
        <v>0</v>
      </c>
      <c r="D206" s="26">
        <f aca="true" t="shared" si="32" ref="D206:BJ206">SUM(D204:D205)</f>
        <v>10.773961382548388</v>
      </c>
      <c r="E206" s="26">
        <f t="shared" si="32"/>
        <v>0</v>
      </c>
      <c r="F206" s="26">
        <f t="shared" si="32"/>
        <v>0</v>
      </c>
      <c r="G206" s="26">
        <f t="shared" si="32"/>
        <v>0</v>
      </c>
      <c r="H206" s="26">
        <f t="shared" si="32"/>
        <v>66.10011525964516</v>
      </c>
      <c r="I206" s="26">
        <f t="shared" si="32"/>
        <v>22.41244468580645</v>
      </c>
      <c r="J206" s="26">
        <f t="shared" si="32"/>
        <v>0</v>
      </c>
      <c r="K206" s="26">
        <f t="shared" si="32"/>
        <v>0</v>
      </c>
      <c r="L206" s="26">
        <f t="shared" si="32"/>
        <v>175.435133804129</v>
      </c>
      <c r="M206" s="26">
        <f t="shared" si="32"/>
        <v>0</v>
      </c>
      <c r="N206" s="26">
        <f t="shared" si="32"/>
        <v>0</v>
      </c>
      <c r="O206" s="26">
        <f t="shared" si="32"/>
        <v>0</v>
      </c>
      <c r="P206" s="26">
        <f t="shared" si="32"/>
        <v>0</v>
      </c>
      <c r="Q206" s="26">
        <f t="shared" si="32"/>
        <v>0</v>
      </c>
      <c r="R206" s="26">
        <f t="shared" si="32"/>
        <v>36.31941141751613</v>
      </c>
      <c r="S206" s="26">
        <f t="shared" si="32"/>
        <v>0.9476312341935482</v>
      </c>
      <c r="T206" s="26">
        <f t="shared" si="32"/>
        <v>0</v>
      </c>
      <c r="U206" s="26">
        <f t="shared" si="32"/>
        <v>0</v>
      </c>
      <c r="V206" s="26">
        <f t="shared" si="32"/>
        <v>6.834061426451613</v>
      </c>
      <c r="W206" s="26">
        <f t="shared" si="32"/>
        <v>0</v>
      </c>
      <c r="X206" s="26">
        <f t="shared" si="32"/>
        <v>0</v>
      </c>
      <c r="Y206" s="26">
        <f t="shared" si="32"/>
        <v>0</v>
      </c>
      <c r="Z206" s="26">
        <f t="shared" si="32"/>
        <v>0</v>
      </c>
      <c r="AA206" s="26">
        <f t="shared" si="32"/>
        <v>0</v>
      </c>
      <c r="AB206" s="26">
        <f t="shared" si="32"/>
        <v>6.688395230064513</v>
      </c>
      <c r="AC206" s="26">
        <f t="shared" si="32"/>
        <v>0.23875206429032264</v>
      </c>
      <c r="AD206" s="26">
        <f t="shared" si="32"/>
        <v>0</v>
      </c>
      <c r="AE206" s="26">
        <f t="shared" si="32"/>
        <v>0</v>
      </c>
      <c r="AF206" s="26">
        <f t="shared" si="32"/>
        <v>4.8957768702258075</v>
      </c>
      <c r="AG206" s="26">
        <f t="shared" si="32"/>
        <v>0</v>
      </c>
      <c r="AH206" s="26">
        <f t="shared" si="32"/>
        <v>0</v>
      </c>
      <c r="AI206" s="26">
        <f t="shared" si="32"/>
        <v>0</v>
      </c>
      <c r="AJ206" s="26">
        <f t="shared" si="32"/>
        <v>0</v>
      </c>
      <c r="AK206" s="26">
        <f t="shared" si="32"/>
        <v>0</v>
      </c>
      <c r="AL206" s="26">
        <f t="shared" si="32"/>
        <v>1.7615030585483868</v>
      </c>
      <c r="AM206" s="26">
        <f t="shared" si="32"/>
        <v>0.02177551770967742</v>
      </c>
      <c r="AN206" s="26">
        <f t="shared" si="32"/>
        <v>0</v>
      </c>
      <c r="AO206" s="26">
        <f t="shared" si="32"/>
        <v>0</v>
      </c>
      <c r="AP206" s="26">
        <f t="shared" si="32"/>
        <v>0.15414229064516133</v>
      </c>
      <c r="AQ206" s="26">
        <f t="shared" si="32"/>
        <v>0</v>
      </c>
      <c r="AR206" s="26">
        <f t="shared" si="32"/>
        <v>0</v>
      </c>
      <c r="AS206" s="26">
        <f t="shared" si="32"/>
        <v>0</v>
      </c>
      <c r="AT206" s="26">
        <f t="shared" si="32"/>
        <v>0</v>
      </c>
      <c r="AU206" s="26">
        <f t="shared" si="32"/>
        <v>0</v>
      </c>
      <c r="AV206" s="26">
        <f t="shared" si="32"/>
        <v>396.34844999874167</v>
      </c>
      <c r="AW206" s="26">
        <f t="shared" si="32"/>
        <v>90.98808625360981</v>
      </c>
      <c r="AX206" s="26">
        <f t="shared" si="32"/>
        <v>0.05174892441935483</v>
      </c>
      <c r="AY206" s="26">
        <f t="shared" si="32"/>
        <v>0</v>
      </c>
      <c r="AZ206" s="26">
        <f t="shared" si="32"/>
        <v>332.0329600013225</v>
      </c>
      <c r="BA206" s="26">
        <f t="shared" si="32"/>
        <v>0</v>
      </c>
      <c r="BB206" s="26">
        <f t="shared" si="32"/>
        <v>0</v>
      </c>
      <c r="BC206" s="26">
        <f t="shared" si="32"/>
        <v>0</v>
      </c>
      <c r="BD206" s="26">
        <f t="shared" si="32"/>
        <v>0</v>
      </c>
      <c r="BE206" s="26">
        <f t="shared" si="32"/>
        <v>0</v>
      </c>
      <c r="BF206" s="26">
        <f t="shared" si="32"/>
        <v>206.79528709987096</v>
      </c>
      <c r="BG206" s="26">
        <f t="shared" si="32"/>
        <v>10.294065993612906</v>
      </c>
      <c r="BH206" s="26">
        <f t="shared" si="32"/>
        <v>0</v>
      </c>
      <c r="BI206" s="26">
        <f t="shared" si="32"/>
        <v>0</v>
      </c>
      <c r="BJ206" s="26">
        <f t="shared" si="32"/>
        <v>24.617635130161297</v>
      </c>
      <c r="BK206" s="28">
        <f>SUM(BK204:BK205)</f>
        <v>1393.7113376435127</v>
      </c>
    </row>
    <row r="207" spans="7:63" ht="15">
      <c r="G207" s="19"/>
      <c r="Q207" s="19"/>
      <c r="Y207" s="19"/>
      <c r="AA207" s="19"/>
      <c r="AK207" s="19"/>
      <c r="AU207" s="19"/>
      <c r="BE207" s="19"/>
      <c r="BK207" s="31"/>
    </row>
    <row r="208" spans="1:63" s="19" customFormat="1" ht="15">
      <c r="A208" s="66" t="s">
        <v>252</v>
      </c>
      <c r="B208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18"/>
      <c r="BK208" s="45"/>
    </row>
    <row r="209" spans="1:63" s="19" customFormat="1" ht="15">
      <c r="A209" s="66" t="s">
        <v>253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9" t="s">
        <v>254</v>
      </c>
      <c r="L209"/>
      <c r="M209"/>
      <c r="N209"/>
      <c r="BK209" s="45"/>
    </row>
    <row r="210" spans="1:63" s="19" customFormat="1" ht="1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6" t="s">
        <v>255</v>
      </c>
      <c r="L210"/>
      <c r="M210"/>
      <c r="N210"/>
      <c r="O210" s="18"/>
      <c r="BK210" s="45"/>
    </row>
    <row r="211" spans="1:63" s="19" customFormat="1" ht="15">
      <c r="A211" s="66" t="s">
        <v>251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6" t="s">
        <v>256</v>
      </c>
      <c r="L211"/>
      <c r="M211"/>
      <c r="N211"/>
      <c r="O211" s="18"/>
      <c r="BK211" s="45"/>
    </row>
    <row r="212" spans="1:63" s="19" customFormat="1" ht="15">
      <c r="A212" s="66" t="s">
        <v>257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6" t="s">
        <v>258</v>
      </c>
      <c r="L212"/>
      <c r="M212"/>
      <c r="N212"/>
      <c r="O212" s="18"/>
      <c r="BK212" s="45"/>
    </row>
    <row r="213" spans="1:63" s="19" customFormat="1" ht="15">
      <c r="A213"/>
      <c r="B213" s="68"/>
      <c r="C213" s="68"/>
      <c r="D213" s="68"/>
      <c r="E213" s="68"/>
      <c r="F213" s="68"/>
      <c r="G213" s="68"/>
      <c r="H213" s="68"/>
      <c r="I213" s="68"/>
      <c r="J213" s="68"/>
      <c r="K213" s="66" t="s">
        <v>259</v>
      </c>
      <c r="L213"/>
      <c r="M213"/>
      <c r="N213"/>
      <c r="O213" s="18"/>
      <c r="BK213" s="45"/>
    </row>
    <row r="214" spans="1:63" s="19" customFormat="1" ht="15">
      <c r="A214"/>
      <c r="B214"/>
      <c r="C214"/>
      <c r="D214"/>
      <c r="E214"/>
      <c r="F214"/>
      <c r="G214"/>
      <c r="H214"/>
      <c r="I214"/>
      <c r="J214"/>
      <c r="K214" s="66" t="s">
        <v>260</v>
      </c>
      <c r="L214"/>
      <c r="M214"/>
      <c r="N214"/>
      <c r="O214" s="18"/>
      <c r="BK214" s="45"/>
    </row>
    <row r="215" ht="20.25">
      <c r="B215" s="64" t="s">
        <v>261</v>
      </c>
    </row>
    <row r="216" ht="168">
      <c r="B216" s="65" t="s">
        <v>262</v>
      </c>
    </row>
    <row r="218" spans="23:62" ht="15"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</row>
    <row r="219" spans="42:62" ht="15">
      <c r="AP219" s="19"/>
      <c r="BJ219" s="19"/>
    </row>
    <row r="220" ht="15">
      <c r="BJ220" s="19"/>
    </row>
    <row r="221" ht="15">
      <c r="BJ221" s="61"/>
    </row>
    <row r="222" ht="15">
      <c r="BJ222" s="62"/>
    </row>
  </sheetData>
  <sheetProtection algorithmName="SHA-512" hashValue="2IDMS6tRLLsJE8Mgi2mfDk0V3V+zyEkkdIgvWyMDlHfMMMKKcB9VrBecxgZjIiqWRS1Xqe5xjH8gn0mnLXiV8Q==" saltValue="Vy2JkPUdilfTxpo1zuu6/A==" spinCount="100000"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 topLeftCell="A1"/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3" t="s">
        <v>250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2:12" ht="15">
      <c r="B3" s="93" t="s">
        <v>220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0.04764772116129033</v>
      </c>
      <c r="E5" s="49">
        <v>0.3412493018709678</v>
      </c>
      <c r="F5" s="49">
        <v>4.785935662709675</v>
      </c>
      <c r="G5" s="49">
        <v>0.017517948645161294</v>
      </c>
      <c r="H5" s="49">
        <v>0</v>
      </c>
      <c r="I5" s="50">
        <v>0</v>
      </c>
      <c r="J5" s="50">
        <v>0</v>
      </c>
      <c r="K5" s="50">
        <f>D5+E5+F5+G5+H5+I5+J5</f>
        <v>5.192350634387094</v>
      </c>
      <c r="L5" s="49">
        <v>0.07921976019354837</v>
      </c>
    </row>
    <row r="6" spans="2:12" ht="15">
      <c r="B6" s="47">
        <v>2</v>
      </c>
      <c r="C6" s="51" t="s">
        <v>60</v>
      </c>
      <c r="D6" s="49">
        <v>92.2350807180323</v>
      </c>
      <c r="E6" s="49">
        <v>371.96737987587085</v>
      </c>
      <c r="F6" s="49">
        <v>1058.7687190660963</v>
      </c>
      <c r="G6" s="49">
        <v>120.85477984399998</v>
      </c>
      <c r="H6" s="49">
        <v>0</v>
      </c>
      <c r="I6" s="50">
        <v>32.5142</v>
      </c>
      <c r="J6" s="50">
        <v>63.3584</v>
      </c>
      <c r="K6" s="50">
        <f aca="true" t="shared" si="0" ref="K6:K41">D6+E6+F6+G6+H6+I6+J6</f>
        <v>1739.6985595039996</v>
      </c>
      <c r="L6" s="49">
        <v>14.436401584677418</v>
      </c>
    </row>
    <row r="7" spans="2:12" ht="15">
      <c r="B7" s="47">
        <v>3</v>
      </c>
      <c r="C7" s="48" t="s">
        <v>61</v>
      </c>
      <c r="D7" s="49">
        <v>1.0889450884193548</v>
      </c>
      <c r="E7" s="49">
        <v>2.384522844935484</v>
      </c>
      <c r="F7" s="49">
        <v>15.963851969225807</v>
      </c>
      <c r="G7" s="49">
        <v>1.0030353966129033</v>
      </c>
      <c r="H7" s="49">
        <v>0</v>
      </c>
      <c r="I7" s="50">
        <v>0.1943</v>
      </c>
      <c r="J7" s="50">
        <v>0.184</v>
      </c>
      <c r="K7" s="50">
        <f t="shared" si="0"/>
        <v>20.81865529919355</v>
      </c>
      <c r="L7" s="49">
        <v>0.3771708411290322</v>
      </c>
    </row>
    <row r="8" spans="2:12" ht="15">
      <c r="B8" s="47">
        <v>4</v>
      </c>
      <c r="C8" s="51" t="s">
        <v>62</v>
      </c>
      <c r="D8" s="49">
        <v>19.272660518193554</v>
      </c>
      <c r="E8" s="49">
        <v>198.16145157132257</v>
      </c>
      <c r="F8" s="49">
        <v>515.4939880666129</v>
      </c>
      <c r="G8" s="49">
        <v>33.22044780406452</v>
      </c>
      <c r="H8" s="49">
        <v>0</v>
      </c>
      <c r="I8" s="50">
        <v>7.0883</v>
      </c>
      <c r="J8" s="50">
        <v>19.708700000000004</v>
      </c>
      <c r="K8" s="50">
        <f t="shared" si="0"/>
        <v>792.9455479601936</v>
      </c>
      <c r="L8" s="49">
        <v>8.841894056612905</v>
      </c>
    </row>
    <row r="9" spans="2:12" ht="15">
      <c r="B9" s="47">
        <v>5</v>
      </c>
      <c r="C9" s="51" t="s">
        <v>63</v>
      </c>
      <c r="D9" s="49">
        <v>38.21274444703227</v>
      </c>
      <c r="E9" s="49">
        <v>147.3034447734516</v>
      </c>
      <c r="F9" s="49">
        <v>1326.979340048355</v>
      </c>
      <c r="G9" s="49">
        <v>53.293424958935475</v>
      </c>
      <c r="H9" s="49">
        <v>0</v>
      </c>
      <c r="I9" s="50">
        <v>26.980800000000002</v>
      </c>
      <c r="J9" s="50">
        <v>85.1376</v>
      </c>
      <c r="K9" s="50">
        <f t="shared" si="0"/>
        <v>1677.9073542277742</v>
      </c>
      <c r="L9" s="49">
        <v>39.60407367625805</v>
      </c>
    </row>
    <row r="10" spans="2:12" ht="15">
      <c r="B10" s="47">
        <v>6</v>
      </c>
      <c r="C10" s="51" t="s">
        <v>64</v>
      </c>
      <c r="D10" s="49">
        <v>36.69189688458066</v>
      </c>
      <c r="E10" s="49">
        <v>92.6002781098387</v>
      </c>
      <c r="F10" s="49">
        <v>396.736944403</v>
      </c>
      <c r="G10" s="49">
        <v>29.926318360967734</v>
      </c>
      <c r="H10" s="49">
        <v>0</v>
      </c>
      <c r="I10" s="50">
        <v>13.020999999999999</v>
      </c>
      <c r="J10" s="50">
        <v>22.12730000000001</v>
      </c>
      <c r="K10" s="50">
        <f t="shared" si="0"/>
        <v>591.103737758387</v>
      </c>
      <c r="L10" s="49">
        <v>5.804163635903223</v>
      </c>
    </row>
    <row r="11" spans="2:12" ht="15">
      <c r="B11" s="47">
        <v>7</v>
      </c>
      <c r="C11" s="51" t="s">
        <v>65</v>
      </c>
      <c r="D11" s="49">
        <v>115.03142821083875</v>
      </c>
      <c r="E11" s="49">
        <v>174.86728809519357</v>
      </c>
      <c r="F11" s="49">
        <v>778.9132599259678</v>
      </c>
      <c r="G11" s="49">
        <v>43.498791812129014</v>
      </c>
      <c r="H11" s="49">
        <v>0</v>
      </c>
      <c r="I11" s="50">
        <v>0</v>
      </c>
      <c r="J11" s="50">
        <v>0</v>
      </c>
      <c r="K11" s="50">
        <f t="shared" si="0"/>
        <v>1112.3107680441292</v>
      </c>
      <c r="L11" s="49">
        <v>9.646507629645162</v>
      </c>
    </row>
    <row r="12" spans="2:12" ht="15">
      <c r="B12" s="47">
        <v>8</v>
      </c>
      <c r="C12" s="48" t="s">
        <v>66</v>
      </c>
      <c r="D12" s="49">
        <v>8.843424929774192</v>
      </c>
      <c r="E12" s="49">
        <v>92.05</v>
      </c>
      <c r="F12" s="49">
        <v>17.4700603496774</v>
      </c>
      <c r="G12" s="49">
        <v>3.482988268967741</v>
      </c>
      <c r="H12" s="49">
        <v>0</v>
      </c>
      <c r="I12" s="50">
        <v>0</v>
      </c>
      <c r="J12" s="50">
        <v>0</v>
      </c>
      <c r="K12" s="50">
        <f t="shared" si="0"/>
        <v>121.84647354841933</v>
      </c>
      <c r="L12" s="49">
        <v>0.3808162172580645</v>
      </c>
    </row>
    <row r="13" spans="2:12" ht="15">
      <c r="B13" s="47">
        <v>9</v>
      </c>
      <c r="C13" s="48" t="s">
        <v>67</v>
      </c>
      <c r="D13" s="49">
        <v>0.03871999035483871</v>
      </c>
      <c r="E13" s="49">
        <v>0.921758573712903</v>
      </c>
      <c r="F13" s="49">
        <v>3.8923093823225</v>
      </c>
      <c r="G13" s="49">
        <v>0.10299781774193548</v>
      </c>
      <c r="H13" s="49">
        <v>0</v>
      </c>
      <c r="I13" s="50">
        <v>0</v>
      </c>
      <c r="J13" s="50">
        <v>0</v>
      </c>
      <c r="K13" s="50">
        <f t="shared" si="0"/>
        <v>4.955785764132178</v>
      </c>
      <c r="L13" s="49">
        <v>0.05708563538709678</v>
      </c>
    </row>
    <row r="14" spans="2:12" ht="15">
      <c r="B14" s="47">
        <v>10</v>
      </c>
      <c r="C14" s="51" t="s">
        <v>68</v>
      </c>
      <c r="D14" s="49">
        <v>234.77887187796787</v>
      </c>
      <c r="E14" s="49">
        <v>475.1848483655484</v>
      </c>
      <c r="F14" s="49">
        <v>736.2312456909353</v>
      </c>
      <c r="G14" s="49">
        <v>70.65710475629035</v>
      </c>
      <c r="H14" s="49">
        <v>0</v>
      </c>
      <c r="I14" s="50">
        <v>110.4793</v>
      </c>
      <c r="J14" s="50">
        <v>20.291200000000003</v>
      </c>
      <c r="K14" s="50">
        <f t="shared" si="0"/>
        <v>1647.6225706907421</v>
      </c>
      <c r="L14" s="49">
        <v>8.927118714806454</v>
      </c>
    </row>
    <row r="15" spans="2:12" ht="15">
      <c r="B15" s="47">
        <v>11</v>
      </c>
      <c r="C15" s="51" t="s">
        <v>69</v>
      </c>
      <c r="D15" s="49">
        <v>1246.072781615934</v>
      </c>
      <c r="E15" s="49">
        <v>3416.63614879505</v>
      </c>
      <c r="F15" s="49">
        <v>9747.118918684651</v>
      </c>
      <c r="G15" s="49">
        <v>824.6515021174184</v>
      </c>
      <c r="H15" s="49">
        <v>0</v>
      </c>
      <c r="I15" s="50">
        <v>237.2643</v>
      </c>
      <c r="J15" s="50">
        <v>1201.3812000000005</v>
      </c>
      <c r="K15" s="50">
        <f t="shared" si="0"/>
        <v>16673.124851213055</v>
      </c>
      <c r="L15" s="49">
        <v>88.1874369976451</v>
      </c>
    </row>
    <row r="16" spans="2:12" ht="15">
      <c r="B16" s="47">
        <v>12</v>
      </c>
      <c r="C16" s="51" t="s">
        <v>70</v>
      </c>
      <c r="D16" s="49">
        <v>1406.7688873794518</v>
      </c>
      <c r="E16" s="49">
        <v>5394.53884399749</v>
      </c>
      <c r="F16" s="49">
        <v>2359.4254817236138</v>
      </c>
      <c r="G16" s="49">
        <v>95.30767531341928</v>
      </c>
      <c r="H16" s="49">
        <v>0</v>
      </c>
      <c r="I16" s="50">
        <v>101.7829</v>
      </c>
      <c r="J16" s="50">
        <v>410.40209999999985</v>
      </c>
      <c r="K16" s="50">
        <f t="shared" si="0"/>
        <v>9768.225888413976</v>
      </c>
      <c r="L16" s="49">
        <v>54.96344548783867</v>
      </c>
    </row>
    <row r="17" spans="2:12" ht="15">
      <c r="B17" s="47">
        <v>13</v>
      </c>
      <c r="C17" s="51" t="s">
        <v>71</v>
      </c>
      <c r="D17" s="49">
        <v>11.74986674019355</v>
      </c>
      <c r="E17" s="49">
        <v>109.95171684116127</v>
      </c>
      <c r="F17" s="49">
        <v>366.4736477979677</v>
      </c>
      <c r="G17" s="49">
        <v>27.2191824926129</v>
      </c>
      <c r="H17" s="49">
        <v>0</v>
      </c>
      <c r="I17" s="50">
        <v>2.2544</v>
      </c>
      <c r="J17" s="50">
        <v>11.560200000000004</v>
      </c>
      <c r="K17" s="50">
        <f t="shared" si="0"/>
        <v>529.2090138719356</v>
      </c>
      <c r="L17" s="49">
        <v>4.416925406580646</v>
      </c>
    </row>
    <row r="18" spans="2:12" ht="15">
      <c r="B18" s="47">
        <v>14</v>
      </c>
      <c r="C18" s="51" t="s">
        <v>72</v>
      </c>
      <c r="D18" s="49">
        <v>4.141096571354841</v>
      </c>
      <c r="E18" s="49">
        <v>37.47235779541935</v>
      </c>
      <c r="F18" s="49">
        <v>252.32126908280648</v>
      </c>
      <c r="G18" s="49">
        <v>6.614334085290322</v>
      </c>
      <c r="H18" s="49">
        <v>0</v>
      </c>
      <c r="I18" s="50">
        <v>3.8482</v>
      </c>
      <c r="J18" s="50">
        <v>4.981699999999998</v>
      </c>
      <c r="K18" s="50">
        <f t="shared" si="0"/>
        <v>309.378957534871</v>
      </c>
      <c r="L18" s="49">
        <v>3.347369758548386</v>
      </c>
    </row>
    <row r="19" spans="2:12" ht="15">
      <c r="B19" s="47">
        <v>15</v>
      </c>
      <c r="C19" s="51" t="s">
        <v>73</v>
      </c>
      <c r="D19" s="49">
        <v>44.008076720580654</v>
      </c>
      <c r="E19" s="49">
        <v>402.9765610333548</v>
      </c>
      <c r="F19" s="49">
        <v>1422.538047500193</v>
      </c>
      <c r="G19" s="49">
        <v>102.5574007235806</v>
      </c>
      <c r="H19" s="49">
        <v>0</v>
      </c>
      <c r="I19" s="50">
        <v>1.4664000000000001</v>
      </c>
      <c r="J19" s="50">
        <v>35.1385</v>
      </c>
      <c r="K19" s="50">
        <f t="shared" si="0"/>
        <v>2008.6849859777092</v>
      </c>
      <c r="L19" s="49">
        <v>13.185045229451614</v>
      </c>
    </row>
    <row r="20" spans="2:12" ht="15">
      <c r="B20" s="47">
        <v>16</v>
      </c>
      <c r="C20" s="51" t="s">
        <v>74</v>
      </c>
      <c r="D20" s="49">
        <v>1144.4070246248375</v>
      </c>
      <c r="E20" s="49">
        <v>3924.738456618867</v>
      </c>
      <c r="F20" s="49">
        <v>4929.939020103575</v>
      </c>
      <c r="G20" s="49">
        <v>193.14251252600002</v>
      </c>
      <c r="H20" s="49">
        <v>0</v>
      </c>
      <c r="I20" s="50">
        <v>269.535</v>
      </c>
      <c r="J20" s="50">
        <v>667.3132</v>
      </c>
      <c r="K20" s="50">
        <f t="shared" si="0"/>
        <v>11129.075213873279</v>
      </c>
      <c r="L20" s="49">
        <v>108.31844878974198</v>
      </c>
    </row>
    <row r="21" spans="2:12" ht="15">
      <c r="B21" s="47">
        <v>17</v>
      </c>
      <c r="C21" s="51" t="s">
        <v>75</v>
      </c>
      <c r="D21" s="49">
        <v>286.61903234490336</v>
      </c>
      <c r="E21" s="49">
        <v>399.1814056647095</v>
      </c>
      <c r="F21" s="49">
        <v>1364.8527698483877</v>
      </c>
      <c r="G21" s="49">
        <v>67.76203108038709</v>
      </c>
      <c r="H21" s="49">
        <v>0</v>
      </c>
      <c r="I21" s="50">
        <v>58.8541</v>
      </c>
      <c r="J21" s="50">
        <v>92.14899999999999</v>
      </c>
      <c r="K21" s="50">
        <f t="shared" si="0"/>
        <v>2269.4183389383875</v>
      </c>
      <c r="L21" s="49">
        <v>22.018462726290323</v>
      </c>
    </row>
    <row r="22" spans="2:12" ht="15">
      <c r="B22" s="47">
        <v>18</v>
      </c>
      <c r="C22" s="48" t="s">
        <v>96</v>
      </c>
      <c r="D22" s="49">
        <v>0.014095486032258063</v>
      </c>
      <c r="E22" s="49">
        <v>0.0032022001612903228</v>
      </c>
      <c r="F22" s="49">
        <v>0.2377118800322581</v>
      </c>
      <c r="G22" s="49">
        <v>0.0015536638064516128</v>
      </c>
      <c r="H22" s="49">
        <v>0</v>
      </c>
      <c r="I22" s="50">
        <v>0</v>
      </c>
      <c r="J22" s="50">
        <v>0</v>
      </c>
      <c r="K22" s="50">
        <f t="shared" si="0"/>
        <v>0.2565632300322581</v>
      </c>
      <c r="L22" s="49">
        <v>0.002089730193548387</v>
      </c>
    </row>
    <row r="23" spans="2:12" ht="15">
      <c r="B23" s="47">
        <v>19</v>
      </c>
      <c r="C23" s="51" t="s">
        <v>76</v>
      </c>
      <c r="D23" s="49">
        <v>273.37650444416107</v>
      </c>
      <c r="E23" s="49">
        <v>548.0470681321291</v>
      </c>
      <c r="F23" s="49">
        <v>2264.255924422968</v>
      </c>
      <c r="G23" s="49">
        <v>135.50623430341923</v>
      </c>
      <c r="H23" s="49">
        <v>0</v>
      </c>
      <c r="I23" s="50">
        <v>38.4764</v>
      </c>
      <c r="J23" s="50">
        <v>121.58749999999999</v>
      </c>
      <c r="K23" s="50">
        <f t="shared" si="0"/>
        <v>3381.2496313026772</v>
      </c>
      <c r="L23" s="49">
        <v>29.864916541387075</v>
      </c>
    </row>
    <row r="24" spans="2:12" ht="15">
      <c r="B24" s="47">
        <v>20</v>
      </c>
      <c r="C24" s="51" t="s">
        <v>77</v>
      </c>
      <c r="D24" s="49">
        <v>16135.573593802663</v>
      </c>
      <c r="E24" s="49">
        <v>38012.509309283676</v>
      </c>
      <c r="F24" s="49">
        <v>24425.15751566189</v>
      </c>
      <c r="G24" s="49">
        <v>1509.1516476528782</v>
      </c>
      <c r="H24" s="49">
        <v>0</v>
      </c>
      <c r="I24" s="50">
        <v>3191.07865868097</v>
      </c>
      <c r="J24" s="50">
        <v>22047.462227018626</v>
      </c>
      <c r="K24" s="50">
        <f t="shared" si="0"/>
        <v>105320.9329521007</v>
      </c>
      <c r="L24" s="49">
        <v>379.00886438373834</v>
      </c>
    </row>
    <row r="25" spans="2:12" ht="15">
      <c r="B25" s="47">
        <v>21</v>
      </c>
      <c r="C25" s="48" t="s">
        <v>78</v>
      </c>
      <c r="D25" s="49">
        <v>0.8089911647419354</v>
      </c>
      <c r="E25" s="49">
        <v>1.6751725991935484</v>
      </c>
      <c r="F25" s="49">
        <v>20.253479568516134</v>
      </c>
      <c r="G25" s="49">
        <v>0.3970427768709678</v>
      </c>
      <c r="H25" s="49">
        <v>0</v>
      </c>
      <c r="I25" s="50">
        <v>0.18359999999999999</v>
      </c>
      <c r="J25" s="50">
        <v>0.8322999999999999</v>
      </c>
      <c r="K25" s="50">
        <f t="shared" si="0"/>
        <v>24.150586109322585</v>
      </c>
      <c r="L25" s="49">
        <v>0.15897250593548384</v>
      </c>
    </row>
    <row r="26" spans="2:12" ht="15">
      <c r="B26" s="47">
        <v>22</v>
      </c>
      <c r="C26" s="51" t="s">
        <v>79</v>
      </c>
      <c r="D26" s="49">
        <v>1.6097147811612902</v>
      </c>
      <c r="E26" s="49">
        <v>35.592283836709676</v>
      </c>
      <c r="F26" s="49">
        <v>87.64653141061288</v>
      </c>
      <c r="G26" s="49">
        <v>4.3724991144193535</v>
      </c>
      <c r="H26" s="49">
        <v>0</v>
      </c>
      <c r="I26" s="50">
        <v>0.4291</v>
      </c>
      <c r="J26" s="50">
        <v>1.6885</v>
      </c>
      <c r="K26" s="50">
        <f t="shared" si="0"/>
        <v>131.33862914290322</v>
      </c>
      <c r="L26" s="49">
        <v>0.9032538105806451</v>
      </c>
    </row>
    <row r="27" spans="2:12" ht="15">
      <c r="B27" s="47">
        <v>23</v>
      </c>
      <c r="C27" s="48" t="s">
        <v>80</v>
      </c>
      <c r="D27" s="49">
        <v>0.01945079280645162</v>
      </c>
      <c r="E27" s="49">
        <v>2.5928481587741934</v>
      </c>
      <c r="F27" s="49">
        <v>4.926623138548388</v>
      </c>
      <c r="G27" s="49">
        <v>0.29060038167741925</v>
      </c>
      <c r="H27" s="49">
        <v>0</v>
      </c>
      <c r="I27" s="50">
        <v>0.016</v>
      </c>
      <c r="J27" s="50">
        <v>0.0597</v>
      </c>
      <c r="K27" s="50">
        <f t="shared" si="0"/>
        <v>7.905222471806452</v>
      </c>
      <c r="L27" s="49">
        <v>0.015408682290322582</v>
      </c>
    </row>
    <row r="28" spans="2:12" ht="15">
      <c r="B28" s="47">
        <v>24</v>
      </c>
      <c r="C28" s="48" t="s">
        <v>81</v>
      </c>
      <c r="D28" s="49">
        <v>0.6087711230645162</v>
      </c>
      <c r="E28" s="49">
        <v>3.763208369129032</v>
      </c>
      <c r="F28" s="49">
        <v>32.38700671741936</v>
      </c>
      <c r="G28" s="49">
        <v>1.090715427548387</v>
      </c>
      <c r="H28" s="49">
        <v>0</v>
      </c>
      <c r="I28" s="50">
        <v>0.2526</v>
      </c>
      <c r="J28" s="50">
        <v>0.4186000000000001</v>
      </c>
      <c r="K28" s="50">
        <f t="shared" si="0"/>
        <v>38.520901637161295</v>
      </c>
      <c r="L28" s="49">
        <v>0.14655844222580647</v>
      </c>
    </row>
    <row r="29" spans="2:12" ht="15">
      <c r="B29" s="47">
        <v>25</v>
      </c>
      <c r="C29" s="51" t="s">
        <v>82</v>
      </c>
      <c r="D29" s="49">
        <v>2863.1555426555487</v>
      </c>
      <c r="E29" s="49">
        <v>5246.405045812487</v>
      </c>
      <c r="F29" s="49">
        <v>5865.8063506178705</v>
      </c>
      <c r="G29" s="49">
        <v>215.7976937854514</v>
      </c>
      <c r="H29" s="49">
        <v>0</v>
      </c>
      <c r="I29" s="50">
        <v>262.1988</v>
      </c>
      <c r="J29" s="50">
        <v>1541.2717999999995</v>
      </c>
      <c r="K29" s="50">
        <f t="shared" si="0"/>
        <v>15994.635232871358</v>
      </c>
      <c r="L29" s="49">
        <v>109.90505887522589</v>
      </c>
    </row>
    <row r="30" spans="2:12" ht="15">
      <c r="B30" s="47">
        <v>26</v>
      </c>
      <c r="C30" s="51" t="s">
        <v>83</v>
      </c>
      <c r="D30" s="49">
        <v>140.83927218741934</v>
      </c>
      <c r="E30" s="49">
        <v>613.4943603583548</v>
      </c>
      <c r="F30" s="49">
        <v>1254.7423961322902</v>
      </c>
      <c r="G30" s="49">
        <v>87.02413598216125</v>
      </c>
      <c r="H30" s="49">
        <v>0</v>
      </c>
      <c r="I30" s="50">
        <v>10.2869</v>
      </c>
      <c r="J30" s="50">
        <v>77.7567</v>
      </c>
      <c r="K30" s="50">
        <f t="shared" si="0"/>
        <v>2184.1437646602258</v>
      </c>
      <c r="L30" s="49">
        <v>13.25673768983871</v>
      </c>
    </row>
    <row r="31" spans="2:12" ht="15">
      <c r="B31" s="47">
        <v>27</v>
      </c>
      <c r="C31" s="51" t="s">
        <v>22</v>
      </c>
      <c r="D31" s="49">
        <v>17.52</v>
      </c>
      <c r="E31" s="49">
        <v>89.55</v>
      </c>
      <c r="F31" s="49">
        <v>409.92841574739</v>
      </c>
      <c r="G31" s="49">
        <v>19.401359057806</v>
      </c>
      <c r="H31" s="49">
        <v>0</v>
      </c>
      <c r="I31" s="50">
        <v>112.9406</v>
      </c>
      <c r="J31" s="50">
        <v>349.47420000000005</v>
      </c>
      <c r="K31" s="50">
        <f t="shared" si="0"/>
        <v>998.8145748051961</v>
      </c>
      <c r="L31" s="49">
        <v>47.60383349061291</v>
      </c>
    </row>
    <row r="32" spans="2:12" ht="15">
      <c r="B32" s="47">
        <v>28</v>
      </c>
      <c r="C32" s="51" t="s">
        <v>84</v>
      </c>
      <c r="D32" s="49">
        <v>4.166566834612903</v>
      </c>
      <c r="E32" s="49">
        <v>17.74743972958065</v>
      </c>
      <c r="F32" s="49">
        <v>88.0351177193871</v>
      </c>
      <c r="G32" s="49">
        <v>3.3004143281612905</v>
      </c>
      <c r="H32" s="49">
        <v>0</v>
      </c>
      <c r="I32" s="50">
        <v>0</v>
      </c>
      <c r="J32" s="50">
        <v>0</v>
      </c>
      <c r="K32" s="50">
        <f t="shared" si="0"/>
        <v>113.24953861174195</v>
      </c>
      <c r="L32" s="49">
        <v>1.4715502256129034</v>
      </c>
    </row>
    <row r="33" spans="2:12" ht="15">
      <c r="B33" s="47">
        <v>29</v>
      </c>
      <c r="C33" s="51" t="s">
        <v>85</v>
      </c>
      <c r="D33" s="49">
        <v>99.52549184900002</v>
      </c>
      <c r="E33" s="49">
        <v>558.9758798747739</v>
      </c>
      <c r="F33" s="49">
        <v>1962.9977247164857</v>
      </c>
      <c r="G33" s="49">
        <v>90.7272186370968</v>
      </c>
      <c r="H33" s="49">
        <v>0</v>
      </c>
      <c r="I33" s="50">
        <v>23.854999999999997</v>
      </c>
      <c r="J33" s="50">
        <v>52.456</v>
      </c>
      <c r="K33" s="50">
        <f t="shared" si="0"/>
        <v>2788.5373150773567</v>
      </c>
      <c r="L33" s="49">
        <v>15.855901546354842</v>
      </c>
    </row>
    <row r="34" spans="2:12" ht="15">
      <c r="B34" s="47">
        <v>30</v>
      </c>
      <c r="C34" s="51" t="s">
        <v>86</v>
      </c>
      <c r="D34" s="49">
        <v>349.84435825819355</v>
      </c>
      <c r="E34" s="49">
        <v>1527.2242901354518</v>
      </c>
      <c r="F34" s="49">
        <v>2343.929428483</v>
      </c>
      <c r="G34" s="49">
        <v>81.7274241894516</v>
      </c>
      <c r="H34" s="49">
        <v>0</v>
      </c>
      <c r="I34" s="50">
        <v>33.963899999999995</v>
      </c>
      <c r="J34" s="50">
        <v>235.14459999999997</v>
      </c>
      <c r="K34" s="50">
        <f t="shared" si="0"/>
        <v>4571.834001066097</v>
      </c>
      <c r="L34" s="49">
        <v>21.609891674032262</v>
      </c>
    </row>
    <row r="35" spans="2:12" ht="15">
      <c r="B35" s="47">
        <v>31</v>
      </c>
      <c r="C35" s="48" t="s">
        <v>87</v>
      </c>
      <c r="D35" s="49">
        <v>2.222832393483871</v>
      </c>
      <c r="E35" s="49">
        <v>35.93250260645161</v>
      </c>
      <c r="F35" s="49">
        <v>57.85676738732258</v>
      </c>
      <c r="G35" s="49">
        <v>3.714155353096775</v>
      </c>
      <c r="H35" s="49">
        <v>0</v>
      </c>
      <c r="I35" s="50">
        <v>0</v>
      </c>
      <c r="J35" s="50">
        <v>0</v>
      </c>
      <c r="K35" s="50">
        <f t="shared" si="0"/>
        <v>99.72625774035482</v>
      </c>
      <c r="L35" s="49">
        <v>1.0551862506774192</v>
      </c>
    </row>
    <row r="36" spans="2:12" ht="15">
      <c r="B36" s="47">
        <v>32</v>
      </c>
      <c r="C36" s="51" t="s">
        <v>88</v>
      </c>
      <c r="D36" s="49">
        <v>1512.52837958213</v>
      </c>
      <c r="E36" s="49">
        <v>2178.392603236904</v>
      </c>
      <c r="F36" s="49">
        <v>3811.0452517099993</v>
      </c>
      <c r="G36" s="49">
        <v>168.82459680951607</v>
      </c>
      <c r="H36" s="49">
        <v>0</v>
      </c>
      <c r="I36" s="50">
        <v>353.062</v>
      </c>
      <c r="J36" s="50">
        <v>554.1118999999999</v>
      </c>
      <c r="K36" s="50">
        <f t="shared" si="0"/>
        <v>8577.96473133855</v>
      </c>
      <c r="L36" s="49">
        <v>84.24981949419356</v>
      </c>
    </row>
    <row r="37" spans="2:12" ht="15">
      <c r="B37" s="47">
        <v>33</v>
      </c>
      <c r="C37" s="51" t="s">
        <v>89</v>
      </c>
      <c r="D37" s="49">
        <v>539.729763153871</v>
      </c>
      <c r="E37" s="49">
        <v>1374.98709612084</v>
      </c>
      <c r="F37" s="49">
        <v>2094.5130364391935</v>
      </c>
      <c r="G37" s="49">
        <v>86.58</v>
      </c>
      <c r="H37" s="49">
        <v>0</v>
      </c>
      <c r="I37" s="50">
        <v>138.2863</v>
      </c>
      <c r="J37" s="50">
        <v>359.8620000000001</v>
      </c>
      <c r="K37" s="50">
        <f t="shared" si="0"/>
        <v>4593.958195713904</v>
      </c>
      <c r="L37" s="49">
        <v>58.77647331232261</v>
      </c>
    </row>
    <row r="38" spans="2:12" ht="15">
      <c r="B38" s="47">
        <v>34</v>
      </c>
      <c r="C38" s="51" t="s">
        <v>90</v>
      </c>
      <c r="D38" s="49">
        <v>2.1657047748709677</v>
      </c>
      <c r="E38" s="49">
        <v>11.880868499</v>
      </c>
      <c r="F38" s="49">
        <v>48.877345904290316</v>
      </c>
      <c r="G38" s="49">
        <v>3.5081885555483883</v>
      </c>
      <c r="H38" s="49">
        <v>0</v>
      </c>
      <c r="I38" s="50">
        <v>0.2721</v>
      </c>
      <c r="J38" s="50">
        <v>0.7582</v>
      </c>
      <c r="K38" s="50">
        <f t="shared" si="0"/>
        <v>67.46240773370967</v>
      </c>
      <c r="L38" s="49">
        <v>0.8061393718387097</v>
      </c>
    </row>
    <row r="39" spans="2:12" ht="15">
      <c r="B39" s="47">
        <v>35</v>
      </c>
      <c r="C39" s="51" t="s">
        <v>91</v>
      </c>
      <c r="D39" s="49">
        <v>416.4907245150003</v>
      </c>
      <c r="E39" s="49">
        <v>1558.945174193418</v>
      </c>
      <c r="F39" s="49">
        <v>6281.229782237484</v>
      </c>
      <c r="G39" s="49">
        <v>281.0654992266776</v>
      </c>
      <c r="H39" s="49">
        <v>0</v>
      </c>
      <c r="I39" s="50">
        <v>119.0625</v>
      </c>
      <c r="J39" s="50">
        <v>376.1998000000001</v>
      </c>
      <c r="K39" s="50">
        <f t="shared" si="0"/>
        <v>9032.99348017258</v>
      </c>
      <c r="L39" s="49">
        <v>70.88892260441936</v>
      </c>
    </row>
    <row r="40" spans="2:12" ht="15">
      <c r="B40" s="47">
        <v>36</v>
      </c>
      <c r="C40" s="51" t="s">
        <v>92</v>
      </c>
      <c r="D40" s="49">
        <v>17.40857022809677</v>
      </c>
      <c r="E40" s="49">
        <v>131.41297293322583</v>
      </c>
      <c r="F40" s="49">
        <v>589.3979623142903</v>
      </c>
      <c r="G40" s="49">
        <v>24.99606362958062</v>
      </c>
      <c r="H40" s="49">
        <v>0</v>
      </c>
      <c r="I40" s="50">
        <v>0.0004</v>
      </c>
      <c r="J40" s="50">
        <v>0.173</v>
      </c>
      <c r="K40" s="50">
        <f t="shared" si="0"/>
        <v>763.3889691051936</v>
      </c>
      <c r="L40" s="49">
        <v>6.745374357612905</v>
      </c>
    </row>
    <row r="41" spans="2:12" ht="15">
      <c r="B41" s="47">
        <v>37</v>
      </c>
      <c r="C41" s="51" t="s">
        <v>93</v>
      </c>
      <c r="D41" s="49">
        <v>1435.0462910533886</v>
      </c>
      <c r="E41" s="49">
        <v>3994.2262108229993</v>
      </c>
      <c r="F41" s="49">
        <v>5713.103484311741</v>
      </c>
      <c r="G41" s="49">
        <v>338.7301272589028</v>
      </c>
      <c r="H41" s="49">
        <v>0</v>
      </c>
      <c r="I41" s="50">
        <v>151.54149999999998</v>
      </c>
      <c r="J41" s="50">
        <v>600.6201</v>
      </c>
      <c r="K41" s="50">
        <f t="shared" si="0"/>
        <v>12233.267713447032</v>
      </c>
      <c r="L41" s="49">
        <v>168.79479850645174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28502.662805463853</v>
      </c>
      <c r="E42" s="54">
        <f t="shared" si="1"/>
        <v>71184.63524916107</v>
      </c>
      <c r="F42" s="54">
        <f t="shared" si="1"/>
        <v>82654.23266582683</v>
      </c>
      <c r="G42" s="54">
        <f t="shared" si="1"/>
        <v>4729.519215441134</v>
      </c>
      <c r="H42" s="54">
        <f t="shared" si="1"/>
        <v>0</v>
      </c>
      <c r="I42" s="54">
        <f t="shared" si="1"/>
        <v>5301.189558680969</v>
      </c>
      <c r="J42" s="54">
        <f t="shared" si="1"/>
        <v>28953.610227018624</v>
      </c>
      <c r="K42" s="54">
        <f t="shared" si="1"/>
        <v>221325.8497215925</v>
      </c>
      <c r="L42" s="54">
        <f t="shared" si="1"/>
        <v>1393.7113376435127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algorithmName="SHA-512" hashValue="lb5HY1+kJ3AtdACAQsooyrRWffHr4V2nyfddUa/54D7fy8BwTAZiLe/Yf+pxsysH4PjW1P5+QowYcBXqayuNSw==" saltValue="e06MhX72oo7jOJX4x8HkMA==" spinCount="100000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2021-01-11T09:46:04Z</dcterms:modified>
  <cp:category/>
  <cp:version/>
  <cp:contentType/>
  <cp:contentStatus/>
</cp:coreProperties>
</file>