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<sst xmlns="http://schemas.openxmlformats.org/spreadsheetml/2006/main" count="265" uniqueCount="231">
  <si>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</si>
  <si>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</si>
  <si>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</si>
  <si>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</si>
  <si>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</si>
  <si>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</si>
  <si>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</si>
  <si>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</si>
  <si>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</si>
  <si>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</si>
  <si>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</si>
  <si>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</si>
  <si>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</si>
  <si>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</si>
  <si>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</si>
  <si>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</si>
  <si>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</si>
  <si>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</si>
  <si>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</si>
  <si>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</si>
  <si>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</si>
  <si>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</si>
  <si>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</si>
  <si>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</si>
  <si>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</si>
  <si>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</si>
  <si>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</si>
  <si>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</si>
  <si>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</si>
  <si>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</si>
  <si>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</si>
  <si>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</si>
  <si>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</si>
  <si>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</si>
  <si>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</si>
  <si>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</si>
  <si>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</si>
  <si>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</si>
  <si>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</si>
  <si>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</si>
  <si>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</si>
  <si>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</si>
  <si>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</si>
  <si>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</si>
  <si>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</si>
  <si>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</si>
  <si>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</si>
  <si>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</si>
  <si>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</si>
  <si>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</si>
  <si>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</si>
  <si>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</si>
  <si>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</si>
  <si>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</si>
  <si>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</si>
  <si>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</si>
  <si>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</si>
  <si>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</si>
  <si>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</si>
  <si>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</si>
  <si>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</si>
  <si>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</si>
  <si>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</si>
  <si>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</si>
  <si>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</si>
  <si>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</si>
  <si>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</si>
  <si>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</si>
  <si>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</si>
  <si>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</si>
  <si>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</si>
  <si>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</si>
  <si>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</si>
  <si>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</si>
  <si>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</si>
  <si>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</si>
  <si>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</si>
  <si>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</si>
  <si>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</si>
  <si>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</si>
  <si>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</si>
  <si>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</si>
  <si>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</si>
  <si>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</si>
  <si>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</si>
  <si>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</si>
  <si>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</si>
  <si>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</si>
  <si>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</si>
  <si>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</si>
  <si>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</si>
  <si>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</si>
  <si>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</si>
  <si>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</si>
  <si>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</si>
  <si>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</si>
  <si>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</si>
  <si>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</si>
  <si>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</si>
  <si>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</si>
  <si>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</si>
  <si>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</si>
  <si>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</si>
  <si>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</si>
  <si>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</si>
  <si>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</si>
  <si>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</si>
  <si>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</si>
  <si>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</si>
  <si>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</si>
  <si>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</si>
  <si>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</si>
  <si>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</si>
  <si>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</si>
  <si>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</si>
  <si>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</si>
  <si>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</si>
  <si>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</si>
  <si>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</si>
  <si>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</si>
  <si>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</si>
  <si>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</si>
  <si>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</si>
  <si>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</si>
  <si>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</si>
  <si>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</si>
  <si>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</si>
  <si>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</si>
  <si>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</si>
  <si>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</si>
  <si>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</si>
  <si>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</si>
  <si>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</si>
  <si>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</si>
  <si>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</si>
  <si>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</si>
  <si>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</si>
  <si>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</si>
  <si>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</si>
  <si>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</si>
  <si>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</si>
  <si>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</si>
  <si>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</si>
  <si>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</si>
  <si>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</si>
  <si>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</si>
  <si>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</si>
  <si>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</si>
  <si>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</si>
  <si>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</si>
  <si>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</si>
  <si>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</si>
  <si>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</si>
  <si>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</si>
  <si>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</si>
  <si>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</si>
  <si>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</si>
  <si>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</si>
  <si>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</si>
  <si>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</si>
  <si>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</si>
  <si>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</si>
  <si>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</si>
  <si>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</si>
  <si>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</si>
  <si>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</si>
  <si>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</si>
  <si>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</si>
  <si>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</si>
  <si>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</si>
  <si>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</si>
  <si>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</si>
  <si>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</si>
  <si>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</si>
  <si>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</si>
  <si>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</si>
  <si>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</si>
  <si>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</si>
  <si>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</si>
  <si>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JAPAN EQUITY FUND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</si>
  <si>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</si>
  <si>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</si>
  <si>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</si>
  <si>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</si>
  <si>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</si>
  <si>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</si>
  <si>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</si>
  <si>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</si>
  <si>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</si>
  <si>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</si>
  <si>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</si>
  <si>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</si>
  <si>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</si>
  <si>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</si>
  <si>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</si>
  <si>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</si>
  <si>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</si>
  <si>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</si>
  <si>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</si>
  <si>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</si>
  <si>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</si>
  <si>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</si>
  <si>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</si>
  <si>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</si>
  <si>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</si>
  <si>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</si>
  <si>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</si>
  <si>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</si>
  <si>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</si>
  <si>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</si>
  <si>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</si>
  <si>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</si>
  <si>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</si>
  <si>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</si>
  <si>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</si>
  <si>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</si>
  <si>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</si>
  <si>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Mutual Fund: Average Net Assets Under Management (AAUM) as on FEB 2022 (All figures in Rs. Crore)</t>
  </si>
  <si>
    <t>Table showing State wise /Union Territory wise contribution to AAUM of category of schemes as on Feb 2022</t>
  </si>
  <si>
    <t>NIPPON INDIA SILVER ETF FUND OF FUND (FOF)</t>
  </si>
  <si>
    <t>NIPPON INDIA SILVER ETF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</si>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</sst>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A6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5" width="10.7109375" style="18" bestFit="1" customWidth="1"/>
    <col min="66" max="16384" width="9.140625" style="18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217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6.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6.5" thickBot="1">
      <c r="A4" s="69"/>
      <c r="B4" s="71"/>
      <c r="C4" s="65" t="s">
        <v>50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51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50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51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50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51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50.4603605183213</v>
      </c>
      <c r="E9" s="22">
        <v>0</v>
      </c>
      <c r="F9" s="22">
        <v>0</v>
      </c>
      <c r="G9" s="23">
        <v>0</v>
      </c>
      <c r="H9" s="21">
        <v>232.3862642796057</v>
      </c>
      <c r="I9" s="22">
        <v>17640.747552548462</v>
      </c>
      <c r="J9" s="22">
        <v>1268.332900651714</v>
      </c>
      <c r="K9" s="22">
        <v>0</v>
      </c>
      <c r="L9" s="23">
        <v>678.0495215966658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132.08183526475318</v>
      </c>
      <c r="S9" s="22">
        <v>606.009975647389</v>
      </c>
      <c r="T9" s="22">
        <v>128.6746655352853</v>
      </c>
      <c r="U9" s="22">
        <v>0</v>
      </c>
      <c r="V9" s="23">
        <v>119.37639070474278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242.41855646356063</v>
      </c>
      <c r="AW9" s="22">
        <v>3257.5719119144605</v>
      </c>
      <c r="AX9" s="22">
        <v>5.450043650606901</v>
      </c>
      <c r="AY9" s="22">
        <v>0</v>
      </c>
      <c r="AZ9" s="23">
        <v>749.1925064985132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164.78982750893388</v>
      </c>
      <c r="BG9" s="22">
        <v>184.46121609987694</v>
      </c>
      <c r="BH9" s="22">
        <v>19.975473961570998</v>
      </c>
      <c r="BI9" s="22">
        <v>0</v>
      </c>
      <c r="BJ9" s="23">
        <v>168.0388708650047</v>
      </c>
      <c r="BK9" s="24">
        <f>SUM(C9:BJ9)</f>
        <v>25648.017873709465</v>
      </c>
    </row>
    <row r="10" spans="1:63" s="25" customFormat="1" ht="14.25">
      <c r="A10" s="20"/>
      <c r="B10" s="7" t="s">
        <v>98</v>
      </c>
      <c r="C10" s="21">
        <v>0</v>
      </c>
      <c r="D10" s="22">
        <v>21.5778607935356</v>
      </c>
      <c r="E10" s="22">
        <v>0</v>
      </c>
      <c r="F10" s="22">
        <v>0</v>
      </c>
      <c r="G10" s="23">
        <v>0</v>
      </c>
      <c r="H10" s="21">
        <v>5.2594267764965</v>
      </c>
      <c r="I10" s="22">
        <v>8238.048312175533</v>
      </c>
      <c r="J10" s="22">
        <v>5.5021214846071</v>
      </c>
      <c r="K10" s="22">
        <v>0</v>
      </c>
      <c r="L10" s="23">
        <v>79.09604372417618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1.9297761306383003</v>
      </c>
      <c r="S10" s="22">
        <v>148.3700522541063</v>
      </c>
      <c r="T10" s="22">
        <v>37.7912323943211</v>
      </c>
      <c r="U10" s="22">
        <v>0</v>
      </c>
      <c r="V10" s="23">
        <v>6.457144374355802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18.680112507604306</v>
      </c>
      <c r="AW10" s="22">
        <v>2308.7233261257516</v>
      </c>
      <c r="AX10" s="22">
        <v>3.9194018689641004</v>
      </c>
      <c r="AY10" s="22">
        <v>0</v>
      </c>
      <c r="AZ10" s="23">
        <v>140.94313749873027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20.7096014428701</v>
      </c>
      <c r="BG10" s="22">
        <v>138.21673316881868</v>
      </c>
      <c r="BH10" s="22">
        <v>15.8584489101426</v>
      </c>
      <c r="BI10" s="22">
        <v>0</v>
      </c>
      <c r="BJ10" s="23">
        <v>18.091219793481002</v>
      </c>
      <c r="BK10" s="24">
        <f>SUM(C10:BJ10)</f>
        <v>11209.173951424133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72.0382213118569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237.6456910561022</v>
      </c>
      <c r="I11" s="27">
        <f t="shared" si="0"/>
        <v>25878.795864723994</v>
      </c>
      <c r="J11" s="27">
        <f t="shared" si="0"/>
        <v>1273.8350221363212</v>
      </c>
      <c r="K11" s="27">
        <f t="shared" si="0"/>
        <v>0</v>
      </c>
      <c r="L11" s="28">
        <f t="shared" si="0"/>
        <v>757.145565320842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134.01161139539147</v>
      </c>
      <c r="S11" s="27">
        <f t="shared" si="0"/>
        <v>754.3800279014953</v>
      </c>
      <c r="T11" s="27">
        <f t="shared" si="0"/>
        <v>166.4658979296064</v>
      </c>
      <c r="U11" s="27">
        <f t="shared" si="0"/>
        <v>0</v>
      </c>
      <c r="V11" s="28">
        <f t="shared" si="0"/>
        <v>125.83353507909858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261.09866897116495</v>
      </c>
      <c r="AW11" s="27">
        <f t="shared" si="1"/>
        <v>5566.295238040212</v>
      </c>
      <c r="AX11" s="27">
        <f t="shared" si="1"/>
        <v>9.369445519571002</v>
      </c>
      <c r="AY11" s="27">
        <f t="shared" si="1"/>
        <v>0</v>
      </c>
      <c r="AZ11" s="28">
        <f t="shared" si="1"/>
        <v>890.1356439972435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185.499428951804</v>
      </c>
      <c r="BG11" s="27">
        <f t="shared" si="1"/>
        <v>322.6779492686956</v>
      </c>
      <c r="BH11" s="27">
        <f t="shared" si="1"/>
        <v>35.8339228717136</v>
      </c>
      <c r="BI11" s="27">
        <f t="shared" si="1"/>
        <v>0</v>
      </c>
      <c r="BJ11" s="28">
        <f t="shared" si="1"/>
        <v>186.1300906584857</v>
      </c>
      <c r="BK11" s="29">
        <f t="shared" si="1"/>
        <v>36857.191825133596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45.8995637475714</v>
      </c>
      <c r="E14" s="22">
        <v>0</v>
      </c>
      <c r="F14" s="22">
        <v>0</v>
      </c>
      <c r="G14" s="23">
        <v>0</v>
      </c>
      <c r="H14" s="21">
        <v>82.82794480883987</v>
      </c>
      <c r="I14" s="22">
        <v>382.5721807683198</v>
      </c>
      <c r="J14" s="22">
        <v>0</v>
      </c>
      <c r="K14" s="22">
        <v>0</v>
      </c>
      <c r="L14" s="23">
        <v>222.47635922035107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36.2171470327715</v>
      </c>
      <c r="S14" s="22">
        <v>88.6189691266061</v>
      </c>
      <c r="T14" s="22">
        <v>49.1847341279285</v>
      </c>
      <c r="U14" s="22">
        <v>0</v>
      </c>
      <c r="V14" s="23">
        <v>31.0845657789968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28.943397374842895</v>
      </c>
      <c r="AW14" s="22">
        <v>191.76081385618645</v>
      </c>
      <c r="AX14" s="22">
        <v>6.213303742857</v>
      </c>
      <c r="AY14" s="22">
        <v>0</v>
      </c>
      <c r="AZ14" s="23">
        <v>112.27338969487579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11.2612741549282</v>
      </c>
      <c r="BG14" s="22">
        <v>17.5892052134273</v>
      </c>
      <c r="BH14" s="22">
        <v>3.2965895414641997</v>
      </c>
      <c r="BI14" s="22">
        <v>0</v>
      </c>
      <c r="BJ14" s="23">
        <v>20.563525093994997</v>
      </c>
      <c r="BK14" s="24">
        <f>SUM(C14:BJ14)</f>
        <v>1330.782963283962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45.8995637475714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82.82794480883987</v>
      </c>
      <c r="I15" s="27">
        <f t="shared" si="2"/>
        <v>382.5721807683198</v>
      </c>
      <c r="J15" s="27">
        <f t="shared" si="2"/>
        <v>0</v>
      </c>
      <c r="K15" s="27">
        <f t="shared" si="2"/>
        <v>0</v>
      </c>
      <c r="L15" s="28">
        <f t="shared" si="2"/>
        <v>222.47635922035107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36.2171470327715</v>
      </c>
      <c r="S15" s="27">
        <f t="shared" si="2"/>
        <v>88.6189691266061</v>
      </c>
      <c r="T15" s="27">
        <f t="shared" si="2"/>
        <v>49.1847341279285</v>
      </c>
      <c r="U15" s="27">
        <f t="shared" si="2"/>
        <v>0</v>
      </c>
      <c r="V15" s="28">
        <f t="shared" si="2"/>
        <v>31.0845657789968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28.943397374842895</v>
      </c>
      <c r="AW15" s="27">
        <f t="shared" si="2"/>
        <v>191.76081385618645</v>
      </c>
      <c r="AX15" s="27">
        <f t="shared" si="2"/>
        <v>6.213303742857</v>
      </c>
      <c r="AY15" s="27">
        <f t="shared" si="2"/>
        <v>0</v>
      </c>
      <c r="AZ15" s="28">
        <f t="shared" si="2"/>
        <v>112.27338969487579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11.2612741549282</v>
      </c>
      <c r="BG15" s="27">
        <f t="shared" si="2"/>
        <v>17.5892052134273</v>
      </c>
      <c r="BH15" s="27">
        <f t="shared" si="2"/>
        <v>3.2965895414641997</v>
      </c>
      <c r="BI15" s="27">
        <f t="shared" si="2"/>
        <v>0</v>
      </c>
      <c r="BJ15" s="28">
        <f t="shared" si="2"/>
        <v>20.563525093994997</v>
      </c>
      <c r="BK15" s="28">
        <f t="shared" si="2"/>
        <v>1330.782963283962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0.5267008965357</v>
      </c>
      <c r="E18" s="22">
        <v>0</v>
      </c>
      <c r="F18" s="22">
        <v>0</v>
      </c>
      <c r="G18" s="23">
        <v>0</v>
      </c>
      <c r="H18" s="21">
        <v>0.055997743178299995</v>
      </c>
      <c r="I18" s="22">
        <v>138.0594888166425</v>
      </c>
      <c r="J18" s="22">
        <v>0</v>
      </c>
      <c r="K18" s="22">
        <v>0</v>
      </c>
      <c r="L18" s="23">
        <v>0.4097002301069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0.03939117121400001</v>
      </c>
      <c r="S18" s="22">
        <v>5.0378210418571</v>
      </c>
      <c r="T18" s="22">
        <v>0</v>
      </c>
      <c r="U18" s="22">
        <v>0</v>
      </c>
      <c r="V18" s="23">
        <v>0.0853879086785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0.37672914053490003</v>
      </c>
      <c r="AW18" s="22">
        <v>91.94846651548349</v>
      </c>
      <c r="AX18" s="22">
        <v>0</v>
      </c>
      <c r="AY18" s="22">
        <v>0</v>
      </c>
      <c r="AZ18" s="23">
        <v>0.7767305596779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0.359493278642</v>
      </c>
      <c r="BG18" s="22">
        <v>0.024909504357099998</v>
      </c>
      <c r="BH18" s="22">
        <v>0</v>
      </c>
      <c r="BI18" s="22">
        <v>0</v>
      </c>
      <c r="BJ18" s="23">
        <v>0.19237887839270001</v>
      </c>
      <c r="BK18" s="24">
        <f aca="true" t="shared" si="3" ref="BK18:BK29">SUM(C18:BJ18)</f>
        <v>237.8931956853011</v>
      </c>
    </row>
    <row r="19" spans="1:63" s="25" customFormat="1" ht="14.25">
      <c r="A19" s="20"/>
      <c r="B19" s="7" t="s">
        <v>101</v>
      </c>
      <c r="C19" s="21">
        <v>0</v>
      </c>
      <c r="D19" s="22">
        <v>0.5227423979285</v>
      </c>
      <c r="E19" s="22">
        <v>0</v>
      </c>
      <c r="F19" s="22">
        <v>0</v>
      </c>
      <c r="G19" s="23">
        <v>0</v>
      </c>
      <c r="H19" s="21">
        <v>0.054347846142699996</v>
      </c>
      <c r="I19" s="22">
        <v>88.8321426565711</v>
      </c>
      <c r="J19" s="22">
        <v>0</v>
      </c>
      <c r="K19" s="22">
        <v>0</v>
      </c>
      <c r="L19" s="23">
        <v>0.33621436757139994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0.050287311714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0.2009651733561</v>
      </c>
      <c r="AW19" s="22">
        <v>49.388104394679054</v>
      </c>
      <c r="AX19" s="22">
        <v>0</v>
      </c>
      <c r="AY19" s="22">
        <v>0</v>
      </c>
      <c r="AZ19" s="23">
        <v>0.9013183596425001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0.0791946805711</v>
      </c>
      <c r="BG19" s="22">
        <v>0</v>
      </c>
      <c r="BH19" s="22">
        <v>0</v>
      </c>
      <c r="BI19" s="22">
        <v>0</v>
      </c>
      <c r="BJ19" s="23">
        <v>0.2226453334998</v>
      </c>
      <c r="BK19" s="24">
        <f t="shared" si="3"/>
        <v>140.58796252167625</v>
      </c>
    </row>
    <row r="20" spans="1:63" s="25" customFormat="1" ht="14.25">
      <c r="A20" s="20"/>
      <c r="B20" s="7" t="s">
        <v>182</v>
      </c>
      <c r="C20" s="21">
        <v>0</v>
      </c>
      <c r="D20" s="22">
        <v>0.5758967857142</v>
      </c>
      <c r="E20" s="22">
        <v>0</v>
      </c>
      <c r="F20" s="22">
        <v>0</v>
      </c>
      <c r="G20" s="23">
        <v>0</v>
      </c>
      <c r="H20" s="21">
        <v>0.032250219999799996</v>
      </c>
      <c r="I20" s="22">
        <v>0</v>
      </c>
      <c r="J20" s="22">
        <v>0</v>
      </c>
      <c r="K20" s="22">
        <v>0</v>
      </c>
      <c r="L20" s="23">
        <v>201.779260397857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0.012836960499899998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0.0087285635</v>
      </c>
      <c r="AW20" s="22">
        <v>0</v>
      </c>
      <c r="AX20" s="22">
        <v>0</v>
      </c>
      <c r="AY20" s="22">
        <v>0</v>
      </c>
      <c r="AZ20" s="23">
        <v>0.11255250999855049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0.0028712375</v>
      </c>
      <c r="BG20" s="22">
        <v>0</v>
      </c>
      <c r="BH20" s="22">
        <v>0</v>
      </c>
      <c r="BI20" s="22">
        <v>0</v>
      </c>
      <c r="BJ20" s="23">
        <v>0.044791305</v>
      </c>
      <c r="BK20" s="24">
        <f t="shared" si="3"/>
        <v>202.56918798006942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0.0908626150708</v>
      </c>
      <c r="I21" s="22">
        <v>120.16362796071381</v>
      </c>
      <c r="J21" s="22">
        <v>0</v>
      </c>
      <c r="K21" s="22">
        <v>0</v>
      </c>
      <c r="L21" s="23">
        <v>15.530863392285502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0.07445779242810001</v>
      </c>
      <c r="S21" s="22">
        <v>8.7045980357142</v>
      </c>
      <c r="T21" s="22">
        <v>0</v>
      </c>
      <c r="U21" s="22">
        <v>0</v>
      </c>
      <c r="V21" s="23">
        <v>0.2775481172141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0.2185951220706</v>
      </c>
      <c r="AW21" s="22">
        <v>10.214759486900856</v>
      </c>
      <c r="AX21" s="22">
        <v>0</v>
      </c>
      <c r="AY21" s="22">
        <v>0</v>
      </c>
      <c r="AZ21" s="23">
        <v>12.986184506461699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0.2247393327139</v>
      </c>
      <c r="BG21" s="22">
        <v>4.65158125</v>
      </c>
      <c r="BH21" s="22">
        <v>0</v>
      </c>
      <c r="BI21" s="22">
        <v>0</v>
      </c>
      <c r="BJ21" s="23">
        <v>0.1404299702142</v>
      </c>
      <c r="BK21" s="24">
        <f t="shared" si="3"/>
        <v>173.2782475817878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0.16789711585669997</v>
      </c>
      <c r="I22" s="22">
        <v>142.2629407142853</v>
      </c>
      <c r="J22" s="22">
        <v>0</v>
      </c>
      <c r="K22" s="22">
        <v>0</v>
      </c>
      <c r="L22" s="23">
        <v>4.6551087954636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0.0683774302497</v>
      </c>
      <c r="S22" s="22">
        <v>0.9233670114285</v>
      </c>
      <c r="T22" s="22">
        <v>0</v>
      </c>
      <c r="U22" s="22">
        <v>0</v>
      </c>
      <c r="V22" s="23">
        <v>1.1900537253212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0.072521690178</v>
      </c>
      <c r="AW22" s="22">
        <v>0.19294761625598428</v>
      </c>
      <c r="AX22" s="22">
        <v>0</v>
      </c>
      <c r="AY22" s="22">
        <v>0</v>
      </c>
      <c r="AZ22" s="23">
        <v>9.6686582682847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0.0339321669641</v>
      </c>
      <c r="BG22" s="22">
        <v>0</v>
      </c>
      <c r="BH22" s="22">
        <v>0</v>
      </c>
      <c r="BI22" s="22">
        <v>0</v>
      </c>
      <c r="BJ22" s="23">
        <v>0.026613464285699998</v>
      </c>
      <c r="BK22" s="24">
        <f t="shared" si="3"/>
        <v>159.2624179985735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0.8815419742134001</v>
      </c>
      <c r="I23" s="22">
        <v>4.0472720535354</v>
      </c>
      <c r="J23" s="22">
        <v>0</v>
      </c>
      <c r="K23" s="22">
        <v>0</v>
      </c>
      <c r="L23" s="23">
        <v>17.9627648782849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0.4456331416779</v>
      </c>
      <c r="S23" s="22">
        <v>1.8182122098213</v>
      </c>
      <c r="T23" s="22">
        <v>0</v>
      </c>
      <c r="U23" s="22">
        <v>0</v>
      </c>
      <c r="V23" s="23">
        <v>9.391119865785098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3.7092076545304997</v>
      </c>
      <c r="AW23" s="22">
        <v>18.144165723013714</v>
      </c>
      <c r="AX23" s="22">
        <v>0.6485173214285</v>
      </c>
      <c r="AY23" s="22">
        <v>0</v>
      </c>
      <c r="AZ23" s="23">
        <v>41.29868959309932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1.9515410104247002</v>
      </c>
      <c r="BG23" s="22">
        <v>0.3307308636069</v>
      </c>
      <c r="BH23" s="22">
        <v>0</v>
      </c>
      <c r="BI23" s="22">
        <v>0</v>
      </c>
      <c r="BJ23" s="23">
        <v>21.0380254045691</v>
      </c>
      <c r="BK23" s="24">
        <f t="shared" si="3"/>
        <v>121.66742169399073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0.19179934</v>
      </c>
      <c r="I24" s="22">
        <v>113.46547097499999</v>
      </c>
      <c r="J24" s="22">
        <v>0</v>
      </c>
      <c r="K24" s="22">
        <v>0</v>
      </c>
      <c r="L24" s="23">
        <v>12.34541295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0.003339125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0.062392041892799996</v>
      </c>
      <c r="AW24" s="22">
        <v>7.158618000464439</v>
      </c>
      <c r="AX24" s="22">
        <v>0</v>
      </c>
      <c r="AY24" s="22">
        <v>0</v>
      </c>
      <c r="AZ24" s="23">
        <v>6.6488769604642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0.0749456927857</v>
      </c>
      <c r="BG24" s="22">
        <v>0</v>
      </c>
      <c r="BH24" s="22">
        <v>0</v>
      </c>
      <c r="BI24" s="22">
        <v>0</v>
      </c>
      <c r="BJ24" s="23">
        <v>0.0851883483214</v>
      </c>
      <c r="BK24" s="24">
        <f t="shared" si="3"/>
        <v>140.0360434339285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0.5004288339278999</v>
      </c>
      <c r="I25" s="22">
        <v>1.0679817748214002</v>
      </c>
      <c r="J25" s="22">
        <v>0</v>
      </c>
      <c r="K25" s="22">
        <v>0</v>
      </c>
      <c r="L25" s="23">
        <v>9.9457652337853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0.046505562499599994</v>
      </c>
      <c r="S25" s="22">
        <v>0</v>
      </c>
      <c r="T25" s="22">
        <v>0</v>
      </c>
      <c r="U25" s="22">
        <v>0</v>
      </c>
      <c r="V25" s="23">
        <v>0.46677916628560007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0.5584793749998</v>
      </c>
      <c r="AW25" s="22">
        <v>2.8531784650349135</v>
      </c>
      <c r="AX25" s="22">
        <v>0</v>
      </c>
      <c r="AY25" s="22">
        <v>0</v>
      </c>
      <c r="AZ25" s="23">
        <v>16.422279102071297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0.1203959283928</v>
      </c>
      <c r="BG25" s="22">
        <v>0.4848728528214</v>
      </c>
      <c r="BH25" s="22">
        <v>0</v>
      </c>
      <c r="BI25" s="22">
        <v>0</v>
      </c>
      <c r="BJ25" s="23">
        <v>1.0805512430713</v>
      </c>
      <c r="BK25" s="24">
        <f t="shared" si="3"/>
        <v>33.547217537711305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0.1732846109637</v>
      </c>
      <c r="I26" s="22">
        <v>111.45203821428521</v>
      </c>
      <c r="J26" s="22">
        <v>0</v>
      </c>
      <c r="K26" s="22">
        <v>0</v>
      </c>
      <c r="L26" s="23">
        <v>100.5253548086424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0.13672299089249998</v>
      </c>
      <c r="S26" s="22">
        <v>15.006405116857</v>
      </c>
      <c r="T26" s="22">
        <v>0</v>
      </c>
      <c r="U26" s="22">
        <v>0</v>
      </c>
      <c r="V26" s="23">
        <v>5.209855204928401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0.4441069855343999</v>
      </c>
      <c r="AW26" s="22">
        <v>12.481202348339494</v>
      </c>
      <c r="AX26" s="22">
        <v>0</v>
      </c>
      <c r="AY26" s="22">
        <v>0</v>
      </c>
      <c r="AZ26" s="23">
        <v>24.0292233992825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0.1189090556779</v>
      </c>
      <c r="BG26" s="22">
        <v>0</v>
      </c>
      <c r="BH26" s="22">
        <v>0</v>
      </c>
      <c r="BI26" s="22">
        <v>0</v>
      </c>
      <c r="BJ26" s="23">
        <v>1.1938712499996</v>
      </c>
      <c r="BK26" s="24">
        <f t="shared" si="3"/>
        <v>270.7709739854031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0.42718554828559996</v>
      </c>
      <c r="I27" s="22">
        <v>4.3792331451785</v>
      </c>
      <c r="J27" s="22">
        <v>0</v>
      </c>
      <c r="K27" s="22">
        <v>0</v>
      </c>
      <c r="L27" s="23">
        <v>4.1919409139285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0.2580154268928</v>
      </c>
      <c r="S27" s="22">
        <v>5.440788325</v>
      </c>
      <c r="T27" s="22">
        <v>0</v>
      </c>
      <c r="U27" s="22">
        <v>0</v>
      </c>
      <c r="V27" s="23">
        <v>4.5257224064998995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1.3179334104994</v>
      </c>
      <c r="AW27" s="22">
        <v>3.202838436544863</v>
      </c>
      <c r="AX27" s="22">
        <v>0</v>
      </c>
      <c r="AY27" s="22">
        <v>0</v>
      </c>
      <c r="AZ27" s="23">
        <v>17.438694008713707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2.0224725783210005</v>
      </c>
      <c r="BG27" s="22">
        <v>1.8648676090357</v>
      </c>
      <c r="BH27" s="22">
        <v>0</v>
      </c>
      <c r="BI27" s="22">
        <v>0</v>
      </c>
      <c r="BJ27" s="23">
        <v>7.011547947785499</v>
      </c>
      <c r="BK27" s="24">
        <f t="shared" si="3"/>
        <v>52.08123975668547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0.1196869859999</v>
      </c>
      <c r="I28" s="22">
        <v>58.306954923892796</v>
      </c>
      <c r="J28" s="22">
        <v>0</v>
      </c>
      <c r="K28" s="22">
        <v>0</v>
      </c>
      <c r="L28" s="23">
        <v>52.210658276107104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0.06557077007140001</v>
      </c>
      <c r="S28" s="22">
        <v>0.0327183125</v>
      </c>
      <c r="T28" s="22">
        <v>0</v>
      </c>
      <c r="U28" s="22">
        <v>0</v>
      </c>
      <c r="V28" s="23">
        <v>0.49008891174989994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0.3125706913204</v>
      </c>
      <c r="AW28" s="22">
        <v>2.6895539441026273</v>
      </c>
      <c r="AX28" s="22">
        <v>0</v>
      </c>
      <c r="AY28" s="22">
        <v>0</v>
      </c>
      <c r="AZ28" s="23">
        <v>9.2937007284267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0.16018534257080003</v>
      </c>
      <c r="BG28" s="22">
        <v>0</v>
      </c>
      <c r="BH28" s="22">
        <v>0</v>
      </c>
      <c r="BI28" s="22">
        <v>0</v>
      </c>
      <c r="BJ28" s="23">
        <v>2.5744863142494</v>
      </c>
      <c r="BK28" s="24">
        <f t="shared" si="3"/>
        <v>126.25617520099102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0.26467638335669996</v>
      </c>
      <c r="I29" s="22">
        <v>377.5650147249281</v>
      </c>
      <c r="J29" s="22">
        <v>0</v>
      </c>
      <c r="K29" s="22">
        <v>0</v>
      </c>
      <c r="L29" s="23">
        <v>24.9433674232493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0.06875561249980001</v>
      </c>
      <c r="S29" s="22">
        <v>1.4314263707141999</v>
      </c>
      <c r="T29" s="22">
        <v>0</v>
      </c>
      <c r="U29" s="22">
        <v>0</v>
      </c>
      <c r="V29" s="23">
        <v>2.379826495857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0.5110409176423</v>
      </c>
      <c r="AW29" s="22">
        <v>1.3022965377413613</v>
      </c>
      <c r="AX29" s="22">
        <v>0</v>
      </c>
      <c r="AY29" s="22">
        <v>0</v>
      </c>
      <c r="AZ29" s="23">
        <v>14.700456616748498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0.11399211224940001</v>
      </c>
      <c r="BG29" s="22">
        <v>0</v>
      </c>
      <c r="BH29" s="22">
        <v>0</v>
      </c>
      <c r="BI29" s="22">
        <v>0</v>
      </c>
      <c r="BJ29" s="23">
        <v>27.3722958046067</v>
      </c>
      <c r="BK29" s="24">
        <f t="shared" si="3"/>
        <v>450.6531489995933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0.0530659109996</v>
      </c>
      <c r="I30" s="22">
        <v>99.33520285714272</v>
      </c>
      <c r="J30" s="22">
        <v>0</v>
      </c>
      <c r="K30" s="22">
        <v>0</v>
      </c>
      <c r="L30" s="23">
        <v>6.1453265781779995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0.0073194365355</v>
      </c>
      <c r="S30" s="22">
        <v>0</v>
      </c>
      <c r="T30" s="22">
        <v>0</v>
      </c>
      <c r="U30" s="22">
        <v>0</v>
      </c>
      <c r="V30" s="23">
        <v>0.0013135772499999999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0.45774657657069995</v>
      </c>
      <c r="AW30" s="22">
        <v>1.1928271629546834</v>
      </c>
      <c r="AX30" s="22">
        <v>0</v>
      </c>
      <c r="AY30" s="22">
        <v>0</v>
      </c>
      <c r="AZ30" s="23">
        <v>37.2092701440344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0.0200967630356</v>
      </c>
      <c r="BG30" s="22">
        <v>0</v>
      </c>
      <c r="BH30" s="22">
        <v>0</v>
      </c>
      <c r="BI30" s="22">
        <v>0</v>
      </c>
      <c r="BJ30" s="23">
        <v>0.2268989374998</v>
      </c>
      <c r="BK30" s="24">
        <f aca="true" t="shared" si="4" ref="BK30:BK39">SUM(C30:BJ30)</f>
        <v>144.64906794420102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0.1066902585711</v>
      </c>
      <c r="I31" s="22">
        <v>122.38534742621398</v>
      </c>
      <c r="J31" s="22">
        <v>0</v>
      </c>
      <c r="K31" s="22">
        <v>0</v>
      </c>
      <c r="L31" s="23">
        <v>13.166007114821202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0.0312265291427</v>
      </c>
      <c r="S31" s="22">
        <v>0</v>
      </c>
      <c r="T31" s="22">
        <v>0</v>
      </c>
      <c r="U31" s="22">
        <v>0</v>
      </c>
      <c r="V31" s="23">
        <v>1.3026283184999001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0.08516094149940001</v>
      </c>
      <c r="AW31" s="22">
        <v>0.37430486399784496</v>
      </c>
      <c r="AX31" s="22">
        <v>0</v>
      </c>
      <c r="AY31" s="22">
        <v>0</v>
      </c>
      <c r="AZ31" s="23">
        <v>3.897466787785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0.034850109963900006</v>
      </c>
      <c r="BG31" s="22">
        <v>0</v>
      </c>
      <c r="BH31" s="22">
        <v>0</v>
      </c>
      <c r="BI31" s="22">
        <v>0</v>
      </c>
      <c r="BJ31" s="23">
        <v>2.3232715714285</v>
      </c>
      <c r="BK31" s="24">
        <f t="shared" si="4"/>
        <v>143.70695392192357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1.0503414542849</v>
      </c>
      <c r="I32" s="22">
        <v>13.7752561983926</v>
      </c>
      <c r="J32" s="22">
        <v>0</v>
      </c>
      <c r="K32" s="22">
        <v>0</v>
      </c>
      <c r="L32" s="23">
        <v>12.9879914977492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0.6700373120702</v>
      </c>
      <c r="S32" s="22">
        <v>0.032044196428499996</v>
      </c>
      <c r="T32" s="22">
        <v>0</v>
      </c>
      <c r="U32" s="22">
        <v>0</v>
      </c>
      <c r="V32" s="23">
        <v>7.627166155606299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4.829716388990601</v>
      </c>
      <c r="AW32" s="22">
        <v>20.843814539516565</v>
      </c>
      <c r="AX32" s="22">
        <v>0.1257577857142</v>
      </c>
      <c r="AY32" s="22">
        <v>0</v>
      </c>
      <c r="AZ32" s="23">
        <v>30.823692712240295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3.64477412192</v>
      </c>
      <c r="BG32" s="22">
        <v>8.4930331945708</v>
      </c>
      <c r="BH32" s="22">
        <v>0</v>
      </c>
      <c r="BI32" s="22">
        <v>0</v>
      </c>
      <c r="BJ32" s="23">
        <v>33.5030244357444</v>
      </c>
      <c r="BK32" s="24">
        <f t="shared" si="4"/>
        <v>138.40664999322854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0.08153896407120001</v>
      </c>
      <c r="I33" s="22">
        <v>24.494352664285397</v>
      </c>
      <c r="J33" s="22">
        <v>0</v>
      </c>
      <c r="K33" s="22">
        <v>0</v>
      </c>
      <c r="L33" s="23">
        <v>3.7889330460354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0.019522219535599995</v>
      </c>
      <c r="S33" s="22">
        <v>0</v>
      </c>
      <c r="T33" s="22">
        <v>0</v>
      </c>
      <c r="U33" s="22">
        <v>0</v>
      </c>
      <c r="V33" s="23">
        <v>11.403921771071301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0.0767989115353</v>
      </c>
      <c r="AW33" s="22">
        <v>9.828202414056145</v>
      </c>
      <c r="AX33" s="22">
        <v>0</v>
      </c>
      <c r="AY33" s="22">
        <v>0</v>
      </c>
      <c r="AZ33" s="23">
        <v>6.0288101388206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0.019997364964</v>
      </c>
      <c r="BG33" s="22">
        <v>0</v>
      </c>
      <c r="BH33" s="22">
        <v>0</v>
      </c>
      <c r="BI33" s="22">
        <v>0</v>
      </c>
      <c r="BJ33" s="23">
        <v>0.6817993821428</v>
      </c>
      <c r="BK33" s="24">
        <f t="shared" si="4"/>
        <v>56.42387687651774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0.0617921403569</v>
      </c>
      <c r="I34" s="22">
        <v>9.756653571428501</v>
      </c>
      <c r="J34" s="22">
        <v>0</v>
      </c>
      <c r="K34" s="22">
        <v>0</v>
      </c>
      <c r="L34" s="23">
        <v>14.840799203071102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0.024727438213900003</v>
      </c>
      <c r="S34" s="22">
        <v>0</v>
      </c>
      <c r="T34" s="22">
        <v>0</v>
      </c>
      <c r="U34" s="22">
        <v>0</v>
      </c>
      <c r="V34" s="23">
        <v>0.0065044357142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13.5002306064642</v>
      </c>
      <c r="AW34" s="22">
        <v>3.34501076448081</v>
      </c>
      <c r="AX34" s="22">
        <v>0</v>
      </c>
      <c r="AY34" s="22">
        <v>0</v>
      </c>
      <c r="AZ34" s="23">
        <v>9.2119109570356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0.02386449125</v>
      </c>
      <c r="BG34" s="22">
        <v>0</v>
      </c>
      <c r="BH34" s="22">
        <v>0</v>
      </c>
      <c r="BI34" s="22">
        <v>0</v>
      </c>
      <c r="BJ34" s="23">
        <v>0.9287673001785</v>
      </c>
      <c r="BK34" s="24">
        <f>SUM(C34:BJ34)</f>
        <v>51.70026090819371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1.1355667194995998</v>
      </c>
      <c r="I35" s="22">
        <v>1.287910078607</v>
      </c>
      <c r="J35" s="22">
        <v>4.9086317499999</v>
      </c>
      <c r="K35" s="22">
        <v>0</v>
      </c>
      <c r="L35" s="23">
        <v>3.2142937161421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0.5496339983921</v>
      </c>
      <c r="S35" s="22">
        <v>1.0062013248213</v>
      </c>
      <c r="T35" s="22">
        <v>2.5499385714285</v>
      </c>
      <c r="U35" s="22">
        <v>0</v>
      </c>
      <c r="V35" s="23">
        <v>10.781257258642299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2.3059922031034</v>
      </c>
      <c r="AW35" s="22">
        <v>4.031208438885824</v>
      </c>
      <c r="AX35" s="22">
        <v>0</v>
      </c>
      <c r="AY35" s="22">
        <v>0</v>
      </c>
      <c r="AZ35" s="23">
        <v>13.4901009553186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3.1935207778176995</v>
      </c>
      <c r="BG35" s="22">
        <v>9.964299633642502</v>
      </c>
      <c r="BH35" s="22">
        <v>0.0628185178571</v>
      </c>
      <c r="BI35" s="22">
        <v>0</v>
      </c>
      <c r="BJ35" s="23">
        <v>11.943802296318802</v>
      </c>
      <c r="BK35" s="24">
        <f t="shared" si="4"/>
        <v>70.42517624047673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0.0633302321424</v>
      </c>
      <c r="I36" s="22">
        <v>7.3355464285713</v>
      </c>
      <c r="J36" s="22">
        <v>0</v>
      </c>
      <c r="K36" s="22">
        <v>0</v>
      </c>
      <c r="L36" s="23">
        <v>1.5074547910712999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0.017116274999899997</v>
      </c>
      <c r="S36" s="22">
        <v>3.1787367857142</v>
      </c>
      <c r="T36" s="22">
        <v>0</v>
      </c>
      <c r="U36" s="22">
        <v>0</v>
      </c>
      <c r="V36" s="23">
        <v>0.0128372062499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0.1382196563566</v>
      </c>
      <c r="AW36" s="22">
        <v>8.612074492079076</v>
      </c>
      <c r="AX36" s="22">
        <v>0</v>
      </c>
      <c r="AY36" s="22">
        <v>0</v>
      </c>
      <c r="AZ36" s="23">
        <v>2.7013108918926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0.0267117635713</v>
      </c>
      <c r="BG36" s="22">
        <v>0</v>
      </c>
      <c r="BH36" s="22">
        <v>0</v>
      </c>
      <c r="BI36" s="22">
        <v>0</v>
      </c>
      <c r="BJ36" s="23">
        <v>1.4763006727499999</v>
      </c>
      <c r="BK36" s="24">
        <f t="shared" si="4"/>
        <v>25.069639195398576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0.034797563607</v>
      </c>
      <c r="I37" s="22">
        <v>122.56608295314248</v>
      </c>
      <c r="J37" s="22">
        <v>0</v>
      </c>
      <c r="K37" s="22">
        <v>0</v>
      </c>
      <c r="L37" s="23">
        <v>6.601713732642501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0.0142284292856</v>
      </c>
      <c r="S37" s="22">
        <v>0</v>
      </c>
      <c r="T37" s="22">
        <v>0</v>
      </c>
      <c r="U37" s="22">
        <v>0</v>
      </c>
      <c r="V37" s="23">
        <v>0.6493337728570001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0.1167436530713</v>
      </c>
      <c r="AW37" s="22">
        <v>0.032083008921053514</v>
      </c>
      <c r="AX37" s="22">
        <v>0</v>
      </c>
      <c r="AY37" s="22">
        <v>0</v>
      </c>
      <c r="AZ37" s="23">
        <v>11.701358103891902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0.04391473628550001</v>
      </c>
      <c r="BG37" s="22">
        <v>0</v>
      </c>
      <c r="BH37" s="22">
        <v>0</v>
      </c>
      <c r="BI37" s="22">
        <v>0</v>
      </c>
      <c r="BJ37" s="23">
        <v>1.3474995882141</v>
      </c>
      <c r="BK37" s="24">
        <f t="shared" si="4"/>
        <v>143.10775554191844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0.1158512436427</v>
      </c>
      <c r="I38" s="22">
        <v>29.954704221356803</v>
      </c>
      <c r="J38" s="22">
        <v>0</v>
      </c>
      <c r="K38" s="22">
        <v>0</v>
      </c>
      <c r="L38" s="23">
        <v>6.7326626648569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0.07063488964260001</v>
      </c>
      <c r="S38" s="22">
        <v>0</v>
      </c>
      <c r="T38" s="22">
        <v>0</v>
      </c>
      <c r="U38" s="22">
        <v>0</v>
      </c>
      <c r="V38" s="23">
        <v>0.0025685421428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0.7447726129641999</v>
      </c>
      <c r="AW38" s="22">
        <v>0.6249951138889495</v>
      </c>
      <c r="AX38" s="22">
        <v>0</v>
      </c>
      <c r="AY38" s="22">
        <v>0</v>
      </c>
      <c r="AZ38" s="23">
        <v>9.296062696678398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0.0216603797499</v>
      </c>
      <c r="BG38" s="22">
        <v>0</v>
      </c>
      <c r="BH38" s="22">
        <v>0</v>
      </c>
      <c r="BI38" s="22">
        <v>0</v>
      </c>
      <c r="BJ38" s="23">
        <v>1.2653640667499</v>
      </c>
      <c r="BK38" s="24">
        <f t="shared" si="4"/>
        <v>48.82927643167315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83.3302584421428</v>
      </c>
      <c r="I39" s="22">
        <v>53.304363750000604</v>
      </c>
      <c r="J39" s="22">
        <v>0</v>
      </c>
      <c r="K39" s="22">
        <v>0</v>
      </c>
      <c r="L39" s="23">
        <v>2.9829931153571003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0.016055531249999998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0.0723869342856</v>
      </c>
      <c r="AW39" s="22">
        <v>0</v>
      </c>
      <c r="AX39" s="22">
        <v>0</v>
      </c>
      <c r="AY39" s="22">
        <v>0</v>
      </c>
      <c r="AZ39" s="23">
        <v>1.5394967714283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0.0006372089285</v>
      </c>
      <c r="BG39" s="22">
        <v>0</v>
      </c>
      <c r="BH39" s="22">
        <v>0</v>
      </c>
      <c r="BI39" s="22">
        <v>0</v>
      </c>
      <c r="BJ39" s="23">
        <v>1.2744178571428002</v>
      </c>
      <c r="BK39" s="24">
        <f t="shared" si="4"/>
        <v>142.5206096105357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0.4714461304641</v>
      </c>
      <c r="I40" s="22">
        <v>7.394944855571399</v>
      </c>
      <c r="J40" s="22">
        <v>1.62181875</v>
      </c>
      <c r="K40" s="22">
        <v>0</v>
      </c>
      <c r="L40" s="23">
        <v>11.255236390321299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0.481952952464</v>
      </c>
      <c r="S40" s="22">
        <v>0.0259491</v>
      </c>
      <c r="T40" s="22">
        <v>0.1297455</v>
      </c>
      <c r="U40" s="22">
        <v>0</v>
      </c>
      <c r="V40" s="23">
        <v>2.3143082611783004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2.0013716909597</v>
      </c>
      <c r="AW40" s="22">
        <v>7.05205870351919</v>
      </c>
      <c r="AX40" s="22">
        <v>0</v>
      </c>
      <c r="AY40" s="22">
        <v>0</v>
      </c>
      <c r="AZ40" s="23">
        <v>32.0617870162439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2.7996623148520996</v>
      </c>
      <c r="BG40" s="22">
        <v>1.3915983329996002</v>
      </c>
      <c r="BH40" s="22">
        <v>0</v>
      </c>
      <c r="BI40" s="22">
        <v>0</v>
      </c>
      <c r="BJ40" s="23">
        <v>12.0248233017463</v>
      </c>
      <c r="BK40" s="24">
        <f>SUM(C40:BJ40)</f>
        <v>81.02670330031988</v>
      </c>
    </row>
    <row r="41" spans="1:63" s="25" customFormat="1" ht="14.25">
      <c r="A41" s="20"/>
      <c r="B41" s="7" t="s">
        <v>122</v>
      </c>
      <c r="C41" s="21">
        <v>0</v>
      </c>
      <c r="D41" s="22">
        <v>2.5474957142857</v>
      </c>
      <c r="E41" s="22">
        <v>0</v>
      </c>
      <c r="F41" s="22">
        <v>0</v>
      </c>
      <c r="G41" s="23">
        <v>0</v>
      </c>
      <c r="H41" s="21">
        <v>0.044581174999799994</v>
      </c>
      <c r="I41" s="22">
        <v>4.075993142857</v>
      </c>
      <c r="J41" s="22">
        <v>0</v>
      </c>
      <c r="K41" s="22">
        <v>0</v>
      </c>
      <c r="L41" s="23">
        <v>5.9059921332853005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0.007642487142599999</v>
      </c>
      <c r="S41" s="22">
        <v>0</v>
      </c>
      <c r="T41" s="22">
        <v>0</v>
      </c>
      <c r="U41" s="22">
        <v>0</v>
      </c>
      <c r="V41" s="23">
        <v>5.7637090535713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0.0979598616066</v>
      </c>
      <c r="AW41" s="22">
        <v>5.474895633923735</v>
      </c>
      <c r="AX41" s="22">
        <v>0</v>
      </c>
      <c r="AY41" s="22">
        <v>0</v>
      </c>
      <c r="AZ41" s="23">
        <v>2.6588729462490006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0.0494655791426</v>
      </c>
      <c r="BG41" s="22">
        <v>0</v>
      </c>
      <c r="BH41" s="22">
        <v>0</v>
      </c>
      <c r="BI41" s="22">
        <v>0</v>
      </c>
      <c r="BJ41" s="23">
        <v>1.2639982142857</v>
      </c>
      <c r="BK41" s="24">
        <f>SUM(C41:BJ41)</f>
        <v>27.89060594134934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1.3832109924634999</v>
      </c>
      <c r="I42" s="22">
        <v>1.0500140297496001</v>
      </c>
      <c r="J42" s="22">
        <v>0.3273664285714</v>
      </c>
      <c r="K42" s="22">
        <v>0</v>
      </c>
      <c r="L42" s="23">
        <v>6.6580127152138004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0.5755371291065</v>
      </c>
      <c r="S42" s="22">
        <v>6.600700543571301</v>
      </c>
      <c r="T42" s="22">
        <v>0</v>
      </c>
      <c r="U42" s="22">
        <v>0</v>
      </c>
      <c r="V42" s="23">
        <v>1.9410210282852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1.6450832863161</v>
      </c>
      <c r="AW42" s="22">
        <v>2.5104594455984244</v>
      </c>
      <c r="AX42" s="22">
        <v>0.1928687678571</v>
      </c>
      <c r="AY42" s="22">
        <v>0</v>
      </c>
      <c r="AZ42" s="23">
        <v>30.236441052852996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1.6075058561728</v>
      </c>
      <c r="BG42" s="22">
        <v>4.4160390300711</v>
      </c>
      <c r="BH42" s="22">
        <v>0</v>
      </c>
      <c r="BI42" s="22">
        <v>0</v>
      </c>
      <c r="BJ42" s="23">
        <v>8.2596613058192</v>
      </c>
      <c r="BK42" s="24">
        <f>SUM(C42:BJ42)</f>
        <v>67.40392161164903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0.1472008663927</v>
      </c>
      <c r="I43" s="22">
        <v>6.379</v>
      </c>
      <c r="J43" s="22">
        <v>0</v>
      </c>
      <c r="K43" s="22">
        <v>0</v>
      </c>
      <c r="L43" s="23">
        <v>6.544854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0.021622951107</v>
      </c>
      <c r="S43" s="22">
        <v>0</v>
      </c>
      <c r="T43" s="22">
        <v>0</v>
      </c>
      <c r="U43" s="22">
        <v>0</v>
      </c>
      <c r="V43" s="23">
        <v>1.6646416792857002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0.08095081196379998</v>
      </c>
      <c r="AW43" s="22">
        <v>1.815337361243357</v>
      </c>
      <c r="AX43" s="22">
        <v>0</v>
      </c>
      <c r="AY43" s="22">
        <v>0</v>
      </c>
      <c r="AZ43" s="23">
        <v>10.0957982307492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0.0967917684638</v>
      </c>
      <c r="BG43" s="22">
        <v>0</v>
      </c>
      <c r="BH43" s="22">
        <v>0</v>
      </c>
      <c r="BI43" s="22">
        <v>0</v>
      </c>
      <c r="BJ43" s="23">
        <v>0.33090305703559997</v>
      </c>
      <c r="BK43" s="24">
        <f>SUM(C43:BJ43)</f>
        <v>27.177100726241154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0.1052417826782</v>
      </c>
      <c r="I44" s="22">
        <v>32.303034343499796</v>
      </c>
      <c r="J44" s="22">
        <v>0</v>
      </c>
      <c r="K44" s="22">
        <v>0</v>
      </c>
      <c r="L44" s="23">
        <v>7.7989753392852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0.0202900171426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0.19581325567760002</v>
      </c>
      <c r="AW44" s="22">
        <v>3.1456955355612557</v>
      </c>
      <c r="AX44" s="22">
        <v>0</v>
      </c>
      <c r="AY44" s="22">
        <v>0</v>
      </c>
      <c r="AZ44" s="23">
        <v>7.382085235177601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0.0660596062496</v>
      </c>
      <c r="BG44" s="22">
        <v>0</v>
      </c>
      <c r="BH44" s="22">
        <v>0</v>
      </c>
      <c r="BI44" s="22">
        <v>0</v>
      </c>
      <c r="BJ44" s="23">
        <v>1.3117550383927001</v>
      </c>
      <c r="BK44" s="24">
        <f>SUM(C44:BJ44)</f>
        <v>52.32895015366455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0.2540540360351</v>
      </c>
      <c r="I45" s="22">
        <v>0.8070831696428</v>
      </c>
      <c r="J45" s="22">
        <v>0</v>
      </c>
      <c r="K45" s="22">
        <v>0</v>
      </c>
      <c r="L45" s="23">
        <v>2.2648217869639002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0.4052835983923</v>
      </c>
      <c r="S45" s="22">
        <v>0.0065616517857</v>
      </c>
      <c r="T45" s="22">
        <v>0</v>
      </c>
      <c r="U45" s="22">
        <v>0</v>
      </c>
      <c r="V45" s="23">
        <v>1.2619595209281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1.0379650564607</v>
      </c>
      <c r="AW45" s="22">
        <v>1.8593809750490928</v>
      </c>
      <c r="AX45" s="22">
        <v>0.0886856545714</v>
      </c>
      <c r="AY45" s="22">
        <v>0</v>
      </c>
      <c r="AZ45" s="23">
        <v>11.64193076389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1.5872645164957</v>
      </c>
      <c r="BG45" s="22">
        <v>9.8966907720355</v>
      </c>
      <c r="BH45" s="22">
        <v>0</v>
      </c>
      <c r="BI45" s="22">
        <v>0</v>
      </c>
      <c r="BJ45" s="23">
        <v>4.5276049118557005</v>
      </c>
      <c r="BK45" s="24">
        <f aca="true" t="shared" si="5" ref="BK45:BK60">SUM(C45:BJ45)</f>
        <v>35.639286414105996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0.04349228414259999</v>
      </c>
      <c r="I46" s="22">
        <v>6.3050571428571</v>
      </c>
      <c r="J46" s="22">
        <v>0</v>
      </c>
      <c r="K46" s="22">
        <v>0</v>
      </c>
      <c r="L46" s="23">
        <v>5.982868722856701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0.0031525285711</v>
      </c>
      <c r="S46" s="22">
        <v>1.6027455257142</v>
      </c>
      <c r="T46" s="22">
        <v>0</v>
      </c>
      <c r="U46" s="22">
        <v>0</v>
      </c>
      <c r="V46" s="23">
        <v>1.3592442188571001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0.0150196114285</v>
      </c>
      <c r="AW46" s="22">
        <v>2.5032685715331664</v>
      </c>
      <c r="AX46" s="22">
        <v>0</v>
      </c>
      <c r="AY46" s="22">
        <v>0</v>
      </c>
      <c r="AZ46" s="23">
        <v>5.9543255829637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0.0244068685714</v>
      </c>
      <c r="BG46" s="22">
        <v>0</v>
      </c>
      <c r="BH46" s="22">
        <v>0</v>
      </c>
      <c r="BI46" s="22">
        <v>0</v>
      </c>
      <c r="BJ46" s="23">
        <v>4.4433017142856</v>
      </c>
      <c r="BK46" s="24">
        <f t="shared" si="5"/>
        <v>28.23688277178117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0.4107733655348</v>
      </c>
      <c r="I47" s="22">
        <v>0.9621295047853999</v>
      </c>
      <c r="J47" s="22">
        <v>1.2971921428571</v>
      </c>
      <c r="K47" s="22">
        <v>0</v>
      </c>
      <c r="L47" s="23">
        <v>7.2278588783209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0.3619139706779</v>
      </c>
      <c r="S47" s="22">
        <v>0</v>
      </c>
      <c r="T47" s="22">
        <v>6.4991403524642</v>
      </c>
      <c r="U47" s="22">
        <v>0</v>
      </c>
      <c r="V47" s="23">
        <v>1.3147367548564997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0.9098716163924001</v>
      </c>
      <c r="AW47" s="22">
        <v>0.8693488092591029</v>
      </c>
      <c r="AX47" s="22">
        <v>0</v>
      </c>
      <c r="AY47" s="22">
        <v>0</v>
      </c>
      <c r="AZ47" s="23">
        <v>14.694314607320603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1.1866295029635998</v>
      </c>
      <c r="BG47" s="22">
        <v>0.057361724999999995</v>
      </c>
      <c r="BH47" s="22">
        <v>0</v>
      </c>
      <c r="BI47" s="22">
        <v>0</v>
      </c>
      <c r="BJ47" s="23">
        <v>4.6813155038568</v>
      </c>
      <c r="BK47" s="24">
        <f t="shared" si="5"/>
        <v>40.47258673428931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0.1148731757498</v>
      </c>
      <c r="I48" s="22">
        <v>18.7313571428571</v>
      </c>
      <c r="J48" s="22">
        <v>0</v>
      </c>
      <c r="K48" s="22">
        <v>0</v>
      </c>
      <c r="L48" s="23">
        <v>0.0387114714284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0.0393358499998</v>
      </c>
      <c r="S48" s="22">
        <v>0</v>
      </c>
      <c r="T48" s="22">
        <v>0</v>
      </c>
      <c r="U48" s="22">
        <v>0</v>
      </c>
      <c r="V48" s="23">
        <v>0.5307217857142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0.0012451157142</v>
      </c>
      <c r="AW48" s="22">
        <v>7.470694285758275</v>
      </c>
      <c r="AX48" s="22">
        <v>0</v>
      </c>
      <c r="AY48" s="22">
        <v>0</v>
      </c>
      <c r="AZ48" s="23">
        <v>2.0046362999998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0.0105585812856</v>
      </c>
      <c r="BG48" s="22">
        <v>0</v>
      </c>
      <c r="BH48" s="22">
        <v>0</v>
      </c>
      <c r="BI48" s="22">
        <v>0</v>
      </c>
      <c r="BJ48" s="23">
        <v>2.4902314285714002</v>
      </c>
      <c r="BK48" s="24">
        <f t="shared" si="5"/>
        <v>31.432365137078577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4.3153357083922</v>
      </c>
      <c r="I49" s="22">
        <v>10.747180542857</v>
      </c>
      <c r="J49" s="22">
        <v>0</v>
      </c>
      <c r="K49" s="22">
        <v>0</v>
      </c>
      <c r="L49" s="23">
        <v>5.0580292542851994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0.087896579071</v>
      </c>
      <c r="S49" s="22">
        <v>0.0129328285714</v>
      </c>
      <c r="T49" s="22">
        <v>2.6541972456785</v>
      </c>
      <c r="U49" s="22">
        <v>0</v>
      </c>
      <c r="V49" s="23">
        <v>0.6356485242854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0.4264648030348</v>
      </c>
      <c r="AW49" s="22">
        <v>1.677810984414034</v>
      </c>
      <c r="AX49" s="22">
        <v>0</v>
      </c>
      <c r="AY49" s="22">
        <v>0</v>
      </c>
      <c r="AZ49" s="23">
        <v>17.520583978605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0.4992271532134</v>
      </c>
      <c r="BG49" s="22">
        <v>0.317741810857</v>
      </c>
      <c r="BH49" s="22">
        <v>0</v>
      </c>
      <c r="BI49" s="22">
        <v>0</v>
      </c>
      <c r="BJ49" s="23">
        <v>1.4085524188564</v>
      </c>
      <c r="BK49" s="24">
        <f t="shared" si="5"/>
        <v>45.36160183212134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0.2717414341067</v>
      </c>
      <c r="I50" s="22">
        <v>4.5984789926426</v>
      </c>
      <c r="J50" s="22">
        <v>0</v>
      </c>
      <c r="K50" s="22">
        <v>0</v>
      </c>
      <c r="L50" s="23">
        <v>0.7459685527496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0.515550201535</v>
      </c>
      <c r="S50" s="22">
        <v>0</v>
      </c>
      <c r="T50" s="22">
        <v>0.6327883928571</v>
      </c>
      <c r="U50" s="22">
        <v>0</v>
      </c>
      <c r="V50" s="23">
        <v>1.7320991524996003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0.7775180275331001</v>
      </c>
      <c r="AW50" s="22">
        <v>6.1283022250657835</v>
      </c>
      <c r="AX50" s="22">
        <v>0</v>
      </c>
      <c r="AY50" s="22">
        <v>0</v>
      </c>
      <c r="AZ50" s="23">
        <v>23.612307525355504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1.0604365302123002</v>
      </c>
      <c r="BG50" s="22">
        <v>0.8861852470356</v>
      </c>
      <c r="BH50" s="22">
        <v>0</v>
      </c>
      <c r="BI50" s="22">
        <v>0</v>
      </c>
      <c r="BJ50" s="23">
        <v>6.3855281580701</v>
      </c>
      <c r="BK50" s="24">
        <f t="shared" si="5"/>
        <v>47.34690443966299</v>
      </c>
    </row>
    <row r="51" spans="1:63" s="25" customFormat="1" ht="14.25">
      <c r="A51" s="20"/>
      <c r="B51" s="7" t="s">
        <v>132</v>
      </c>
      <c r="C51" s="21">
        <v>0</v>
      </c>
      <c r="D51" s="22">
        <v>0.5264824886071</v>
      </c>
      <c r="E51" s="22">
        <v>0</v>
      </c>
      <c r="F51" s="22">
        <v>0</v>
      </c>
      <c r="G51" s="23">
        <v>0</v>
      </c>
      <c r="H51" s="21">
        <v>0.040873195856899996</v>
      </c>
      <c r="I51" s="22">
        <v>1E-09</v>
      </c>
      <c r="J51" s="22">
        <v>0</v>
      </c>
      <c r="K51" s="22">
        <v>0</v>
      </c>
      <c r="L51" s="23">
        <v>0.042969094357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0.0864097195355</v>
      </c>
      <c r="S51" s="22">
        <v>0</v>
      </c>
      <c r="T51" s="22">
        <v>0</v>
      </c>
      <c r="U51" s="22">
        <v>0</v>
      </c>
      <c r="V51" s="23">
        <v>0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1.2600447736408995</v>
      </c>
      <c r="AW51" s="22">
        <v>0.08199987017593921</v>
      </c>
      <c r="AX51" s="22">
        <v>0</v>
      </c>
      <c r="AY51" s="22">
        <v>0</v>
      </c>
      <c r="AZ51" s="23">
        <v>1.0905467454278002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0.23604358957010002</v>
      </c>
      <c r="BG51" s="22">
        <v>0.2526195936427</v>
      </c>
      <c r="BH51" s="22">
        <v>0</v>
      </c>
      <c r="BI51" s="22">
        <v>0</v>
      </c>
      <c r="BJ51" s="23">
        <v>0.42570407760679996</v>
      </c>
      <c r="BK51" s="24">
        <f t="shared" si="5"/>
        <v>4.043693149420738</v>
      </c>
    </row>
    <row r="52" spans="1:63" s="25" customFormat="1" ht="14.25">
      <c r="A52" s="20"/>
      <c r="B52" s="7" t="s">
        <v>133</v>
      </c>
      <c r="C52" s="21">
        <v>0</v>
      </c>
      <c r="D52" s="22">
        <v>0.5270254356428</v>
      </c>
      <c r="E52" s="22">
        <v>0</v>
      </c>
      <c r="F52" s="22">
        <v>0</v>
      </c>
      <c r="G52" s="23">
        <v>0</v>
      </c>
      <c r="H52" s="21">
        <v>0.0351155587856</v>
      </c>
      <c r="I52" s="22">
        <v>0.0971538763928</v>
      </c>
      <c r="J52" s="22">
        <v>0</v>
      </c>
      <c r="K52" s="22">
        <v>0</v>
      </c>
      <c r="L52" s="23">
        <v>0.10947769089279999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0.0121573279641</v>
      </c>
      <c r="S52" s="22">
        <v>0</v>
      </c>
      <c r="T52" s="22">
        <v>0</v>
      </c>
      <c r="U52" s="22">
        <v>0</v>
      </c>
      <c r="V52" s="23">
        <v>0.0053598696785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0.4643172010694</v>
      </c>
      <c r="AW52" s="22">
        <v>0.18666795099041775</v>
      </c>
      <c r="AX52" s="22">
        <v>0</v>
      </c>
      <c r="AY52" s="22">
        <v>0</v>
      </c>
      <c r="AZ52" s="23">
        <v>2.0477914030710003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0.3691436995697</v>
      </c>
      <c r="BG52" s="22">
        <v>0.7732864591783999</v>
      </c>
      <c r="BH52" s="22">
        <v>0</v>
      </c>
      <c r="BI52" s="22">
        <v>0</v>
      </c>
      <c r="BJ52" s="23">
        <v>0.16779671410659996</v>
      </c>
      <c r="BK52" s="24">
        <f t="shared" si="5"/>
        <v>4.795293187342118</v>
      </c>
    </row>
    <row r="53" spans="1:63" s="25" customFormat="1" ht="14.25">
      <c r="A53" s="20"/>
      <c r="B53" s="7" t="s">
        <v>134</v>
      </c>
      <c r="C53" s="21">
        <v>0</v>
      </c>
      <c r="D53" s="22">
        <v>0.5250867215357</v>
      </c>
      <c r="E53" s="22">
        <v>0</v>
      </c>
      <c r="F53" s="22">
        <v>0</v>
      </c>
      <c r="G53" s="23">
        <v>0</v>
      </c>
      <c r="H53" s="21">
        <v>0.1680588170352</v>
      </c>
      <c r="I53" s="22">
        <v>36.4945111569283</v>
      </c>
      <c r="J53" s="22">
        <v>0</v>
      </c>
      <c r="K53" s="22">
        <v>0</v>
      </c>
      <c r="L53" s="23">
        <v>0.6185420303208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0.0426875995354</v>
      </c>
      <c r="S53" s="22">
        <v>12.4377650211427</v>
      </c>
      <c r="T53" s="22">
        <v>0</v>
      </c>
      <c r="U53" s="22">
        <v>0</v>
      </c>
      <c r="V53" s="23">
        <v>0.0740228975356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0.595021902069</v>
      </c>
      <c r="AW53" s="22">
        <v>40.7572364115798</v>
      </c>
      <c r="AX53" s="22">
        <v>0</v>
      </c>
      <c r="AY53" s="22">
        <v>0</v>
      </c>
      <c r="AZ53" s="23">
        <v>3.7604699666064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0.5947800452124998</v>
      </c>
      <c r="BG53" s="22">
        <v>0.35539085532129994</v>
      </c>
      <c r="BH53" s="22">
        <v>0.1226659911785</v>
      </c>
      <c r="BI53" s="22">
        <v>0</v>
      </c>
      <c r="BJ53" s="23">
        <v>0.45280845003549997</v>
      </c>
      <c r="BK53" s="24">
        <f t="shared" si="5"/>
        <v>96.9990478660367</v>
      </c>
    </row>
    <row r="54" spans="1:63" s="25" customFormat="1" ht="14.25">
      <c r="A54" s="20"/>
      <c r="B54" s="7" t="s">
        <v>183</v>
      </c>
      <c r="C54" s="21">
        <v>0</v>
      </c>
      <c r="D54" s="22">
        <v>2.62297875</v>
      </c>
      <c r="E54" s="22">
        <v>0</v>
      </c>
      <c r="F54" s="22">
        <v>0</v>
      </c>
      <c r="G54" s="23">
        <v>0</v>
      </c>
      <c r="H54" s="21">
        <v>0.0842382775714</v>
      </c>
      <c r="I54" s="22">
        <v>0</v>
      </c>
      <c r="J54" s="22">
        <v>0</v>
      </c>
      <c r="K54" s="22">
        <v>0</v>
      </c>
      <c r="L54" s="23">
        <v>2.0117879078214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0.02010950375</v>
      </c>
      <c r="S54" s="22">
        <v>0</v>
      </c>
      <c r="T54" s="22">
        <v>0</v>
      </c>
      <c r="U54" s="22">
        <v>0</v>
      </c>
      <c r="V54" s="23">
        <v>0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2.8735914588562</v>
      </c>
      <c r="AW54" s="22">
        <v>1.229607716513709</v>
      </c>
      <c r="AX54" s="22">
        <v>0</v>
      </c>
      <c r="AY54" s="22">
        <v>0</v>
      </c>
      <c r="AZ54" s="23">
        <v>27.307619597035103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0.47672784996389994</v>
      </c>
      <c r="BG54" s="22">
        <v>0</v>
      </c>
      <c r="BH54" s="22">
        <v>0</v>
      </c>
      <c r="BI54" s="22">
        <v>0</v>
      </c>
      <c r="BJ54" s="23">
        <v>2.6445625719640997</v>
      </c>
      <c r="BK54" s="24">
        <f t="shared" si="5"/>
        <v>39.27122363347581</v>
      </c>
    </row>
    <row r="55" spans="1:63" s="25" customFormat="1" ht="14.25">
      <c r="A55" s="20"/>
      <c r="B55" s="7" t="s">
        <v>135</v>
      </c>
      <c r="C55" s="21">
        <v>0</v>
      </c>
      <c r="D55" s="22">
        <v>13.4869464285714</v>
      </c>
      <c r="E55" s="22">
        <v>0</v>
      </c>
      <c r="F55" s="22">
        <v>0</v>
      </c>
      <c r="G55" s="23">
        <v>0</v>
      </c>
      <c r="H55" s="21">
        <v>8.4364888240351</v>
      </c>
      <c r="I55" s="22">
        <v>575.9447698505352</v>
      </c>
      <c r="J55" s="22">
        <v>0</v>
      </c>
      <c r="K55" s="22">
        <v>0</v>
      </c>
      <c r="L55" s="23">
        <v>17.2628991390709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0.047331196464</v>
      </c>
      <c r="S55" s="22">
        <v>6.0691258928569995</v>
      </c>
      <c r="T55" s="22">
        <v>0</v>
      </c>
      <c r="U55" s="22">
        <v>0</v>
      </c>
      <c r="V55" s="23">
        <v>5.3947785714284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0.12399005785660001</v>
      </c>
      <c r="AW55" s="22">
        <v>0.14665490687825072</v>
      </c>
      <c r="AX55" s="22">
        <v>0</v>
      </c>
      <c r="AY55" s="22">
        <v>0</v>
      </c>
      <c r="AZ55" s="23">
        <v>5.6181895054991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0.0226514914999</v>
      </c>
      <c r="BG55" s="22">
        <v>0</v>
      </c>
      <c r="BH55" s="22">
        <v>0</v>
      </c>
      <c r="BI55" s="22">
        <v>0</v>
      </c>
      <c r="BJ55" s="23">
        <v>0.0666613214285</v>
      </c>
      <c r="BK55" s="24">
        <f t="shared" si="5"/>
        <v>632.6204871861244</v>
      </c>
    </row>
    <row r="56" spans="1:63" s="25" customFormat="1" ht="14.25">
      <c r="A56" s="20"/>
      <c r="B56" s="7" t="s">
        <v>136</v>
      </c>
      <c r="C56" s="21">
        <v>0</v>
      </c>
      <c r="D56" s="22">
        <v>13.6282714285714</v>
      </c>
      <c r="E56" s="22">
        <v>0</v>
      </c>
      <c r="F56" s="22">
        <v>0</v>
      </c>
      <c r="G56" s="23">
        <v>0</v>
      </c>
      <c r="H56" s="21">
        <v>0.6964970110708001</v>
      </c>
      <c r="I56" s="22">
        <v>91.0608602083924</v>
      </c>
      <c r="J56" s="22">
        <v>0</v>
      </c>
      <c r="K56" s="22">
        <v>0</v>
      </c>
      <c r="L56" s="23">
        <v>21.741498916177996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0.029982197142500003</v>
      </c>
      <c r="S56" s="22">
        <v>0</v>
      </c>
      <c r="T56" s="22">
        <v>0</v>
      </c>
      <c r="U56" s="22">
        <v>0</v>
      </c>
      <c r="V56" s="23">
        <v>7.0185597857142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0.46104728771289993</v>
      </c>
      <c r="AW56" s="22">
        <v>15.465050250988353</v>
      </c>
      <c r="AX56" s="22">
        <v>0</v>
      </c>
      <c r="AY56" s="22">
        <v>0</v>
      </c>
      <c r="AZ56" s="23">
        <v>20.3956638414625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0.1663234098923</v>
      </c>
      <c r="BG56" s="22">
        <v>0.1480569104999</v>
      </c>
      <c r="BH56" s="22">
        <v>0</v>
      </c>
      <c r="BI56" s="22">
        <v>0</v>
      </c>
      <c r="BJ56" s="23">
        <v>6.2324571816423</v>
      </c>
      <c r="BK56" s="24">
        <f t="shared" si="5"/>
        <v>177.04426842926753</v>
      </c>
    </row>
    <row r="57" spans="1:63" s="25" customFormat="1" ht="14.25">
      <c r="A57" s="20"/>
      <c r="B57" s="7" t="s">
        <v>137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3.056978236892</v>
      </c>
      <c r="I57" s="22">
        <v>6.7322480923212</v>
      </c>
      <c r="J57" s="22">
        <v>0.1339731428571</v>
      </c>
      <c r="K57" s="22">
        <v>0</v>
      </c>
      <c r="L57" s="23">
        <v>30.190677940999205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0.4334408989636</v>
      </c>
      <c r="S57" s="22">
        <v>5.5461875640353995</v>
      </c>
      <c r="T57" s="22">
        <v>0</v>
      </c>
      <c r="U57" s="22">
        <v>0</v>
      </c>
      <c r="V57" s="23">
        <v>5.7108421204277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5.490275270493202</v>
      </c>
      <c r="AW57" s="22">
        <v>5.98287221227814</v>
      </c>
      <c r="AX57" s="22">
        <v>0</v>
      </c>
      <c r="AY57" s="22">
        <v>0</v>
      </c>
      <c r="AZ57" s="23">
        <v>45.2055046227079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2.0348176285301998</v>
      </c>
      <c r="BG57" s="22">
        <v>10.527196450677899</v>
      </c>
      <c r="BH57" s="22">
        <v>0</v>
      </c>
      <c r="BI57" s="22">
        <v>0</v>
      </c>
      <c r="BJ57" s="23">
        <v>13.9247216351756</v>
      </c>
      <c r="BK57" s="24">
        <f t="shared" si="5"/>
        <v>134.96973581635913</v>
      </c>
    </row>
    <row r="58" spans="1:63" s="25" customFormat="1" ht="14.25">
      <c r="A58" s="20"/>
      <c r="B58" s="7" t="s">
        <v>138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0.7215446667489</v>
      </c>
      <c r="I58" s="22">
        <v>41.592547887678094</v>
      </c>
      <c r="J58" s="22">
        <v>1.3449328571428</v>
      </c>
      <c r="K58" s="22">
        <v>0</v>
      </c>
      <c r="L58" s="23">
        <v>12.815473925070497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0.369909549035</v>
      </c>
      <c r="S58" s="22">
        <v>1.2520331586785</v>
      </c>
      <c r="T58" s="22">
        <v>4.0347985714285</v>
      </c>
      <c r="U58" s="22">
        <v>0</v>
      </c>
      <c r="V58" s="23">
        <v>6.346778107963701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3.7786262008518</v>
      </c>
      <c r="AW58" s="22">
        <v>12.728181140663517</v>
      </c>
      <c r="AX58" s="22">
        <v>0</v>
      </c>
      <c r="AY58" s="22">
        <v>0</v>
      </c>
      <c r="AZ58" s="23">
        <v>62.94586305666871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2.1261163763888007</v>
      </c>
      <c r="BG58" s="22">
        <v>6.2997802613922005</v>
      </c>
      <c r="BH58" s="22">
        <v>2.6628907142857</v>
      </c>
      <c r="BI58" s="22">
        <v>0</v>
      </c>
      <c r="BJ58" s="23">
        <v>10.644939536711098</v>
      </c>
      <c r="BK58" s="24">
        <f t="shared" si="5"/>
        <v>169.66441601070784</v>
      </c>
    </row>
    <row r="59" spans="1:63" s="25" customFormat="1" ht="14.25">
      <c r="A59" s="20"/>
      <c r="B59" s="7" t="s">
        <v>139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0.38543261210619995</v>
      </c>
      <c r="I59" s="22">
        <v>2.4945312017853</v>
      </c>
      <c r="J59" s="22">
        <v>0</v>
      </c>
      <c r="K59" s="22">
        <v>0</v>
      </c>
      <c r="L59" s="23">
        <v>11.0157582879278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0.4093768075704</v>
      </c>
      <c r="S59" s="22">
        <v>5.4285745692498</v>
      </c>
      <c r="T59" s="22">
        <v>0</v>
      </c>
      <c r="U59" s="22">
        <v>0</v>
      </c>
      <c r="V59" s="23">
        <v>2.2562604722138997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2.6582532214231</v>
      </c>
      <c r="AW59" s="22">
        <v>7.527390955518007</v>
      </c>
      <c r="AX59" s="22">
        <v>0</v>
      </c>
      <c r="AY59" s="22">
        <v>0</v>
      </c>
      <c r="AZ59" s="23">
        <v>24.6133900167802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10.3160991031743</v>
      </c>
      <c r="BG59" s="22">
        <v>0.5122381955353</v>
      </c>
      <c r="BH59" s="22">
        <v>0</v>
      </c>
      <c r="BI59" s="22">
        <v>0</v>
      </c>
      <c r="BJ59" s="23">
        <v>20.526576959676603</v>
      </c>
      <c r="BK59" s="24">
        <f t="shared" si="5"/>
        <v>88.14388240296091</v>
      </c>
    </row>
    <row r="60" spans="1:63" s="25" customFormat="1" ht="14.25">
      <c r="A60" s="20"/>
      <c r="B60" s="7" t="s">
        <v>140</v>
      </c>
      <c r="C60" s="21">
        <v>0</v>
      </c>
      <c r="D60" s="22">
        <v>0.5323256575713999</v>
      </c>
      <c r="E60" s="22">
        <v>0</v>
      </c>
      <c r="F60" s="22">
        <v>0</v>
      </c>
      <c r="G60" s="23">
        <v>0</v>
      </c>
      <c r="H60" s="21">
        <v>0.006353326607</v>
      </c>
      <c r="I60" s="22">
        <v>0</v>
      </c>
      <c r="J60" s="22">
        <v>0</v>
      </c>
      <c r="K60" s="22">
        <v>0</v>
      </c>
      <c r="L60" s="23">
        <v>3.9475669117856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0.0254696897499</v>
      </c>
      <c r="S60" s="22">
        <v>0</v>
      </c>
      <c r="T60" s="22">
        <v>0</v>
      </c>
      <c r="U60" s="22">
        <v>0</v>
      </c>
      <c r="V60" s="23">
        <v>0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0.7223510936406998</v>
      </c>
      <c r="AW60" s="22">
        <v>0.6003654301586008</v>
      </c>
      <c r="AX60" s="22">
        <v>0</v>
      </c>
      <c r="AY60" s="22">
        <v>0</v>
      </c>
      <c r="AZ60" s="23">
        <v>7.4440402157852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0.2582090996059</v>
      </c>
      <c r="BG60" s="22">
        <v>0</v>
      </c>
      <c r="BH60" s="22">
        <v>0</v>
      </c>
      <c r="BI60" s="22">
        <v>0</v>
      </c>
      <c r="BJ60" s="23">
        <v>0.0256768675712</v>
      </c>
      <c r="BK60" s="24">
        <f t="shared" si="5"/>
        <v>13.562358292475498</v>
      </c>
    </row>
    <row r="61" spans="1:63" s="30" customFormat="1" ht="14.25">
      <c r="A61" s="20"/>
      <c r="B61" s="8" t="s">
        <v>15</v>
      </c>
      <c r="C61" s="26">
        <f aca="true" t="shared" si="6" ref="C61:AH61">SUM(C18:C60)</f>
        <v>0</v>
      </c>
      <c r="D61" s="26">
        <f t="shared" si="6"/>
        <v>36.0219527049639</v>
      </c>
      <c r="E61" s="26">
        <f t="shared" si="6"/>
        <v>0</v>
      </c>
      <c r="F61" s="26">
        <f t="shared" si="6"/>
        <v>0</v>
      </c>
      <c r="G61" s="26">
        <f t="shared" si="6"/>
        <v>0</v>
      </c>
      <c r="H61" s="26">
        <f t="shared" si="6"/>
        <v>110.18672362398232</v>
      </c>
      <c r="I61" s="26">
        <f t="shared" si="6"/>
        <v>2491.568481251348</v>
      </c>
      <c r="J61" s="26">
        <f t="shared" si="6"/>
        <v>9.6339150714283</v>
      </c>
      <c r="K61" s="26">
        <f t="shared" si="6"/>
        <v>0</v>
      </c>
      <c r="L61" s="26">
        <f t="shared" si="6"/>
        <v>676.0425682163411</v>
      </c>
      <c r="M61" s="26">
        <f t="shared" si="6"/>
        <v>0</v>
      </c>
      <c r="N61" s="26">
        <f t="shared" si="6"/>
        <v>0</v>
      </c>
      <c r="O61" s="26">
        <f t="shared" si="6"/>
        <v>0</v>
      </c>
      <c r="P61" s="26">
        <f t="shared" si="6"/>
        <v>0</v>
      </c>
      <c r="Q61" s="26">
        <f t="shared" si="6"/>
        <v>0</v>
      </c>
      <c r="R61" s="26">
        <f t="shared" si="6"/>
        <v>6.687448109628</v>
      </c>
      <c r="S61" s="26">
        <f t="shared" si="6"/>
        <v>81.59489458646232</v>
      </c>
      <c r="T61" s="26">
        <f t="shared" si="6"/>
        <v>16.5006086338568</v>
      </c>
      <c r="U61" s="26">
        <f t="shared" si="6"/>
        <v>0</v>
      </c>
      <c r="V61" s="26">
        <f t="shared" si="6"/>
        <v>101.12860464477679</v>
      </c>
      <c r="W61" s="26">
        <f t="shared" si="6"/>
        <v>0</v>
      </c>
      <c r="X61" s="26">
        <f t="shared" si="6"/>
        <v>0</v>
      </c>
      <c r="Y61" s="26">
        <f t="shared" si="6"/>
        <v>0</v>
      </c>
      <c r="Z61" s="26">
        <f t="shared" si="6"/>
        <v>0</v>
      </c>
      <c r="AA61" s="26">
        <f t="shared" si="6"/>
        <v>0</v>
      </c>
      <c r="AB61" s="26">
        <f t="shared" si="6"/>
        <v>0</v>
      </c>
      <c r="AC61" s="26">
        <f t="shared" si="6"/>
        <v>0</v>
      </c>
      <c r="AD61" s="26">
        <f t="shared" si="6"/>
        <v>0</v>
      </c>
      <c r="AE61" s="26">
        <f t="shared" si="6"/>
        <v>0</v>
      </c>
      <c r="AF61" s="26">
        <f t="shared" si="6"/>
        <v>0</v>
      </c>
      <c r="AG61" s="26">
        <f t="shared" si="6"/>
        <v>0</v>
      </c>
      <c r="AH61" s="26">
        <f t="shared" si="6"/>
        <v>0</v>
      </c>
      <c r="AI61" s="26">
        <f aca="true" t="shared" si="7" ref="AI61:BK61">SUM(AI18:AI60)</f>
        <v>0</v>
      </c>
      <c r="AJ61" s="26">
        <f t="shared" si="7"/>
        <v>0</v>
      </c>
      <c r="AK61" s="26">
        <f t="shared" si="7"/>
        <v>0</v>
      </c>
      <c r="AL61" s="26">
        <f t="shared" si="7"/>
        <v>0</v>
      </c>
      <c r="AM61" s="26">
        <f t="shared" si="7"/>
        <v>0</v>
      </c>
      <c r="AN61" s="26">
        <f t="shared" si="7"/>
        <v>0</v>
      </c>
      <c r="AO61" s="26">
        <f t="shared" si="7"/>
        <v>0</v>
      </c>
      <c r="AP61" s="26">
        <f t="shared" si="7"/>
        <v>0</v>
      </c>
      <c r="AQ61" s="26">
        <f t="shared" si="7"/>
        <v>0</v>
      </c>
      <c r="AR61" s="26">
        <f t="shared" si="7"/>
        <v>0</v>
      </c>
      <c r="AS61" s="26">
        <f t="shared" si="7"/>
        <v>0</v>
      </c>
      <c r="AT61" s="26">
        <f t="shared" si="7"/>
        <v>0</v>
      </c>
      <c r="AU61" s="26">
        <f t="shared" si="7"/>
        <v>0</v>
      </c>
      <c r="AV61" s="26">
        <f t="shared" si="7"/>
        <v>55.73782085560179</v>
      </c>
      <c r="AW61" s="26">
        <f t="shared" si="7"/>
        <v>373.6739316440118</v>
      </c>
      <c r="AX61" s="26">
        <f t="shared" si="7"/>
        <v>1.0558295295712001</v>
      </c>
      <c r="AY61" s="26">
        <f t="shared" si="7"/>
        <v>0</v>
      </c>
      <c r="AZ61" s="26">
        <f t="shared" si="7"/>
        <v>638.4690069824485</v>
      </c>
      <c r="BA61" s="26">
        <f t="shared" si="7"/>
        <v>0</v>
      </c>
      <c r="BB61" s="26">
        <f t="shared" si="7"/>
        <v>0</v>
      </c>
      <c r="BC61" s="26">
        <f t="shared" si="7"/>
        <v>0</v>
      </c>
      <c r="BD61" s="26">
        <f t="shared" si="7"/>
        <v>0</v>
      </c>
      <c r="BE61" s="26">
        <f t="shared" si="7"/>
        <v>0</v>
      </c>
      <c r="BF61" s="26">
        <f t="shared" si="7"/>
        <v>37.8816207053303</v>
      </c>
      <c r="BG61" s="26">
        <f t="shared" si="7"/>
        <v>61.648480552280915</v>
      </c>
      <c r="BH61" s="26">
        <f t="shared" si="7"/>
        <v>2.8483752233213</v>
      </c>
      <c r="BI61" s="26">
        <f t="shared" si="7"/>
        <v>0</v>
      </c>
      <c r="BJ61" s="26">
        <f t="shared" si="7"/>
        <v>218.19355174085885</v>
      </c>
      <c r="BK61" s="26">
        <f t="shared" si="7"/>
        <v>4918.8738140762125</v>
      </c>
    </row>
    <row r="62" spans="3:63" ht="1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</row>
    <row r="63" spans="1:63" s="25" customFormat="1" ht="14.25">
      <c r="A63" s="20" t="s">
        <v>31</v>
      </c>
      <c r="B63" s="5" t="s">
        <v>32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4"/>
    </row>
    <row r="64" spans="1:63" s="25" customFormat="1" ht="14.25">
      <c r="A64" s="20"/>
      <c r="B64" s="7" t="s">
        <v>33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</v>
      </c>
      <c r="I64" s="22">
        <v>0</v>
      </c>
      <c r="J64" s="22">
        <v>0</v>
      </c>
      <c r="K64" s="22">
        <v>0</v>
      </c>
      <c r="L64" s="23">
        <v>0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</v>
      </c>
      <c r="AW64" s="22">
        <v>0</v>
      </c>
      <c r="AX64" s="22">
        <v>0</v>
      </c>
      <c r="AY64" s="22">
        <v>0</v>
      </c>
      <c r="AZ64" s="23">
        <v>0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</v>
      </c>
      <c r="BG64" s="22">
        <v>0</v>
      </c>
      <c r="BH64" s="22">
        <v>0</v>
      </c>
      <c r="BI64" s="22">
        <v>0</v>
      </c>
      <c r="BJ64" s="23">
        <v>0</v>
      </c>
      <c r="BK64" s="24">
        <v>0</v>
      </c>
    </row>
    <row r="65" spans="1:63" s="30" customFormat="1" ht="14.25">
      <c r="A65" s="20"/>
      <c r="B65" s="8" t="s">
        <v>34</v>
      </c>
      <c r="C65" s="26">
        <v>0</v>
      </c>
      <c r="D65" s="27">
        <v>0</v>
      </c>
      <c r="E65" s="27">
        <v>0</v>
      </c>
      <c r="F65" s="27">
        <v>0</v>
      </c>
      <c r="G65" s="28">
        <v>0</v>
      </c>
      <c r="H65" s="26">
        <v>0</v>
      </c>
      <c r="I65" s="27">
        <v>0</v>
      </c>
      <c r="J65" s="27">
        <v>0</v>
      </c>
      <c r="K65" s="27">
        <v>0</v>
      </c>
      <c r="L65" s="28">
        <v>0</v>
      </c>
      <c r="M65" s="26">
        <v>0</v>
      </c>
      <c r="N65" s="27">
        <v>0</v>
      </c>
      <c r="O65" s="27">
        <v>0</v>
      </c>
      <c r="P65" s="27">
        <v>0</v>
      </c>
      <c r="Q65" s="28">
        <v>0</v>
      </c>
      <c r="R65" s="26">
        <v>0</v>
      </c>
      <c r="S65" s="27">
        <v>0</v>
      </c>
      <c r="T65" s="27">
        <v>0</v>
      </c>
      <c r="U65" s="27">
        <v>0</v>
      </c>
      <c r="V65" s="28">
        <v>0</v>
      </c>
      <c r="W65" s="26">
        <v>0</v>
      </c>
      <c r="X65" s="27">
        <v>0</v>
      </c>
      <c r="Y65" s="27">
        <v>0</v>
      </c>
      <c r="Z65" s="27">
        <v>0</v>
      </c>
      <c r="AA65" s="28">
        <v>0</v>
      </c>
      <c r="AB65" s="26">
        <v>0</v>
      </c>
      <c r="AC65" s="27">
        <v>0</v>
      </c>
      <c r="AD65" s="27">
        <v>0</v>
      </c>
      <c r="AE65" s="27">
        <v>0</v>
      </c>
      <c r="AF65" s="28">
        <v>0</v>
      </c>
      <c r="AG65" s="26">
        <v>0</v>
      </c>
      <c r="AH65" s="27">
        <v>0</v>
      </c>
      <c r="AI65" s="27">
        <v>0</v>
      </c>
      <c r="AJ65" s="27">
        <v>0</v>
      </c>
      <c r="AK65" s="28">
        <v>0</v>
      </c>
      <c r="AL65" s="26">
        <v>0</v>
      </c>
      <c r="AM65" s="27">
        <v>0</v>
      </c>
      <c r="AN65" s="27">
        <v>0</v>
      </c>
      <c r="AO65" s="27">
        <v>0</v>
      </c>
      <c r="AP65" s="28">
        <v>0</v>
      </c>
      <c r="AQ65" s="26">
        <v>0</v>
      </c>
      <c r="AR65" s="27">
        <v>0</v>
      </c>
      <c r="AS65" s="27">
        <v>0</v>
      </c>
      <c r="AT65" s="27">
        <v>0</v>
      </c>
      <c r="AU65" s="28">
        <v>0</v>
      </c>
      <c r="AV65" s="26">
        <v>0</v>
      </c>
      <c r="AW65" s="27">
        <v>0</v>
      </c>
      <c r="AX65" s="27">
        <v>0</v>
      </c>
      <c r="AY65" s="27">
        <v>0</v>
      </c>
      <c r="AZ65" s="28">
        <v>0</v>
      </c>
      <c r="BA65" s="26">
        <v>0</v>
      </c>
      <c r="BB65" s="27">
        <v>0</v>
      </c>
      <c r="BC65" s="27">
        <v>0</v>
      </c>
      <c r="BD65" s="27">
        <v>0</v>
      </c>
      <c r="BE65" s="28">
        <v>0</v>
      </c>
      <c r="BF65" s="26">
        <v>0</v>
      </c>
      <c r="BG65" s="27">
        <v>0</v>
      </c>
      <c r="BH65" s="27">
        <v>0</v>
      </c>
      <c r="BI65" s="27">
        <v>0</v>
      </c>
      <c r="BJ65" s="28">
        <v>0</v>
      </c>
      <c r="BK65" s="29">
        <v>0</v>
      </c>
    </row>
    <row r="66" spans="1:63" s="25" customFormat="1" ht="14.25">
      <c r="A66" s="20" t="s">
        <v>35</v>
      </c>
      <c r="B66" s="5" t="s">
        <v>36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4"/>
    </row>
    <row r="67" spans="1:63" s="25" customFormat="1" ht="14.25">
      <c r="A67" s="20"/>
      <c r="B67" s="7" t="s">
        <v>33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</v>
      </c>
      <c r="I67" s="22">
        <v>0</v>
      </c>
      <c r="J67" s="22">
        <v>0</v>
      </c>
      <c r="K67" s="22">
        <v>0</v>
      </c>
      <c r="L67" s="23">
        <v>0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</v>
      </c>
      <c r="S67" s="22">
        <v>0</v>
      </c>
      <c r="T67" s="22">
        <v>0</v>
      </c>
      <c r="U67" s="22">
        <v>0</v>
      </c>
      <c r="V67" s="23">
        <v>0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</v>
      </c>
      <c r="AW67" s="22">
        <v>0</v>
      </c>
      <c r="AX67" s="22">
        <v>0</v>
      </c>
      <c r="AY67" s="22">
        <v>0</v>
      </c>
      <c r="AZ67" s="23">
        <v>0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</v>
      </c>
      <c r="BG67" s="22">
        <v>0</v>
      </c>
      <c r="BH67" s="22">
        <v>0</v>
      </c>
      <c r="BI67" s="22">
        <v>0</v>
      </c>
      <c r="BJ67" s="23">
        <v>0</v>
      </c>
      <c r="BK67" s="24">
        <v>0</v>
      </c>
    </row>
    <row r="68" spans="1:63" s="30" customFormat="1" ht="14.25">
      <c r="A68" s="20"/>
      <c r="B68" s="8" t="s">
        <v>37</v>
      </c>
      <c r="C68" s="26">
        <v>0</v>
      </c>
      <c r="D68" s="27">
        <v>0</v>
      </c>
      <c r="E68" s="27">
        <v>0</v>
      </c>
      <c r="F68" s="27">
        <v>0</v>
      </c>
      <c r="G68" s="28">
        <v>0</v>
      </c>
      <c r="H68" s="26">
        <v>0</v>
      </c>
      <c r="I68" s="27">
        <v>0</v>
      </c>
      <c r="J68" s="27">
        <v>0</v>
      </c>
      <c r="K68" s="27">
        <v>0</v>
      </c>
      <c r="L68" s="28">
        <v>0</v>
      </c>
      <c r="M68" s="26">
        <v>0</v>
      </c>
      <c r="N68" s="27">
        <v>0</v>
      </c>
      <c r="O68" s="27">
        <v>0</v>
      </c>
      <c r="P68" s="27">
        <v>0</v>
      </c>
      <c r="Q68" s="28">
        <v>0</v>
      </c>
      <c r="R68" s="26">
        <v>0</v>
      </c>
      <c r="S68" s="27">
        <v>0</v>
      </c>
      <c r="T68" s="27">
        <v>0</v>
      </c>
      <c r="U68" s="27">
        <v>0</v>
      </c>
      <c r="V68" s="28">
        <v>0</v>
      </c>
      <c r="W68" s="26">
        <v>0</v>
      </c>
      <c r="X68" s="27">
        <v>0</v>
      </c>
      <c r="Y68" s="27">
        <v>0</v>
      </c>
      <c r="Z68" s="27">
        <v>0</v>
      </c>
      <c r="AA68" s="28">
        <v>0</v>
      </c>
      <c r="AB68" s="26">
        <v>0</v>
      </c>
      <c r="AC68" s="27">
        <v>0</v>
      </c>
      <c r="AD68" s="27">
        <v>0</v>
      </c>
      <c r="AE68" s="27">
        <v>0</v>
      </c>
      <c r="AF68" s="28">
        <v>0</v>
      </c>
      <c r="AG68" s="26">
        <v>0</v>
      </c>
      <c r="AH68" s="27">
        <v>0</v>
      </c>
      <c r="AI68" s="27">
        <v>0</v>
      </c>
      <c r="AJ68" s="27">
        <v>0</v>
      </c>
      <c r="AK68" s="28">
        <v>0</v>
      </c>
      <c r="AL68" s="26">
        <v>0</v>
      </c>
      <c r="AM68" s="27">
        <v>0</v>
      </c>
      <c r="AN68" s="27">
        <v>0</v>
      </c>
      <c r="AO68" s="27">
        <v>0</v>
      </c>
      <c r="AP68" s="28">
        <v>0</v>
      </c>
      <c r="AQ68" s="26">
        <v>0</v>
      </c>
      <c r="AR68" s="27">
        <v>0</v>
      </c>
      <c r="AS68" s="27">
        <v>0</v>
      </c>
      <c r="AT68" s="27">
        <v>0</v>
      </c>
      <c r="AU68" s="28">
        <v>0</v>
      </c>
      <c r="AV68" s="26">
        <v>0</v>
      </c>
      <c r="AW68" s="27">
        <v>0</v>
      </c>
      <c r="AX68" s="27">
        <v>0</v>
      </c>
      <c r="AY68" s="27">
        <v>0</v>
      </c>
      <c r="AZ68" s="28">
        <v>0</v>
      </c>
      <c r="BA68" s="26">
        <v>0</v>
      </c>
      <c r="BB68" s="27">
        <v>0</v>
      </c>
      <c r="BC68" s="27">
        <v>0</v>
      </c>
      <c r="BD68" s="27">
        <v>0</v>
      </c>
      <c r="BE68" s="28">
        <v>0</v>
      </c>
      <c r="BF68" s="26">
        <v>0</v>
      </c>
      <c r="BG68" s="27">
        <v>0</v>
      </c>
      <c r="BH68" s="27">
        <v>0</v>
      </c>
      <c r="BI68" s="27">
        <v>0</v>
      </c>
      <c r="BJ68" s="28">
        <v>0</v>
      </c>
      <c r="BK68" s="29">
        <v>0</v>
      </c>
    </row>
    <row r="69" spans="1:63" s="30" customFormat="1" ht="14.25">
      <c r="A69" s="20" t="s">
        <v>16</v>
      </c>
      <c r="B69" s="12" t="s">
        <v>17</v>
      </c>
      <c r="C69" s="26"/>
      <c r="D69" s="27"/>
      <c r="E69" s="27"/>
      <c r="F69" s="27"/>
      <c r="G69" s="28"/>
      <c r="H69" s="26"/>
      <c r="I69" s="27"/>
      <c r="J69" s="27"/>
      <c r="K69" s="27"/>
      <c r="L69" s="28"/>
      <c r="M69" s="26"/>
      <c r="N69" s="27"/>
      <c r="O69" s="27"/>
      <c r="P69" s="27"/>
      <c r="Q69" s="28"/>
      <c r="R69" s="26"/>
      <c r="S69" s="27"/>
      <c r="T69" s="27"/>
      <c r="U69" s="27"/>
      <c r="V69" s="28"/>
      <c r="W69" s="26"/>
      <c r="X69" s="27"/>
      <c r="Y69" s="27"/>
      <c r="Z69" s="27"/>
      <c r="AA69" s="28"/>
      <c r="AB69" s="26"/>
      <c r="AC69" s="27"/>
      <c r="AD69" s="27"/>
      <c r="AE69" s="27"/>
      <c r="AF69" s="28"/>
      <c r="AG69" s="26"/>
      <c r="AH69" s="27"/>
      <c r="AI69" s="27"/>
      <c r="AJ69" s="27"/>
      <c r="AK69" s="28"/>
      <c r="AL69" s="26"/>
      <c r="AM69" s="27"/>
      <c r="AN69" s="27"/>
      <c r="AO69" s="27"/>
      <c r="AP69" s="28"/>
      <c r="AQ69" s="26"/>
      <c r="AR69" s="27"/>
      <c r="AS69" s="27"/>
      <c r="AT69" s="27"/>
      <c r="AU69" s="28"/>
      <c r="AV69" s="26"/>
      <c r="AW69" s="27"/>
      <c r="AX69" s="27"/>
      <c r="AY69" s="27"/>
      <c r="AZ69" s="28"/>
      <c r="BA69" s="26"/>
      <c r="BB69" s="27"/>
      <c r="BC69" s="27"/>
      <c r="BD69" s="27"/>
      <c r="BE69" s="28"/>
      <c r="BF69" s="26"/>
      <c r="BG69" s="27"/>
      <c r="BH69" s="27"/>
      <c r="BI69" s="27"/>
      <c r="BJ69" s="28"/>
      <c r="BK69" s="29"/>
    </row>
    <row r="70" spans="1:63" s="25" customFormat="1" ht="14.25">
      <c r="A70" s="20"/>
      <c r="B70" s="59" t="s">
        <v>141</v>
      </c>
      <c r="C70" s="21">
        <v>0</v>
      </c>
      <c r="D70" s="22">
        <v>5.878978783</v>
      </c>
      <c r="E70" s="22">
        <v>0</v>
      </c>
      <c r="F70" s="22">
        <v>0</v>
      </c>
      <c r="G70" s="23">
        <v>0</v>
      </c>
      <c r="H70" s="21">
        <v>57.250377413490604</v>
      </c>
      <c r="I70" s="22">
        <v>2823.4674279137466</v>
      </c>
      <c r="J70" s="22">
        <v>0.5058239731785</v>
      </c>
      <c r="K70" s="22">
        <v>0</v>
      </c>
      <c r="L70" s="23">
        <v>413.0080891508878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16.380581831455597</v>
      </c>
      <c r="S70" s="22">
        <v>18.963874588427398</v>
      </c>
      <c r="T70" s="22">
        <v>8.470628315285701</v>
      </c>
      <c r="U70" s="22">
        <v>0</v>
      </c>
      <c r="V70" s="23">
        <v>55.170877817961895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68.43395805489278</v>
      </c>
      <c r="AW70" s="22">
        <v>707.9483935038429</v>
      </c>
      <c r="AX70" s="22">
        <v>3.8915757756784</v>
      </c>
      <c r="AY70" s="22">
        <v>0</v>
      </c>
      <c r="AZ70" s="23">
        <v>828.769792979379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20.729943258368696</v>
      </c>
      <c r="BG70" s="22">
        <v>30.8660974682825</v>
      </c>
      <c r="BH70" s="22">
        <v>0.0511199115714</v>
      </c>
      <c r="BI70" s="22">
        <v>0</v>
      </c>
      <c r="BJ70" s="23">
        <v>74.5630597345891</v>
      </c>
      <c r="BK70" s="24">
        <f>SUM(C70:BJ70)</f>
        <v>5134.350600474039</v>
      </c>
    </row>
    <row r="71" spans="1:63" s="25" customFormat="1" ht="14.25">
      <c r="A71" s="20"/>
      <c r="B71" s="7" t="s">
        <v>142</v>
      </c>
      <c r="C71" s="21">
        <v>0</v>
      </c>
      <c r="D71" s="22">
        <v>43.204384649785695</v>
      </c>
      <c r="E71" s="22">
        <v>0</v>
      </c>
      <c r="F71" s="22">
        <v>0</v>
      </c>
      <c r="G71" s="23">
        <v>0</v>
      </c>
      <c r="H71" s="21">
        <v>2.770896631602999</v>
      </c>
      <c r="I71" s="22">
        <v>25.843946745856496</v>
      </c>
      <c r="J71" s="22">
        <v>2.3632626543928</v>
      </c>
      <c r="K71" s="22">
        <v>0</v>
      </c>
      <c r="L71" s="23">
        <v>17.992852177533795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1.1374979424964002</v>
      </c>
      <c r="S71" s="22">
        <v>5.846285664464001</v>
      </c>
      <c r="T71" s="22">
        <v>4.8350499836428</v>
      </c>
      <c r="U71" s="22">
        <v>0</v>
      </c>
      <c r="V71" s="23">
        <v>1.1135457950348997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13.995133595465598</v>
      </c>
      <c r="AW71" s="22">
        <v>26.997665592996086</v>
      </c>
      <c r="AX71" s="22">
        <v>4E-09</v>
      </c>
      <c r="AY71" s="22">
        <v>0</v>
      </c>
      <c r="AZ71" s="23">
        <v>70.11268903719373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4.0406037704091995</v>
      </c>
      <c r="BG71" s="22">
        <v>7.3321005007133</v>
      </c>
      <c r="BH71" s="22">
        <v>0</v>
      </c>
      <c r="BI71" s="22">
        <v>0</v>
      </c>
      <c r="BJ71" s="23">
        <v>7.659479441387701</v>
      </c>
      <c r="BK71" s="24">
        <f>SUM(C71:BJ71)</f>
        <v>235.24539418697552</v>
      </c>
    </row>
    <row r="72" spans="1:63" s="25" customFormat="1" ht="14.25">
      <c r="A72" s="20"/>
      <c r="B72" s="7" t="s">
        <v>143</v>
      </c>
      <c r="C72" s="21">
        <v>0</v>
      </c>
      <c r="D72" s="22">
        <v>126.66698390957141</v>
      </c>
      <c r="E72" s="22">
        <v>0</v>
      </c>
      <c r="F72" s="22">
        <v>0</v>
      </c>
      <c r="G72" s="23">
        <v>0</v>
      </c>
      <c r="H72" s="21">
        <v>19.896739236452408</v>
      </c>
      <c r="I72" s="22">
        <v>1827.5806762934972</v>
      </c>
      <c r="J72" s="22">
        <v>224.56199351821408</v>
      </c>
      <c r="K72" s="22">
        <v>0</v>
      </c>
      <c r="L72" s="23">
        <v>73.26659308742362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10.305295563918898</v>
      </c>
      <c r="S72" s="22">
        <v>136.68201491932018</v>
      </c>
      <c r="T72" s="22">
        <v>140.6369449057851</v>
      </c>
      <c r="U72" s="22">
        <v>0</v>
      </c>
      <c r="V72" s="23">
        <v>39.5676753246041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86.42525856648369</v>
      </c>
      <c r="AW72" s="22">
        <v>587.3069666102348</v>
      </c>
      <c r="AX72" s="22">
        <v>22.548974277928203</v>
      </c>
      <c r="AY72" s="22">
        <v>0</v>
      </c>
      <c r="AZ72" s="23">
        <v>327.5452591615076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77.93924473397539</v>
      </c>
      <c r="BG72" s="22">
        <v>204.78164093559468</v>
      </c>
      <c r="BH72" s="22">
        <v>110.6594676456775</v>
      </c>
      <c r="BI72" s="22">
        <v>0</v>
      </c>
      <c r="BJ72" s="23">
        <v>165.8645980062831</v>
      </c>
      <c r="BK72" s="24">
        <f>SUM(C72:BJ72)</f>
        <v>4182.236326696472</v>
      </c>
    </row>
    <row r="73" spans="1:63" s="25" customFormat="1" ht="14.25">
      <c r="A73" s="20"/>
      <c r="B73" s="7" t="s">
        <v>144</v>
      </c>
      <c r="C73" s="21">
        <v>0</v>
      </c>
      <c r="D73" s="22">
        <v>172.6275049556071</v>
      </c>
      <c r="E73" s="22">
        <v>0</v>
      </c>
      <c r="F73" s="22">
        <v>0</v>
      </c>
      <c r="G73" s="23">
        <v>0</v>
      </c>
      <c r="H73" s="21">
        <v>32.12065631595661</v>
      </c>
      <c r="I73" s="22">
        <v>15209.160210087106</v>
      </c>
      <c r="J73" s="22">
        <v>27.576955210678403</v>
      </c>
      <c r="K73" s="22">
        <v>0</v>
      </c>
      <c r="L73" s="23">
        <v>974.6700606579238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19.864156784136394</v>
      </c>
      <c r="S73" s="22">
        <v>338.2451389206058</v>
      </c>
      <c r="T73" s="22">
        <v>8.6912384227855</v>
      </c>
      <c r="U73" s="22">
        <v>0</v>
      </c>
      <c r="V73" s="23">
        <v>70.02903348846152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43.56352802585582</v>
      </c>
      <c r="AW73" s="22">
        <v>731.8180030896698</v>
      </c>
      <c r="AX73" s="22">
        <v>7.8444951253926</v>
      </c>
      <c r="AY73" s="22">
        <v>0</v>
      </c>
      <c r="AZ73" s="23">
        <v>521.324899460922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21.3710597490546</v>
      </c>
      <c r="BG73" s="22">
        <v>42.4384172132825</v>
      </c>
      <c r="BH73" s="22">
        <v>0.3740537562499</v>
      </c>
      <c r="BI73" s="22">
        <v>0</v>
      </c>
      <c r="BJ73" s="23">
        <v>55.85035349516411</v>
      </c>
      <c r="BK73" s="24">
        <f>SUM(C73:BJ73)</f>
        <v>18277.569764758853</v>
      </c>
    </row>
    <row r="74" spans="1:63" s="25" customFormat="1" ht="14.25">
      <c r="A74" s="20"/>
      <c r="B74" s="7" t="s">
        <v>212</v>
      </c>
      <c r="C74" s="21">
        <v>0</v>
      </c>
      <c r="D74" s="22">
        <v>4.0821101801785</v>
      </c>
      <c r="E74" s="22">
        <v>0</v>
      </c>
      <c r="F74" s="22">
        <v>0</v>
      </c>
      <c r="G74" s="23">
        <v>0</v>
      </c>
      <c r="H74" s="21">
        <v>0.0898064237493</v>
      </c>
      <c r="I74" s="22">
        <v>165.1956001649997</v>
      </c>
      <c r="J74" s="22">
        <v>0</v>
      </c>
      <c r="K74" s="22">
        <v>0</v>
      </c>
      <c r="L74" s="23">
        <v>5.5577930071069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0.053169486820800006</v>
      </c>
      <c r="S74" s="22">
        <v>0</v>
      </c>
      <c r="T74" s="22">
        <v>0</v>
      </c>
      <c r="U74" s="22">
        <v>0</v>
      </c>
      <c r="V74" s="23">
        <v>2.0477905717857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0.176435652747</v>
      </c>
      <c r="AW74" s="22">
        <v>5.809843704223248</v>
      </c>
      <c r="AX74" s="22">
        <v>0</v>
      </c>
      <c r="AY74" s="22">
        <v>0</v>
      </c>
      <c r="AZ74" s="23">
        <v>1.7480392652137997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0.0852212612829</v>
      </c>
      <c r="BG74" s="22">
        <v>0.2038541639642</v>
      </c>
      <c r="BH74" s="22">
        <v>0</v>
      </c>
      <c r="BI74" s="22">
        <v>0</v>
      </c>
      <c r="BJ74" s="23">
        <v>0.001528906</v>
      </c>
      <c r="BK74" s="24">
        <f>SUM(C74:BJ74)</f>
        <v>185.05119278807203</v>
      </c>
    </row>
    <row r="75" spans="1:63" s="25" customFormat="1" ht="14.25">
      <c r="A75" s="20"/>
      <c r="B75" s="7" t="s">
        <v>145</v>
      </c>
      <c r="C75" s="21">
        <v>0</v>
      </c>
      <c r="D75" s="22">
        <v>0.8416807232857</v>
      </c>
      <c r="E75" s="22">
        <v>0</v>
      </c>
      <c r="F75" s="22">
        <v>0</v>
      </c>
      <c r="G75" s="23">
        <v>0</v>
      </c>
      <c r="H75" s="21">
        <v>16.1145587997044</v>
      </c>
      <c r="I75" s="22">
        <v>2.2588055219994</v>
      </c>
      <c r="J75" s="22">
        <v>0</v>
      </c>
      <c r="K75" s="22">
        <v>0</v>
      </c>
      <c r="L75" s="23">
        <v>25.1709761859621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6.480895053884799</v>
      </c>
      <c r="S75" s="22">
        <v>1.5758091386068</v>
      </c>
      <c r="T75" s="22">
        <v>0</v>
      </c>
      <c r="U75" s="22">
        <v>0</v>
      </c>
      <c r="V75" s="23">
        <v>3.937984549355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24.643183000047095</v>
      </c>
      <c r="AW75" s="22">
        <v>37.97499529418594</v>
      </c>
      <c r="AX75" s="22">
        <v>5.378177728107</v>
      </c>
      <c r="AY75" s="22">
        <v>0</v>
      </c>
      <c r="AZ75" s="23">
        <v>78.46969110152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8.724945546036599</v>
      </c>
      <c r="BG75" s="22">
        <v>10.3713039784987</v>
      </c>
      <c r="BH75" s="22">
        <v>0</v>
      </c>
      <c r="BI75" s="22">
        <v>0</v>
      </c>
      <c r="BJ75" s="23">
        <v>17.854777263066403</v>
      </c>
      <c r="BK75" s="24">
        <f>SUM(C75:BJ75)</f>
        <v>239.79778388425993</v>
      </c>
    </row>
    <row r="76" spans="1:63" s="25" customFormat="1" ht="14.25">
      <c r="A76" s="20"/>
      <c r="B76" s="7" t="s">
        <v>187</v>
      </c>
      <c r="C76" s="21">
        <v>0</v>
      </c>
      <c r="D76" s="22">
        <v>453.55251438982134</v>
      </c>
      <c r="E76" s="22">
        <v>0</v>
      </c>
      <c r="F76" s="22">
        <v>0</v>
      </c>
      <c r="G76" s="23">
        <v>0</v>
      </c>
      <c r="H76" s="21">
        <v>20.0179886455621</v>
      </c>
      <c r="I76" s="22">
        <v>1587.2764636093552</v>
      </c>
      <c r="J76" s="22">
        <v>480.2143545874642</v>
      </c>
      <c r="K76" s="22">
        <v>0</v>
      </c>
      <c r="L76" s="23">
        <v>123.28109831235308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7.4552956953857</v>
      </c>
      <c r="S76" s="22">
        <v>14.7644927549637</v>
      </c>
      <c r="T76" s="22">
        <v>20.4353740266068</v>
      </c>
      <c r="U76" s="22">
        <v>0</v>
      </c>
      <c r="V76" s="23">
        <v>15.3279554789627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23.975286118021202</v>
      </c>
      <c r="AW76" s="22">
        <v>428.8086573087794</v>
      </c>
      <c r="AX76" s="22">
        <v>1.0136243962857001</v>
      </c>
      <c r="AY76" s="22">
        <v>0</v>
      </c>
      <c r="AZ76" s="23">
        <v>94.6230701114055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16.790988757396</v>
      </c>
      <c r="BG76" s="22">
        <v>4.992814570068401</v>
      </c>
      <c r="BH76" s="22">
        <v>0.3837570709284</v>
      </c>
      <c r="BI76" s="22">
        <v>0</v>
      </c>
      <c r="BJ76" s="23">
        <v>124.9474944670619</v>
      </c>
      <c r="BK76" s="24">
        <f>SUM(C76:BJ76)</f>
        <v>3417.8612303004215</v>
      </c>
    </row>
    <row r="77" spans="1:63" s="25" customFormat="1" ht="14.25">
      <c r="A77" s="20"/>
      <c r="B77" s="7" t="s">
        <v>146</v>
      </c>
      <c r="C77" s="21">
        <v>0</v>
      </c>
      <c r="D77" s="22">
        <v>218.44635138728572</v>
      </c>
      <c r="E77" s="22">
        <v>0</v>
      </c>
      <c r="F77" s="22">
        <v>0</v>
      </c>
      <c r="G77" s="23">
        <v>0</v>
      </c>
      <c r="H77" s="21">
        <v>55.80456482869631</v>
      </c>
      <c r="I77" s="22">
        <v>4542.095172768318</v>
      </c>
      <c r="J77" s="22">
        <v>1689.5951287052856</v>
      </c>
      <c r="K77" s="22">
        <v>0</v>
      </c>
      <c r="L77" s="23">
        <v>288.9044062250266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43.1704960719823</v>
      </c>
      <c r="S77" s="22">
        <v>189.98012246342603</v>
      </c>
      <c r="T77" s="22">
        <v>56.000847203178</v>
      </c>
      <c r="U77" s="22">
        <v>0</v>
      </c>
      <c r="V77" s="23">
        <v>87.18143636795833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304.55552253060785</v>
      </c>
      <c r="AW77" s="22">
        <v>1732.1861288773998</v>
      </c>
      <c r="AX77" s="22">
        <v>4.5667111833213</v>
      </c>
      <c r="AY77" s="22">
        <v>0</v>
      </c>
      <c r="AZ77" s="23">
        <v>750.3124948921766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300.80434557332967</v>
      </c>
      <c r="BG77" s="22">
        <v>233.88280490022316</v>
      </c>
      <c r="BH77" s="22">
        <v>39.5536397559276</v>
      </c>
      <c r="BI77" s="22">
        <v>0</v>
      </c>
      <c r="BJ77" s="23">
        <v>332.839839144809</v>
      </c>
      <c r="BK77" s="24">
        <f>SUM(C77:BJ77)</f>
        <v>10869.880012878952</v>
      </c>
    </row>
    <row r="78" spans="1:63" s="25" customFormat="1" ht="14.25">
      <c r="A78" s="20"/>
      <c r="B78" s="7" t="s">
        <v>147</v>
      </c>
      <c r="C78" s="21">
        <v>0</v>
      </c>
      <c r="D78" s="22">
        <v>233.95624932614268</v>
      </c>
      <c r="E78" s="22">
        <v>0</v>
      </c>
      <c r="F78" s="22">
        <v>0</v>
      </c>
      <c r="G78" s="23">
        <v>0</v>
      </c>
      <c r="H78" s="21">
        <v>26.328808075777896</v>
      </c>
      <c r="I78" s="22">
        <v>5359.488472205104</v>
      </c>
      <c r="J78" s="22">
        <v>267.4390471339284</v>
      </c>
      <c r="K78" s="22">
        <v>0</v>
      </c>
      <c r="L78" s="23">
        <v>257.38305454592415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12.240824050600006</v>
      </c>
      <c r="S78" s="22">
        <v>322.47908893289093</v>
      </c>
      <c r="T78" s="22">
        <v>205.59660257999943</v>
      </c>
      <c r="U78" s="22">
        <v>0</v>
      </c>
      <c r="V78" s="23">
        <v>24.826151546211598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44.490288921610215</v>
      </c>
      <c r="AW78" s="22">
        <v>1760.9541982635144</v>
      </c>
      <c r="AX78" s="22">
        <v>40.739344844392406</v>
      </c>
      <c r="AY78" s="22">
        <v>0</v>
      </c>
      <c r="AZ78" s="23">
        <v>179.22156705192734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23.380798607116102</v>
      </c>
      <c r="BG78" s="22">
        <v>88.19858145253181</v>
      </c>
      <c r="BH78" s="22">
        <v>13.063459011356798</v>
      </c>
      <c r="BI78" s="22">
        <v>0</v>
      </c>
      <c r="BJ78" s="23">
        <v>52.262325124727504</v>
      </c>
      <c r="BK78" s="24">
        <f aca="true" t="shared" si="8" ref="BK78:BK83">SUM(C78:BJ78)</f>
        <v>8912.048861673757</v>
      </c>
    </row>
    <row r="79" spans="1:63" s="25" customFormat="1" ht="14.25">
      <c r="A79" s="20"/>
      <c r="B79" s="7" t="s">
        <v>148</v>
      </c>
      <c r="C79" s="21">
        <v>0</v>
      </c>
      <c r="D79" s="22">
        <v>113.0789476890714</v>
      </c>
      <c r="E79" s="22">
        <v>0</v>
      </c>
      <c r="F79" s="22">
        <v>0</v>
      </c>
      <c r="G79" s="23">
        <v>0</v>
      </c>
      <c r="H79" s="21">
        <v>12.620307253095998</v>
      </c>
      <c r="I79" s="22">
        <v>2.1984203962134</v>
      </c>
      <c r="J79" s="22">
        <v>0</v>
      </c>
      <c r="K79" s="22">
        <v>0</v>
      </c>
      <c r="L79" s="23">
        <v>11.824205795961598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4.908172827631701</v>
      </c>
      <c r="S79" s="22">
        <v>2.7036102617855002</v>
      </c>
      <c r="T79" s="22">
        <v>0</v>
      </c>
      <c r="U79" s="22">
        <v>0</v>
      </c>
      <c r="V79" s="23">
        <v>3.4987916086414996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138.71627911970856</v>
      </c>
      <c r="AW79" s="22">
        <v>143.00625664906272</v>
      </c>
      <c r="AX79" s="22">
        <v>0</v>
      </c>
      <c r="AY79" s="22">
        <v>0</v>
      </c>
      <c r="AZ79" s="23">
        <v>184.34567564404165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50.6702176195755</v>
      </c>
      <c r="BG79" s="22">
        <v>5.7746989398875</v>
      </c>
      <c r="BH79" s="22">
        <v>0</v>
      </c>
      <c r="BI79" s="22">
        <v>0</v>
      </c>
      <c r="BJ79" s="23">
        <v>41.949784060549</v>
      </c>
      <c r="BK79" s="24">
        <f t="shared" si="8"/>
        <v>715.2953678652259</v>
      </c>
    </row>
    <row r="80" spans="1:63" s="25" customFormat="1" ht="14.25">
      <c r="A80" s="20"/>
      <c r="B80" s="7" t="s">
        <v>149</v>
      </c>
      <c r="C80" s="21">
        <v>0</v>
      </c>
      <c r="D80" s="22">
        <v>167.4801021900357</v>
      </c>
      <c r="E80" s="22">
        <v>0</v>
      </c>
      <c r="F80" s="22">
        <v>0</v>
      </c>
      <c r="G80" s="23">
        <v>0</v>
      </c>
      <c r="H80" s="21">
        <v>18.494488368387604</v>
      </c>
      <c r="I80" s="22">
        <v>2805.828401065856</v>
      </c>
      <c r="J80" s="22">
        <v>12.321866118642799</v>
      </c>
      <c r="K80" s="22">
        <v>0</v>
      </c>
      <c r="L80" s="23">
        <v>220.8887588082475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3.0268579934960997</v>
      </c>
      <c r="S80" s="22">
        <v>40.5013303886069</v>
      </c>
      <c r="T80" s="22">
        <v>30.1697650995357</v>
      </c>
      <c r="U80" s="22">
        <v>0</v>
      </c>
      <c r="V80" s="23">
        <v>66.2773713339629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45.7124358823326</v>
      </c>
      <c r="AW80" s="22">
        <v>465.6269720166473</v>
      </c>
      <c r="AX80" s="22">
        <v>5.1318750404999</v>
      </c>
      <c r="AY80" s="22">
        <v>0</v>
      </c>
      <c r="AZ80" s="23">
        <v>535.6321781065366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10.687487635715</v>
      </c>
      <c r="BG80" s="22">
        <v>11.9906150025337</v>
      </c>
      <c r="BH80" s="22">
        <v>0.0510869573928</v>
      </c>
      <c r="BI80" s="22">
        <v>0</v>
      </c>
      <c r="BJ80" s="23">
        <v>29.902819320956095</v>
      </c>
      <c r="BK80" s="24">
        <f t="shared" si="8"/>
        <v>4469.724411329385</v>
      </c>
    </row>
    <row r="81" spans="1:63" s="25" customFormat="1" ht="14.25">
      <c r="A81" s="20"/>
      <c r="B81" s="7" t="s">
        <v>150</v>
      </c>
      <c r="C81" s="21">
        <v>0</v>
      </c>
      <c r="D81" s="22">
        <v>1.7088061183214</v>
      </c>
      <c r="E81" s="22">
        <v>0</v>
      </c>
      <c r="F81" s="22">
        <v>0</v>
      </c>
      <c r="G81" s="23">
        <v>0</v>
      </c>
      <c r="H81" s="21">
        <v>61.53817100906282</v>
      </c>
      <c r="I81" s="22">
        <v>509.0983678778912</v>
      </c>
      <c r="J81" s="22">
        <v>0</v>
      </c>
      <c r="K81" s="22">
        <v>0</v>
      </c>
      <c r="L81" s="23">
        <v>451.6412700841028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7.753871440277699</v>
      </c>
      <c r="S81" s="22">
        <v>53.75198173360671</v>
      </c>
      <c r="T81" s="22">
        <v>17.1602277690357</v>
      </c>
      <c r="U81" s="22">
        <v>0</v>
      </c>
      <c r="V81" s="23">
        <v>29.6112465740696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18.833260310239403</v>
      </c>
      <c r="AW81" s="22">
        <v>114.53059252197245</v>
      </c>
      <c r="AX81" s="22">
        <v>0</v>
      </c>
      <c r="AY81" s="22">
        <v>0</v>
      </c>
      <c r="AZ81" s="23">
        <v>564.6646221778024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7.9004431082059</v>
      </c>
      <c r="BG81" s="22">
        <v>7.1312438245705</v>
      </c>
      <c r="BH81" s="22">
        <v>0.5208828389642</v>
      </c>
      <c r="BI81" s="22">
        <v>0</v>
      </c>
      <c r="BJ81" s="23">
        <v>27.5674303419927</v>
      </c>
      <c r="BK81" s="24">
        <f t="shared" si="8"/>
        <v>1873.4124177301153</v>
      </c>
    </row>
    <row r="82" spans="1:63" s="25" customFormat="1" ht="14.25">
      <c r="A82" s="20"/>
      <c r="B82" s="7" t="s">
        <v>151</v>
      </c>
      <c r="C82" s="21">
        <v>0</v>
      </c>
      <c r="D82" s="22">
        <v>7.6832710714285</v>
      </c>
      <c r="E82" s="22">
        <v>0</v>
      </c>
      <c r="F82" s="22">
        <v>0</v>
      </c>
      <c r="G82" s="23">
        <v>0</v>
      </c>
      <c r="H82" s="21">
        <v>3.7737190700317997</v>
      </c>
      <c r="I82" s="22">
        <v>0.0516990135</v>
      </c>
      <c r="J82" s="22">
        <v>0</v>
      </c>
      <c r="K82" s="22">
        <v>0</v>
      </c>
      <c r="L82" s="23">
        <v>3.3710001779275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2.4806737185683008</v>
      </c>
      <c r="S82" s="22">
        <v>0</v>
      </c>
      <c r="T82" s="22">
        <v>0</v>
      </c>
      <c r="U82" s="22">
        <v>0</v>
      </c>
      <c r="V82" s="23">
        <v>0.4578282270353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60.1117986447789</v>
      </c>
      <c r="AW82" s="22">
        <v>0.0055884315525799744</v>
      </c>
      <c r="AX82" s="22">
        <v>0</v>
      </c>
      <c r="AY82" s="22">
        <v>0</v>
      </c>
      <c r="AZ82" s="23">
        <v>90.51729333991719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29.6238758154232</v>
      </c>
      <c r="BG82" s="22">
        <v>0</v>
      </c>
      <c r="BH82" s="22">
        <v>0</v>
      </c>
      <c r="BI82" s="22">
        <v>0</v>
      </c>
      <c r="BJ82" s="23">
        <v>40.3495074562804</v>
      </c>
      <c r="BK82" s="24">
        <f t="shared" si="8"/>
        <v>238.42625496644365</v>
      </c>
    </row>
    <row r="83" spans="1:63" s="25" customFormat="1" ht="14.25">
      <c r="A83" s="20"/>
      <c r="B83" s="7" t="s">
        <v>152</v>
      </c>
      <c r="C83" s="21">
        <v>0</v>
      </c>
      <c r="D83" s="22">
        <v>231.4161686364999</v>
      </c>
      <c r="E83" s="22">
        <v>0</v>
      </c>
      <c r="F83" s="22">
        <v>0</v>
      </c>
      <c r="G83" s="23">
        <v>0</v>
      </c>
      <c r="H83" s="21">
        <v>6.474691173458099</v>
      </c>
      <c r="I83" s="22">
        <v>196.7195188222134</v>
      </c>
      <c r="J83" s="22">
        <v>0</v>
      </c>
      <c r="K83" s="22">
        <v>0</v>
      </c>
      <c r="L83" s="23">
        <v>16.7570454455694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3.5331237573864005</v>
      </c>
      <c r="S83" s="22">
        <v>6.837808655856399</v>
      </c>
      <c r="T83" s="22">
        <v>31.685071705392804</v>
      </c>
      <c r="U83" s="22">
        <v>0</v>
      </c>
      <c r="V83" s="23">
        <v>4.909170293676802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88.96608885798689</v>
      </c>
      <c r="AW83" s="22">
        <v>76.15340567242073</v>
      </c>
      <c r="AX83" s="22">
        <v>22.735846775428403</v>
      </c>
      <c r="AY83" s="22">
        <v>0</v>
      </c>
      <c r="AZ83" s="23">
        <v>224.06990838437352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55.28562136516289</v>
      </c>
      <c r="BG83" s="22">
        <v>77.22296072967288</v>
      </c>
      <c r="BH83" s="22">
        <v>83.7297062396781</v>
      </c>
      <c r="BI83" s="22">
        <v>0</v>
      </c>
      <c r="BJ83" s="23">
        <v>61.48831992025717</v>
      </c>
      <c r="BK83" s="24">
        <f t="shared" si="8"/>
        <v>1187.984456435034</v>
      </c>
    </row>
    <row r="84" spans="1:63" s="25" customFormat="1" ht="14.25">
      <c r="A84" s="20"/>
      <c r="B84" s="7" t="s">
        <v>153</v>
      </c>
      <c r="C84" s="21">
        <v>0</v>
      </c>
      <c r="D84" s="22">
        <v>351.6118673140356</v>
      </c>
      <c r="E84" s="22">
        <v>0</v>
      </c>
      <c r="F84" s="22">
        <v>0</v>
      </c>
      <c r="G84" s="23">
        <v>0</v>
      </c>
      <c r="H84" s="21">
        <v>39.395565588096694</v>
      </c>
      <c r="I84" s="22">
        <v>2261.92341210914</v>
      </c>
      <c r="J84" s="22">
        <v>302.8518564226427</v>
      </c>
      <c r="K84" s="22">
        <v>0</v>
      </c>
      <c r="L84" s="23">
        <v>389.50279850570905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21.616679309705102</v>
      </c>
      <c r="S84" s="22">
        <v>87.3379339252125</v>
      </c>
      <c r="T84" s="22">
        <v>55.1199506269283</v>
      </c>
      <c r="U84" s="22">
        <v>0</v>
      </c>
      <c r="V84" s="23">
        <v>64.4671243707829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134.9792146380696</v>
      </c>
      <c r="AW84" s="22">
        <v>3255.6660629291805</v>
      </c>
      <c r="AX84" s="22">
        <v>4.2504751414999005</v>
      </c>
      <c r="AY84" s="22">
        <v>0</v>
      </c>
      <c r="AZ84" s="23">
        <v>1133.9494044066919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76.9600375921922</v>
      </c>
      <c r="BG84" s="22">
        <v>142.6320579491339</v>
      </c>
      <c r="BH84" s="22">
        <v>15.333543915571202</v>
      </c>
      <c r="BI84" s="22">
        <v>0</v>
      </c>
      <c r="BJ84" s="23">
        <v>169.8528717396599</v>
      </c>
      <c r="BK84" s="24">
        <f>SUM(C84:BJ84)</f>
        <v>8507.45085648425</v>
      </c>
    </row>
    <row r="85" spans="1:63" s="30" customFormat="1" ht="14.25">
      <c r="A85" s="20"/>
      <c r="B85" s="8" t="s">
        <v>18</v>
      </c>
      <c r="C85" s="26">
        <f aca="true" t="shared" si="9" ref="C85:AH85">SUM(C70:C84)</f>
        <v>0</v>
      </c>
      <c r="D85" s="27">
        <f t="shared" si="9"/>
        <v>2132.23592132407</v>
      </c>
      <c r="E85" s="27">
        <f t="shared" si="9"/>
        <v>0</v>
      </c>
      <c r="F85" s="27">
        <f t="shared" si="9"/>
        <v>0</v>
      </c>
      <c r="G85" s="28">
        <f t="shared" si="9"/>
        <v>0</v>
      </c>
      <c r="H85" s="26">
        <f t="shared" si="9"/>
        <v>372.6913388331256</v>
      </c>
      <c r="I85" s="27">
        <f t="shared" si="9"/>
        <v>37318.186594594794</v>
      </c>
      <c r="J85" s="27">
        <f t="shared" si="9"/>
        <v>3007.4302883244277</v>
      </c>
      <c r="K85" s="27">
        <f t="shared" si="9"/>
        <v>0</v>
      </c>
      <c r="L85" s="28">
        <f t="shared" si="9"/>
        <v>3273.22000216766</v>
      </c>
      <c r="M85" s="26">
        <f t="shared" si="9"/>
        <v>0</v>
      </c>
      <c r="N85" s="27">
        <f t="shared" si="9"/>
        <v>0</v>
      </c>
      <c r="O85" s="27">
        <f t="shared" si="9"/>
        <v>0</v>
      </c>
      <c r="P85" s="27">
        <f t="shared" si="9"/>
        <v>0</v>
      </c>
      <c r="Q85" s="28">
        <f t="shared" si="9"/>
        <v>0</v>
      </c>
      <c r="R85" s="26">
        <f t="shared" si="9"/>
        <v>160.40759152774618</v>
      </c>
      <c r="S85" s="27">
        <f t="shared" si="9"/>
        <v>1219.669492347773</v>
      </c>
      <c r="T85" s="27">
        <f t="shared" si="9"/>
        <v>578.8017006381758</v>
      </c>
      <c r="U85" s="27">
        <f t="shared" si="9"/>
        <v>0</v>
      </c>
      <c r="V85" s="28">
        <f t="shared" si="9"/>
        <v>468.42398334850475</v>
      </c>
      <c r="W85" s="26">
        <f t="shared" si="9"/>
        <v>0</v>
      </c>
      <c r="X85" s="27">
        <f t="shared" si="9"/>
        <v>0</v>
      </c>
      <c r="Y85" s="27">
        <f t="shared" si="9"/>
        <v>0</v>
      </c>
      <c r="Z85" s="27">
        <f t="shared" si="9"/>
        <v>0</v>
      </c>
      <c r="AA85" s="28">
        <f t="shared" si="9"/>
        <v>0</v>
      </c>
      <c r="AB85" s="26">
        <f t="shared" si="9"/>
        <v>0</v>
      </c>
      <c r="AC85" s="27">
        <f t="shared" si="9"/>
        <v>0</v>
      </c>
      <c r="AD85" s="27">
        <f t="shared" si="9"/>
        <v>0</v>
      </c>
      <c r="AE85" s="27">
        <f t="shared" si="9"/>
        <v>0</v>
      </c>
      <c r="AF85" s="28">
        <f t="shared" si="9"/>
        <v>0</v>
      </c>
      <c r="AG85" s="26">
        <f t="shared" si="9"/>
        <v>0</v>
      </c>
      <c r="AH85" s="27">
        <f t="shared" si="9"/>
        <v>0</v>
      </c>
      <c r="AI85" s="27">
        <f aca="true" t="shared" si="10" ref="AI85:BK85">SUM(AI70:AI84)</f>
        <v>0</v>
      </c>
      <c r="AJ85" s="27">
        <f t="shared" si="10"/>
        <v>0</v>
      </c>
      <c r="AK85" s="28">
        <f t="shared" si="10"/>
        <v>0</v>
      </c>
      <c r="AL85" s="26">
        <f t="shared" si="10"/>
        <v>0</v>
      </c>
      <c r="AM85" s="27">
        <f t="shared" si="10"/>
        <v>0</v>
      </c>
      <c r="AN85" s="27">
        <f t="shared" si="10"/>
        <v>0</v>
      </c>
      <c r="AO85" s="27">
        <f t="shared" si="10"/>
        <v>0</v>
      </c>
      <c r="AP85" s="28">
        <f t="shared" si="10"/>
        <v>0</v>
      </c>
      <c r="AQ85" s="26">
        <f t="shared" si="10"/>
        <v>0</v>
      </c>
      <c r="AR85" s="27">
        <f t="shared" si="10"/>
        <v>0</v>
      </c>
      <c r="AS85" s="27">
        <f t="shared" si="10"/>
        <v>0</v>
      </c>
      <c r="AT85" s="27">
        <f t="shared" si="10"/>
        <v>0</v>
      </c>
      <c r="AU85" s="28">
        <f t="shared" si="10"/>
        <v>0</v>
      </c>
      <c r="AV85" s="26">
        <f t="shared" si="10"/>
        <v>1097.577671918847</v>
      </c>
      <c r="AW85" s="27">
        <f t="shared" si="10"/>
        <v>10074.793730465683</v>
      </c>
      <c r="AX85" s="27">
        <f t="shared" si="10"/>
        <v>118.10110029253383</v>
      </c>
      <c r="AY85" s="27">
        <f t="shared" si="10"/>
        <v>0</v>
      </c>
      <c r="AZ85" s="28">
        <f t="shared" si="10"/>
        <v>5585.306585120608</v>
      </c>
      <c r="BA85" s="26">
        <f t="shared" si="10"/>
        <v>0</v>
      </c>
      <c r="BB85" s="27">
        <f t="shared" si="10"/>
        <v>0</v>
      </c>
      <c r="BC85" s="27">
        <f t="shared" si="10"/>
        <v>0</v>
      </c>
      <c r="BD85" s="27">
        <f t="shared" si="10"/>
        <v>0</v>
      </c>
      <c r="BE85" s="28">
        <f t="shared" si="10"/>
        <v>0</v>
      </c>
      <c r="BF85" s="26">
        <f t="shared" si="10"/>
        <v>704.9948343932438</v>
      </c>
      <c r="BG85" s="27">
        <f t="shared" si="10"/>
        <v>867.8191916289577</v>
      </c>
      <c r="BH85" s="27">
        <f t="shared" si="10"/>
        <v>263.72071710331795</v>
      </c>
      <c r="BI85" s="27">
        <f t="shared" si="10"/>
        <v>0</v>
      </c>
      <c r="BJ85" s="28">
        <f t="shared" si="10"/>
        <v>1202.9541884227838</v>
      </c>
      <c r="BK85" s="29">
        <f t="shared" si="10"/>
        <v>68446.33493245226</v>
      </c>
    </row>
    <row r="86" spans="1:63" s="30" customFormat="1" ht="14.25">
      <c r="A86" s="20"/>
      <c r="B86" s="8" t="s">
        <v>19</v>
      </c>
      <c r="C86" s="26">
        <f aca="true" t="shared" si="11" ref="C86:AH86">C85+C68+C65+C61+C15+C11</f>
        <v>0</v>
      </c>
      <c r="D86" s="27">
        <f t="shared" si="11"/>
        <v>2286.1956590884624</v>
      </c>
      <c r="E86" s="27">
        <f t="shared" si="11"/>
        <v>0</v>
      </c>
      <c r="F86" s="27">
        <f t="shared" si="11"/>
        <v>0</v>
      </c>
      <c r="G86" s="28">
        <f t="shared" si="11"/>
        <v>0</v>
      </c>
      <c r="H86" s="26">
        <f t="shared" si="11"/>
        <v>803.3516983220501</v>
      </c>
      <c r="I86" s="27">
        <f t="shared" si="11"/>
        <v>66071.12312133846</v>
      </c>
      <c r="J86" s="27">
        <f t="shared" si="11"/>
        <v>4290.899225532177</v>
      </c>
      <c r="K86" s="27">
        <f t="shared" si="11"/>
        <v>0</v>
      </c>
      <c r="L86" s="28">
        <f t="shared" si="11"/>
        <v>4928.884494925194</v>
      </c>
      <c r="M86" s="26">
        <f t="shared" si="11"/>
        <v>0</v>
      </c>
      <c r="N86" s="27">
        <f t="shared" si="11"/>
        <v>0</v>
      </c>
      <c r="O86" s="27">
        <f t="shared" si="11"/>
        <v>0</v>
      </c>
      <c r="P86" s="27">
        <f t="shared" si="11"/>
        <v>0</v>
      </c>
      <c r="Q86" s="28">
        <f t="shared" si="11"/>
        <v>0</v>
      </c>
      <c r="R86" s="26">
        <f t="shared" si="11"/>
        <v>337.3237980655372</v>
      </c>
      <c r="S86" s="27">
        <f t="shared" si="11"/>
        <v>2144.263383962337</v>
      </c>
      <c r="T86" s="27">
        <f t="shared" si="11"/>
        <v>810.9529413295676</v>
      </c>
      <c r="U86" s="27">
        <f t="shared" si="11"/>
        <v>0</v>
      </c>
      <c r="V86" s="28">
        <f t="shared" si="11"/>
        <v>726.470688851377</v>
      </c>
      <c r="W86" s="26">
        <f t="shared" si="11"/>
        <v>0</v>
      </c>
      <c r="X86" s="27">
        <f t="shared" si="11"/>
        <v>0</v>
      </c>
      <c r="Y86" s="27">
        <f t="shared" si="11"/>
        <v>0</v>
      </c>
      <c r="Z86" s="27">
        <f t="shared" si="11"/>
        <v>0</v>
      </c>
      <c r="AA86" s="28">
        <f t="shared" si="11"/>
        <v>0</v>
      </c>
      <c r="AB86" s="26">
        <f t="shared" si="11"/>
        <v>0</v>
      </c>
      <c r="AC86" s="27">
        <f t="shared" si="11"/>
        <v>0</v>
      </c>
      <c r="AD86" s="27">
        <f t="shared" si="11"/>
        <v>0</v>
      </c>
      <c r="AE86" s="27">
        <f t="shared" si="11"/>
        <v>0</v>
      </c>
      <c r="AF86" s="28">
        <f t="shared" si="11"/>
        <v>0</v>
      </c>
      <c r="AG86" s="26">
        <f t="shared" si="11"/>
        <v>0</v>
      </c>
      <c r="AH86" s="27">
        <f t="shared" si="11"/>
        <v>0</v>
      </c>
      <c r="AI86" s="27">
        <f aca="true" t="shared" si="12" ref="AI86:BK86">AI85+AI68+AI65+AI61+AI15+AI11</f>
        <v>0</v>
      </c>
      <c r="AJ86" s="27">
        <f t="shared" si="12"/>
        <v>0</v>
      </c>
      <c r="AK86" s="28">
        <f t="shared" si="12"/>
        <v>0</v>
      </c>
      <c r="AL86" s="26">
        <f t="shared" si="12"/>
        <v>0</v>
      </c>
      <c r="AM86" s="27">
        <f t="shared" si="12"/>
        <v>0</v>
      </c>
      <c r="AN86" s="27">
        <f t="shared" si="12"/>
        <v>0</v>
      </c>
      <c r="AO86" s="27">
        <f t="shared" si="12"/>
        <v>0</v>
      </c>
      <c r="AP86" s="28">
        <f t="shared" si="12"/>
        <v>0</v>
      </c>
      <c r="AQ86" s="26">
        <f t="shared" si="12"/>
        <v>0</v>
      </c>
      <c r="AR86" s="27">
        <f t="shared" si="12"/>
        <v>0</v>
      </c>
      <c r="AS86" s="27">
        <f t="shared" si="12"/>
        <v>0</v>
      </c>
      <c r="AT86" s="27">
        <f t="shared" si="12"/>
        <v>0</v>
      </c>
      <c r="AU86" s="28">
        <f t="shared" si="12"/>
        <v>0</v>
      </c>
      <c r="AV86" s="26">
        <f t="shared" si="12"/>
        <v>1443.3575591204565</v>
      </c>
      <c r="AW86" s="27">
        <f t="shared" si="12"/>
        <v>16206.523714006093</v>
      </c>
      <c r="AX86" s="27">
        <f t="shared" si="12"/>
        <v>134.739679084533</v>
      </c>
      <c r="AY86" s="27">
        <f t="shared" si="12"/>
        <v>0</v>
      </c>
      <c r="AZ86" s="28">
        <f t="shared" si="12"/>
        <v>7226.184625795176</v>
      </c>
      <c r="BA86" s="26">
        <f t="shared" si="12"/>
        <v>0</v>
      </c>
      <c r="BB86" s="27">
        <f t="shared" si="12"/>
        <v>0</v>
      </c>
      <c r="BC86" s="27">
        <f t="shared" si="12"/>
        <v>0</v>
      </c>
      <c r="BD86" s="27">
        <f t="shared" si="12"/>
        <v>0</v>
      </c>
      <c r="BE86" s="28">
        <f t="shared" si="12"/>
        <v>0</v>
      </c>
      <c r="BF86" s="26">
        <f t="shared" si="12"/>
        <v>939.6371582053063</v>
      </c>
      <c r="BG86" s="27">
        <f t="shared" si="12"/>
        <v>1269.7348266633614</v>
      </c>
      <c r="BH86" s="27">
        <f t="shared" si="12"/>
        <v>305.699604739817</v>
      </c>
      <c r="BI86" s="27">
        <f t="shared" si="12"/>
        <v>0</v>
      </c>
      <c r="BJ86" s="28">
        <f t="shared" si="12"/>
        <v>1627.8413559161231</v>
      </c>
      <c r="BK86" s="28">
        <f t="shared" si="12"/>
        <v>111553.18353494603</v>
      </c>
    </row>
    <row r="87" spans="3:63" ht="15" customHeight="1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</row>
    <row r="88" spans="1:63" s="25" customFormat="1" ht="15" customHeight="1">
      <c r="A88" s="20" t="s">
        <v>20</v>
      </c>
      <c r="B88" s="11" t="s">
        <v>21</v>
      </c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4"/>
      <c r="BK88" s="35"/>
    </row>
    <row r="89" spans="1:63" s="25" customFormat="1" ht="14.25">
      <c r="A89" s="20" t="s">
        <v>7</v>
      </c>
      <c r="B89" s="36" t="s">
        <v>48</v>
      </c>
      <c r="C89" s="21"/>
      <c r="D89" s="22"/>
      <c r="E89" s="22"/>
      <c r="F89" s="22"/>
      <c r="G89" s="23"/>
      <c r="H89" s="21"/>
      <c r="I89" s="22"/>
      <c r="J89" s="22"/>
      <c r="K89" s="22"/>
      <c r="L89" s="23"/>
      <c r="M89" s="21"/>
      <c r="N89" s="22"/>
      <c r="O89" s="22"/>
      <c r="P89" s="22"/>
      <c r="Q89" s="23"/>
      <c r="R89" s="21"/>
      <c r="S89" s="22"/>
      <c r="T89" s="22"/>
      <c r="U89" s="22"/>
      <c r="V89" s="23"/>
      <c r="W89" s="21"/>
      <c r="X89" s="22"/>
      <c r="Y89" s="22"/>
      <c r="Z89" s="22"/>
      <c r="AA89" s="23"/>
      <c r="AB89" s="21"/>
      <c r="AC89" s="22"/>
      <c r="AD89" s="22"/>
      <c r="AE89" s="22"/>
      <c r="AF89" s="23"/>
      <c r="AG89" s="21"/>
      <c r="AH89" s="22"/>
      <c r="AI89" s="22"/>
      <c r="AJ89" s="22"/>
      <c r="AK89" s="23"/>
      <c r="AL89" s="21"/>
      <c r="AM89" s="22"/>
      <c r="AN89" s="22"/>
      <c r="AO89" s="22"/>
      <c r="AP89" s="23"/>
      <c r="AQ89" s="21"/>
      <c r="AR89" s="22"/>
      <c r="AS89" s="22"/>
      <c r="AT89" s="22"/>
      <c r="AU89" s="23"/>
      <c r="AV89" s="21"/>
      <c r="AW89" s="22"/>
      <c r="AX89" s="22"/>
      <c r="AY89" s="22"/>
      <c r="AZ89" s="23"/>
      <c r="BA89" s="21"/>
      <c r="BB89" s="22"/>
      <c r="BC89" s="22"/>
      <c r="BD89" s="22"/>
      <c r="BE89" s="23"/>
      <c r="BF89" s="21"/>
      <c r="BG89" s="22"/>
      <c r="BH89" s="22"/>
      <c r="BI89" s="22"/>
      <c r="BJ89" s="23"/>
      <c r="BK89" s="24"/>
    </row>
    <row r="90" spans="1:63" s="25" customFormat="1" ht="14.25">
      <c r="A90" s="20"/>
      <c r="B90" s="7" t="s">
        <v>154</v>
      </c>
      <c r="C90" s="21">
        <v>0</v>
      </c>
      <c r="D90" s="22">
        <v>9.1950706642857</v>
      </c>
      <c r="E90" s="22">
        <v>0</v>
      </c>
      <c r="F90" s="22">
        <v>0</v>
      </c>
      <c r="G90" s="23">
        <v>0</v>
      </c>
      <c r="H90" s="21">
        <v>511.7973151201711</v>
      </c>
      <c r="I90" s="22">
        <v>27.2915429009957</v>
      </c>
      <c r="J90" s="22">
        <v>0</v>
      </c>
      <c r="K90" s="22">
        <v>0</v>
      </c>
      <c r="L90" s="23">
        <v>48.18537846370721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343.31340337456976</v>
      </c>
      <c r="S90" s="22">
        <v>9.643107354496498</v>
      </c>
      <c r="T90" s="22">
        <v>0</v>
      </c>
      <c r="U90" s="22">
        <v>0</v>
      </c>
      <c r="V90" s="23">
        <v>19.041070015066204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5228.048309235201</v>
      </c>
      <c r="AW90" s="22">
        <v>307.0655925147735</v>
      </c>
      <c r="AX90" s="22">
        <v>0</v>
      </c>
      <c r="AY90" s="22">
        <v>0</v>
      </c>
      <c r="AZ90" s="23">
        <v>530.7502602143841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4436.663058043638</v>
      </c>
      <c r="BG90" s="22">
        <v>198.5542698673598</v>
      </c>
      <c r="BH90" s="22">
        <v>0</v>
      </c>
      <c r="BI90" s="22">
        <v>0</v>
      </c>
      <c r="BJ90" s="23">
        <v>249.14224523977828</v>
      </c>
      <c r="BK90" s="24">
        <f>SUM(C90:BJ90)</f>
        <v>11918.690623008428</v>
      </c>
    </row>
    <row r="91" spans="1:63" s="30" customFormat="1" ht="14.25">
      <c r="A91" s="20"/>
      <c r="B91" s="8" t="s">
        <v>9</v>
      </c>
      <c r="C91" s="26">
        <f aca="true" t="shared" si="13" ref="C91:AH91">SUM(C90:C90)</f>
        <v>0</v>
      </c>
      <c r="D91" s="27">
        <f t="shared" si="13"/>
        <v>9.1950706642857</v>
      </c>
      <c r="E91" s="27">
        <f t="shared" si="13"/>
        <v>0</v>
      </c>
      <c r="F91" s="27">
        <f t="shared" si="13"/>
        <v>0</v>
      </c>
      <c r="G91" s="28">
        <f t="shared" si="13"/>
        <v>0</v>
      </c>
      <c r="H91" s="26">
        <f t="shared" si="13"/>
        <v>511.7973151201711</v>
      </c>
      <c r="I91" s="27">
        <f t="shared" si="13"/>
        <v>27.2915429009957</v>
      </c>
      <c r="J91" s="27">
        <f t="shared" si="13"/>
        <v>0</v>
      </c>
      <c r="K91" s="27">
        <f t="shared" si="13"/>
        <v>0</v>
      </c>
      <c r="L91" s="28">
        <f t="shared" si="13"/>
        <v>48.18537846370721</v>
      </c>
      <c r="M91" s="26">
        <f t="shared" si="13"/>
        <v>0</v>
      </c>
      <c r="N91" s="27">
        <f t="shared" si="13"/>
        <v>0</v>
      </c>
      <c r="O91" s="27">
        <f t="shared" si="13"/>
        <v>0</v>
      </c>
      <c r="P91" s="27">
        <f t="shared" si="13"/>
        <v>0</v>
      </c>
      <c r="Q91" s="28">
        <f t="shared" si="13"/>
        <v>0</v>
      </c>
      <c r="R91" s="26">
        <f t="shared" si="13"/>
        <v>343.31340337456976</v>
      </c>
      <c r="S91" s="27">
        <f t="shared" si="13"/>
        <v>9.643107354496498</v>
      </c>
      <c r="T91" s="27">
        <f t="shared" si="13"/>
        <v>0</v>
      </c>
      <c r="U91" s="27">
        <f t="shared" si="13"/>
        <v>0</v>
      </c>
      <c r="V91" s="28">
        <f t="shared" si="13"/>
        <v>19.041070015066204</v>
      </c>
      <c r="W91" s="26">
        <f t="shared" si="13"/>
        <v>0</v>
      </c>
      <c r="X91" s="27">
        <f t="shared" si="13"/>
        <v>0</v>
      </c>
      <c r="Y91" s="27">
        <f t="shared" si="13"/>
        <v>0</v>
      </c>
      <c r="Z91" s="27">
        <f t="shared" si="13"/>
        <v>0</v>
      </c>
      <c r="AA91" s="28">
        <f t="shared" si="13"/>
        <v>0</v>
      </c>
      <c r="AB91" s="26">
        <f t="shared" si="13"/>
        <v>0</v>
      </c>
      <c r="AC91" s="27">
        <f t="shared" si="13"/>
        <v>0</v>
      </c>
      <c r="AD91" s="27">
        <f t="shared" si="13"/>
        <v>0</v>
      </c>
      <c r="AE91" s="27">
        <f t="shared" si="13"/>
        <v>0</v>
      </c>
      <c r="AF91" s="28">
        <f t="shared" si="13"/>
        <v>0</v>
      </c>
      <c r="AG91" s="26">
        <f t="shared" si="13"/>
        <v>0</v>
      </c>
      <c r="AH91" s="27">
        <f t="shared" si="13"/>
        <v>0</v>
      </c>
      <c r="AI91" s="27">
        <f aca="true" t="shared" si="14" ref="AI91:BK91">SUM(AI90:AI90)</f>
        <v>0</v>
      </c>
      <c r="AJ91" s="27">
        <f t="shared" si="14"/>
        <v>0</v>
      </c>
      <c r="AK91" s="28">
        <f t="shared" si="14"/>
        <v>0</v>
      </c>
      <c r="AL91" s="26">
        <f t="shared" si="14"/>
        <v>0</v>
      </c>
      <c r="AM91" s="27">
        <f t="shared" si="14"/>
        <v>0</v>
      </c>
      <c r="AN91" s="27">
        <f t="shared" si="14"/>
        <v>0</v>
      </c>
      <c r="AO91" s="27">
        <f t="shared" si="14"/>
        <v>0</v>
      </c>
      <c r="AP91" s="28">
        <f t="shared" si="14"/>
        <v>0</v>
      </c>
      <c r="AQ91" s="26">
        <f t="shared" si="14"/>
        <v>0</v>
      </c>
      <c r="AR91" s="27">
        <f t="shared" si="14"/>
        <v>0</v>
      </c>
      <c r="AS91" s="27">
        <f t="shared" si="14"/>
        <v>0</v>
      </c>
      <c r="AT91" s="27">
        <f t="shared" si="14"/>
        <v>0</v>
      </c>
      <c r="AU91" s="28">
        <f t="shared" si="14"/>
        <v>0</v>
      </c>
      <c r="AV91" s="26">
        <f t="shared" si="14"/>
        <v>5228.048309235201</v>
      </c>
      <c r="AW91" s="27">
        <f t="shared" si="14"/>
        <v>307.0655925147735</v>
      </c>
      <c r="AX91" s="27">
        <f t="shared" si="14"/>
        <v>0</v>
      </c>
      <c r="AY91" s="27">
        <f t="shared" si="14"/>
        <v>0</v>
      </c>
      <c r="AZ91" s="28">
        <f t="shared" si="14"/>
        <v>530.7502602143841</v>
      </c>
      <c r="BA91" s="26">
        <f t="shared" si="14"/>
        <v>0</v>
      </c>
      <c r="BB91" s="27">
        <f t="shared" si="14"/>
        <v>0</v>
      </c>
      <c r="BC91" s="27">
        <f t="shared" si="14"/>
        <v>0</v>
      </c>
      <c r="BD91" s="27">
        <f t="shared" si="14"/>
        <v>0</v>
      </c>
      <c r="BE91" s="28">
        <f t="shared" si="14"/>
        <v>0</v>
      </c>
      <c r="BF91" s="26">
        <f t="shared" si="14"/>
        <v>4436.663058043638</v>
      </c>
      <c r="BG91" s="27">
        <f t="shared" si="14"/>
        <v>198.5542698673598</v>
      </c>
      <c r="BH91" s="27">
        <f t="shared" si="14"/>
        <v>0</v>
      </c>
      <c r="BI91" s="27">
        <f t="shared" si="14"/>
        <v>0</v>
      </c>
      <c r="BJ91" s="28">
        <f t="shared" si="14"/>
        <v>249.14224523977828</v>
      </c>
      <c r="BK91" s="29">
        <f t="shared" si="14"/>
        <v>11918.690623008428</v>
      </c>
    </row>
    <row r="92" spans="3:63" ht="15" customHeight="1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</row>
    <row r="93" spans="1:63" s="25" customFormat="1" ht="14.25">
      <c r="A93" s="20" t="s">
        <v>10</v>
      </c>
      <c r="B93" s="12" t="s">
        <v>22</v>
      </c>
      <c r="C93" s="21"/>
      <c r="D93" s="22"/>
      <c r="E93" s="22"/>
      <c r="F93" s="22"/>
      <c r="G93" s="23"/>
      <c r="H93" s="21"/>
      <c r="I93" s="22"/>
      <c r="J93" s="22"/>
      <c r="K93" s="22"/>
      <c r="L93" s="23"/>
      <c r="M93" s="21"/>
      <c r="N93" s="22"/>
      <c r="O93" s="22"/>
      <c r="P93" s="22"/>
      <c r="Q93" s="23"/>
      <c r="R93" s="21"/>
      <c r="S93" s="22"/>
      <c r="T93" s="22"/>
      <c r="U93" s="22"/>
      <c r="V93" s="23"/>
      <c r="W93" s="21"/>
      <c r="X93" s="22"/>
      <c r="Y93" s="22"/>
      <c r="Z93" s="22"/>
      <c r="AA93" s="23"/>
      <c r="AB93" s="21"/>
      <c r="AC93" s="22"/>
      <c r="AD93" s="22"/>
      <c r="AE93" s="22"/>
      <c r="AF93" s="23"/>
      <c r="AG93" s="21"/>
      <c r="AH93" s="22"/>
      <c r="AI93" s="22"/>
      <c r="AJ93" s="22"/>
      <c r="AK93" s="23"/>
      <c r="AL93" s="21"/>
      <c r="AM93" s="22"/>
      <c r="AN93" s="22"/>
      <c r="AO93" s="22"/>
      <c r="AP93" s="23"/>
      <c r="AQ93" s="21"/>
      <c r="AR93" s="22"/>
      <c r="AS93" s="22"/>
      <c r="AT93" s="22"/>
      <c r="AU93" s="23"/>
      <c r="AV93" s="21"/>
      <c r="AW93" s="22"/>
      <c r="AX93" s="22"/>
      <c r="AY93" s="22"/>
      <c r="AZ93" s="23"/>
      <c r="BA93" s="21"/>
      <c r="BB93" s="22"/>
      <c r="BC93" s="22"/>
      <c r="BD93" s="22"/>
      <c r="BE93" s="23"/>
      <c r="BF93" s="21"/>
      <c r="BG93" s="22"/>
      <c r="BH93" s="22"/>
      <c r="BI93" s="22"/>
      <c r="BJ93" s="23"/>
      <c r="BK93" s="24"/>
    </row>
    <row r="94" spans="1:63" s="25" customFormat="1" ht="14.25">
      <c r="A94" s="20"/>
      <c r="B94" s="7" t="s">
        <v>155</v>
      </c>
      <c r="C94" s="21">
        <v>0</v>
      </c>
      <c r="D94" s="22">
        <v>0.015105</v>
      </c>
      <c r="E94" s="22">
        <v>0</v>
      </c>
      <c r="F94" s="22">
        <v>0</v>
      </c>
      <c r="G94" s="23">
        <v>0</v>
      </c>
      <c r="H94" s="21">
        <v>0.1423034793208</v>
      </c>
      <c r="I94" s="22">
        <v>0.08368281199999998</v>
      </c>
      <c r="J94" s="22">
        <v>0</v>
      </c>
      <c r="K94" s="22">
        <v>0</v>
      </c>
      <c r="L94" s="23">
        <v>0.6858497934999999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0.07701087114180002</v>
      </c>
      <c r="S94" s="22">
        <v>0.197768709</v>
      </c>
      <c r="T94" s="22">
        <v>0</v>
      </c>
      <c r="U94" s="22">
        <v>0</v>
      </c>
      <c r="V94" s="23">
        <v>0.240868085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2.933630594999501</v>
      </c>
      <c r="AW94" s="22">
        <v>2.660302090059473</v>
      </c>
      <c r="AX94" s="22">
        <v>5.5983E-05</v>
      </c>
      <c r="AY94" s="22">
        <v>0</v>
      </c>
      <c r="AZ94" s="23">
        <v>12.851742983999797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1.5858835736069</v>
      </c>
      <c r="BG94" s="22">
        <v>1.3014766938571</v>
      </c>
      <c r="BH94" s="22">
        <v>0</v>
      </c>
      <c r="BI94" s="22">
        <v>0</v>
      </c>
      <c r="BJ94" s="23">
        <v>3.037191138499901</v>
      </c>
      <c r="BK94" s="24">
        <f>SUM(C94:BJ94)</f>
        <v>25.81287180798527</v>
      </c>
    </row>
    <row r="95" spans="1:63" s="25" customFormat="1" ht="14.25">
      <c r="A95" s="20"/>
      <c r="B95" s="7" t="s">
        <v>156</v>
      </c>
      <c r="C95" s="21">
        <v>0</v>
      </c>
      <c r="D95" s="22">
        <v>0.8190300172142</v>
      </c>
      <c r="E95" s="22">
        <v>0</v>
      </c>
      <c r="F95" s="22">
        <v>0</v>
      </c>
      <c r="G95" s="23">
        <v>0</v>
      </c>
      <c r="H95" s="21">
        <v>53.83445591567051</v>
      </c>
      <c r="I95" s="22">
        <v>3433.1645756833523</v>
      </c>
      <c r="J95" s="22">
        <v>0.5419362569999</v>
      </c>
      <c r="K95" s="22">
        <v>0</v>
      </c>
      <c r="L95" s="23">
        <v>2132.83579143103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17.396801893385497</v>
      </c>
      <c r="S95" s="22">
        <v>332.9970462001414</v>
      </c>
      <c r="T95" s="22">
        <v>0</v>
      </c>
      <c r="U95" s="22">
        <v>0</v>
      </c>
      <c r="V95" s="23">
        <v>175.9896617489251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407.10909244762473</v>
      </c>
      <c r="AW95" s="22">
        <v>1253.5584946205072</v>
      </c>
      <c r="AX95" s="22">
        <v>0.7380937354999001</v>
      </c>
      <c r="AY95" s="22">
        <v>0</v>
      </c>
      <c r="AZ95" s="23">
        <v>2943.6058300388686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203.30940464444333</v>
      </c>
      <c r="BG95" s="22">
        <v>290.8109923476004</v>
      </c>
      <c r="BH95" s="22">
        <v>0.2876262491785</v>
      </c>
      <c r="BI95" s="22">
        <v>0</v>
      </c>
      <c r="BJ95" s="23">
        <v>355.8164854210125</v>
      </c>
      <c r="BK95" s="24">
        <f>SUM(C95:BJ95)</f>
        <v>11602.815318651454</v>
      </c>
    </row>
    <row r="96" spans="1:63" s="25" customFormat="1" ht="14.25">
      <c r="A96" s="20"/>
      <c r="B96" s="7" t="s">
        <v>213</v>
      </c>
      <c r="C96" s="21">
        <v>0</v>
      </c>
      <c r="D96" s="22">
        <v>2.5633158910714</v>
      </c>
      <c r="E96" s="22">
        <v>0</v>
      </c>
      <c r="F96" s="22">
        <v>0</v>
      </c>
      <c r="G96" s="23">
        <v>0</v>
      </c>
      <c r="H96" s="21">
        <v>174.19788539465185</v>
      </c>
      <c r="I96" s="22">
        <v>19.731866261568996</v>
      </c>
      <c r="J96" s="22">
        <v>0.0170629883571</v>
      </c>
      <c r="K96" s="22">
        <v>0</v>
      </c>
      <c r="L96" s="23">
        <v>172.70318010549167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77.7014674346225</v>
      </c>
      <c r="S96" s="22">
        <v>19.492292400176797</v>
      </c>
      <c r="T96" s="22">
        <v>0</v>
      </c>
      <c r="U96" s="22">
        <v>0</v>
      </c>
      <c r="V96" s="23">
        <v>72.03302601246062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1084.432958247457</v>
      </c>
      <c r="AW96" s="22">
        <v>179.9277564339062</v>
      </c>
      <c r="AX96" s="22">
        <v>0.0036230467498999997</v>
      </c>
      <c r="AY96" s="22">
        <v>0</v>
      </c>
      <c r="AZ96" s="23">
        <v>792.7139096176974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524.9604494308005</v>
      </c>
      <c r="BG96" s="22">
        <v>50.83586816598031</v>
      </c>
      <c r="BH96" s="22">
        <v>0.0112933543571</v>
      </c>
      <c r="BI96" s="22">
        <v>0.0312825878928</v>
      </c>
      <c r="BJ96" s="23">
        <v>135.474386903847</v>
      </c>
      <c r="BK96" s="24">
        <f>SUM(C96:BJ96)</f>
        <v>3306.831624277089</v>
      </c>
    </row>
    <row r="97" spans="1:63" s="25" customFormat="1" ht="14.25">
      <c r="A97" s="20"/>
      <c r="B97" s="7" t="s">
        <v>157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0.0352243269641</v>
      </c>
      <c r="I97" s="22">
        <v>0</v>
      </c>
      <c r="J97" s="22">
        <v>0</v>
      </c>
      <c r="K97" s="22">
        <v>0</v>
      </c>
      <c r="L97" s="23">
        <v>0.0607315982141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0.08299985089270001</v>
      </c>
      <c r="S97" s="22">
        <v>0</v>
      </c>
      <c r="T97" s="22">
        <v>0</v>
      </c>
      <c r="U97" s="22">
        <v>0</v>
      </c>
      <c r="V97" s="23">
        <v>0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3.0388206613907998</v>
      </c>
      <c r="AW97" s="22">
        <v>3.0766335679744445</v>
      </c>
      <c r="AX97" s="22">
        <v>0</v>
      </c>
      <c r="AY97" s="22">
        <v>0</v>
      </c>
      <c r="AZ97" s="23">
        <v>33.499584331783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1.7222643469274</v>
      </c>
      <c r="BG97" s="22">
        <v>0.8716044357139999</v>
      </c>
      <c r="BH97" s="22">
        <v>0</v>
      </c>
      <c r="BI97" s="22">
        <v>0</v>
      </c>
      <c r="BJ97" s="23">
        <v>7.913994153248601</v>
      </c>
      <c r="BK97" s="24">
        <f aca="true" t="shared" si="15" ref="BK97:BK121">SUM(C97:BJ97)</f>
        <v>50.30185727310915</v>
      </c>
    </row>
    <row r="98" spans="1:63" s="25" customFormat="1" ht="14.25">
      <c r="A98" s="20"/>
      <c r="B98" s="7" t="s">
        <v>158</v>
      </c>
      <c r="C98" s="21">
        <v>0</v>
      </c>
      <c r="D98" s="22">
        <v>9.3830037729642</v>
      </c>
      <c r="E98" s="22">
        <v>0</v>
      </c>
      <c r="F98" s="22">
        <v>0</v>
      </c>
      <c r="G98" s="23">
        <v>0</v>
      </c>
      <c r="H98" s="21">
        <v>367.4284347216399</v>
      </c>
      <c r="I98" s="22">
        <v>932.7121485287103</v>
      </c>
      <c r="J98" s="22">
        <v>0</v>
      </c>
      <c r="K98" s="22">
        <v>0</v>
      </c>
      <c r="L98" s="23">
        <v>323.701819985917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205.7746327039011</v>
      </c>
      <c r="S98" s="22">
        <v>132.0558267900692</v>
      </c>
      <c r="T98" s="22">
        <v>0.2505241210357</v>
      </c>
      <c r="U98" s="22">
        <v>0</v>
      </c>
      <c r="V98" s="23">
        <v>85.8237681821017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3002.472049647615</v>
      </c>
      <c r="AW98" s="22">
        <v>481.06881458878007</v>
      </c>
      <c r="AX98" s="22">
        <v>0.0175859290356</v>
      </c>
      <c r="AY98" s="22">
        <v>0</v>
      </c>
      <c r="AZ98" s="23">
        <v>2562.4590163607654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2073.8222417536194</v>
      </c>
      <c r="BG98" s="22">
        <v>140.7138716938058</v>
      </c>
      <c r="BH98" s="22">
        <v>0</v>
      </c>
      <c r="BI98" s="22">
        <v>0</v>
      </c>
      <c r="BJ98" s="23">
        <v>706.8596255337319</v>
      </c>
      <c r="BK98" s="24">
        <f>SUM(C98:BJ98)</f>
        <v>11024.543364313693</v>
      </c>
    </row>
    <row r="99" spans="1:63" s="25" customFormat="1" ht="14.25">
      <c r="A99" s="20"/>
      <c r="B99" s="7" t="s">
        <v>159</v>
      </c>
      <c r="C99" s="21">
        <v>0</v>
      </c>
      <c r="D99" s="22">
        <v>13.7318207967857</v>
      </c>
      <c r="E99" s="22">
        <v>0</v>
      </c>
      <c r="F99" s="22">
        <v>0</v>
      </c>
      <c r="G99" s="23">
        <v>0</v>
      </c>
      <c r="H99" s="21">
        <v>344.5045117675315</v>
      </c>
      <c r="I99" s="22">
        <v>164.403153859104</v>
      </c>
      <c r="J99" s="22">
        <v>11.207118041428501</v>
      </c>
      <c r="K99" s="22">
        <v>463.6104950789642</v>
      </c>
      <c r="L99" s="23">
        <v>198.26955456499033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193.89356807872062</v>
      </c>
      <c r="S99" s="22">
        <v>46.10120434742652</v>
      </c>
      <c r="T99" s="22">
        <v>0.2479676858571</v>
      </c>
      <c r="U99" s="22">
        <v>0</v>
      </c>
      <c r="V99" s="23">
        <v>46.25776198435239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4571.298260032308</v>
      </c>
      <c r="AW99" s="22">
        <v>345.7168971176083</v>
      </c>
      <c r="AX99" s="22">
        <v>0.5752067835</v>
      </c>
      <c r="AY99" s="22">
        <v>0</v>
      </c>
      <c r="AZ99" s="23">
        <v>1925.2661628087399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2734.24738694047</v>
      </c>
      <c r="BG99" s="22">
        <v>94.74915084691763</v>
      </c>
      <c r="BH99" s="22">
        <v>0.00155735775</v>
      </c>
      <c r="BI99" s="22">
        <v>0</v>
      </c>
      <c r="BJ99" s="23">
        <v>540.0758473207741</v>
      </c>
      <c r="BK99" s="24">
        <f>SUM(C99:BJ99)</f>
        <v>11694.157625413225</v>
      </c>
    </row>
    <row r="100" spans="1:63" s="25" customFormat="1" ht="14.25">
      <c r="A100" s="20"/>
      <c r="B100" s="7" t="s">
        <v>160</v>
      </c>
      <c r="C100" s="21">
        <v>0</v>
      </c>
      <c r="D100" s="22">
        <v>0.6573353571428</v>
      </c>
      <c r="E100" s="22">
        <v>0</v>
      </c>
      <c r="F100" s="22">
        <v>0</v>
      </c>
      <c r="G100" s="23">
        <v>0</v>
      </c>
      <c r="H100" s="21">
        <v>2.7138968232799003</v>
      </c>
      <c r="I100" s="22">
        <v>0.8731884084995001</v>
      </c>
      <c r="J100" s="22">
        <v>0</v>
      </c>
      <c r="K100" s="22">
        <v>0</v>
      </c>
      <c r="L100" s="23">
        <v>8.0150243865699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1.6070891970298</v>
      </c>
      <c r="S100" s="22">
        <v>1.2377457773925002</v>
      </c>
      <c r="T100" s="22">
        <v>0</v>
      </c>
      <c r="U100" s="22">
        <v>0</v>
      </c>
      <c r="V100" s="23">
        <v>0.8801922607493001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36.77129467390151</v>
      </c>
      <c r="AW100" s="22">
        <v>13.634962055065522</v>
      </c>
      <c r="AX100" s="22">
        <v>0</v>
      </c>
      <c r="AY100" s="22">
        <v>0</v>
      </c>
      <c r="AZ100" s="23">
        <v>85.22597308557302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23.0059814333769</v>
      </c>
      <c r="BG100" s="22">
        <v>2.076646368783399</v>
      </c>
      <c r="BH100" s="22">
        <v>0</v>
      </c>
      <c r="BI100" s="22">
        <v>0</v>
      </c>
      <c r="BJ100" s="23">
        <v>28.725844855591603</v>
      </c>
      <c r="BK100" s="24">
        <f>SUM(C100:BJ100)</f>
        <v>205.42517468295563</v>
      </c>
    </row>
    <row r="101" spans="1:63" s="25" customFormat="1" ht="14.25">
      <c r="A101" s="20"/>
      <c r="B101" s="7" t="s">
        <v>215</v>
      </c>
      <c r="C101" s="21">
        <v>0</v>
      </c>
      <c r="D101" s="22">
        <v>0.4621629423571</v>
      </c>
      <c r="E101" s="22">
        <v>0</v>
      </c>
      <c r="F101" s="22">
        <v>0</v>
      </c>
      <c r="G101" s="23">
        <v>0</v>
      </c>
      <c r="H101" s="21">
        <v>16.496155874594102</v>
      </c>
      <c r="I101" s="22">
        <v>11.048834220391601</v>
      </c>
      <c r="J101" s="22">
        <v>0</v>
      </c>
      <c r="K101" s="22">
        <v>0</v>
      </c>
      <c r="L101" s="23">
        <v>21.138366094317995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13.994510499345399</v>
      </c>
      <c r="S101" s="22">
        <v>4.979740679070299</v>
      </c>
      <c r="T101" s="22">
        <v>0.2310791606428</v>
      </c>
      <c r="U101" s="22">
        <v>0</v>
      </c>
      <c r="V101" s="23">
        <v>11.763442007533499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91.79262354430553</v>
      </c>
      <c r="AW101" s="22">
        <v>51.24527725548944</v>
      </c>
      <c r="AX101" s="22">
        <v>0</v>
      </c>
      <c r="AY101" s="22">
        <v>0</v>
      </c>
      <c r="AZ101" s="23">
        <v>169.57243149552485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99.10007458049748</v>
      </c>
      <c r="BG101" s="22">
        <v>24.871349937057705</v>
      </c>
      <c r="BH101" s="22">
        <v>0.46070375010709996</v>
      </c>
      <c r="BI101" s="22">
        <v>0</v>
      </c>
      <c r="BJ101" s="23">
        <v>72.99346743525649</v>
      </c>
      <c r="BK101" s="24">
        <f>SUM(C101:BJ101)</f>
        <v>590.1502194764914</v>
      </c>
    </row>
    <row r="102" spans="1:63" s="25" customFormat="1" ht="14.25">
      <c r="A102" s="20"/>
      <c r="B102" s="7" t="s">
        <v>161</v>
      </c>
      <c r="C102" s="21">
        <v>0</v>
      </c>
      <c r="D102" s="22">
        <v>9.4616526614285</v>
      </c>
      <c r="E102" s="22">
        <v>0</v>
      </c>
      <c r="F102" s="22">
        <v>0</v>
      </c>
      <c r="G102" s="23">
        <v>0</v>
      </c>
      <c r="H102" s="21">
        <v>622.3296981713462</v>
      </c>
      <c r="I102" s="22">
        <v>89.18936123456679</v>
      </c>
      <c r="J102" s="22">
        <v>0</v>
      </c>
      <c r="K102" s="22">
        <v>0</v>
      </c>
      <c r="L102" s="23">
        <v>280.39376714638195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245.3843960594289</v>
      </c>
      <c r="S102" s="22">
        <v>26.524460373246896</v>
      </c>
      <c r="T102" s="22">
        <v>0</v>
      </c>
      <c r="U102" s="22">
        <v>0</v>
      </c>
      <c r="V102" s="23">
        <v>109.4269965211017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5064.621123154426</v>
      </c>
      <c r="AW102" s="22">
        <v>397.3543071381664</v>
      </c>
      <c r="AX102" s="22">
        <v>0.0530444681426</v>
      </c>
      <c r="AY102" s="22">
        <v>0</v>
      </c>
      <c r="AZ102" s="23">
        <v>1767.76583138281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2551.0481781797143</v>
      </c>
      <c r="BG102" s="22">
        <v>133.1685618577384</v>
      </c>
      <c r="BH102" s="22">
        <v>0.0238472710714</v>
      </c>
      <c r="BI102" s="22">
        <v>0</v>
      </c>
      <c r="BJ102" s="23">
        <v>522.3951241658231</v>
      </c>
      <c r="BK102" s="24">
        <f t="shared" si="15"/>
        <v>11819.140349785392</v>
      </c>
    </row>
    <row r="103" spans="1:63" s="25" customFormat="1" ht="14.25">
      <c r="A103" s="20"/>
      <c r="B103" s="7" t="s">
        <v>162</v>
      </c>
      <c r="C103" s="21">
        <v>0</v>
      </c>
      <c r="D103" s="22">
        <v>1.3853363580714</v>
      </c>
      <c r="E103" s="22">
        <v>0</v>
      </c>
      <c r="F103" s="22">
        <v>0</v>
      </c>
      <c r="G103" s="23">
        <v>0</v>
      </c>
      <c r="H103" s="21">
        <v>149.3116908213876</v>
      </c>
      <c r="I103" s="22">
        <v>86.3361868041389</v>
      </c>
      <c r="J103" s="22">
        <v>0</v>
      </c>
      <c r="K103" s="22">
        <v>0</v>
      </c>
      <c r="L103" s="23">
        <v>41.894085837352705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46.6109949494378</v>
      </c>
      <c r="S103" s="22">
        <v>20.1124560990697</v>
      </c>
      <c r="T103" s="22">
        <v>0</v>
      </c>
      <c r="U103" s="22">
        <v>0</v>
      </c>
      <c r="V103" s="23">
        <v>6.3215618889971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1536.4357857078187</v>
      </c>
      <c r="AW103" s="22">
        <v>117.48068650240296</v>
      </c>
      <c r="AX103" s="22">
        <v>0.024405787963800003</v>
      </c>
      <c r="AY103" s="22">
        <v>0</v>
      </c>
      <c r="AZ103" s="23">
        <v>279.6923984347365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742.9929063560675</v>
      </c>
      <c r="BG103" s="22">
        <v>36.0440822107446</v>
      </c>
      <c r="BH103" s="22">
        <v>0.0717412812142</v>
      </c>
      <c r="BI103" s="22">
        <v>0</v>
      </c>
      <c r="BJ103" s="23">
        <v>40.025057560113716</v>
      </c>
      <c r="BK103" s="24">
        <f t="shared" si="15"/>
        <v>3104.739376599517</v>
      </c>
    </row>
    <row r="104" spans="1:63" s="25" customFormat="1" ht="14.25">
      <c r="A104" s="20"/>
      <c r="B104" s="7" t="s">
        <v>179</v>
      </c>
      <c r="C104" s="21">
        <v>0</v>
      </c>
      <c r="D104" s="22">
        <v>7.431388851749899</v>
      </c>
      <c r="E104" s="22">
        <v>0</v>
      </c>
      <c r="F104" s="22">
        <v>0</v>
      </c>
      <c r="G104" s="23">
        <v>0</v>
      </c>
      <c r="H104" s="21">
        <v>11.576680902741504</v>
      </c>
      <c r="I104" s="22">
        <v>20.076471169713194</v>
      </c>
      <c r="J104" s="22">
        <v>0</v>
      </c>
      <c r="K104" s="22">
        <v>0</v>
      </c>
      <c r="L104" s="23">
        <v>119.39678321217623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4.973301527885602</v>
      </c>
      <c r="S104" s="22">
        <v>0.3722885550712</v>
      </c>
      <c r="T104" s="22">
        <v>0</v>
      </c>
      <c r="U104" s="22">
        <v>0</v>
      </c>
      <c r="V104" s="23">
        <v>1.7227098092131998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13.327451208214299</v>
      </c>
      <c r="AW104" s="22">
        <v>8.611596971293537</v>
      </c>
      <c r="AX104" s="22">
        <v>0</v>
      </c>
      <c r="AY104" s="22">
        <v>0</v>
      </c>
      <c r="AZ104" s="23">
        <v>48.1655502822049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4.104919675187</v>
      </c>
      <c r="BG104" s="22">
        <v>5.035102601856599</v>
      </c>
      <c r="BH104" s="22">
        <v>0</v>
      </c>
      <c r="BI104" s="22">
        <v>0</v>
      </c>
      <c r="BJ104" s="23">
        <v>3.9224937164974003</v>
      </c>
      <c r="BK104" s="24">
        <f>SUM(C104:BJ104)</f>
        <v>248.7167384838046</v>
      </c>
    </row>
    <row r="105" spans="1:63" s="25" customFormat="1" ht="14.25">
      <c r="A105" s="20"/>
      <c r="B105" s="7" t="s">
        <v>214</v>
      </c>
      <c r="C105" s="21">
        <v>0</v>
      </c>
      <c r="D105" s="22">
        <v>0.5330897738571</v>
      </c>
      <c r="E105" s="22">
        <v>0</v>
      </c>
      <c r="F105" s="22">
        <v>0</v>
      </c>
      <c r="G105" s="23">
        <v>0</v>
      </c>
      <c r="H105" s="21">
        <v>67.76548263433831</v>
      </c>
      <c r="I105" s="22">
        <v>30.244093168783994</v>
      </c>
      <c r="J105" s="22">
        <v>0</v>
      </c>
      <c r="K105" s="22">
        <v>0</v>
      </c>
      <c r="L105" s="23">
        <v>96.9296210520995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60.711023274341194</v>
      </c>
      <c r="S105" s="22">
        <v>55.329977844355</v>
      </c>
      <c r="T105" s="22">
        <v>0</v>
      </c>
      <c r="U105" s="22">
        <v>0</v>
      </c>
      <c r="V105" s="23">
        <v>48.436722348389004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699.405331411653</v>
      </c>
      <c r="AW105" s="22">
        <v>220.53712024300563</v>
      </c>
      <c r="AX105" s="22">
        <v>0.5814201253928</v>
      </c>
      <c r="AY105" s="22">
        <v>0</v>
      </c>
      <c r="AZ105" s="23">
        <v>1298.2176556413835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564.6516139249404</v>
      </c>
      <c r="BG105" s="22">
        <v>73.88301155143618</v>
      </c>
      <c r="BH105" s="22">
        <v>2.1143501424284996</v>
      </c>
      <c r="BI105" s="22">
        <v>0</v>
      </c>
      <c r="BJ105" s="23">
        <v>447.19648745360325</v>
      </c>
      <c r="BK105" s="24">
        <f t="shared" si="15"/>
        <v>3666.537000590007</v>
      </c>
    </row>
    <row r="106" spans="1:63" s="25" customFormat="1" ht="14.25">
      <c r="A106" s="20"/>
      <c r="B106" s="7" t="s">
        <v>163</v>
      </c>
      <c r="C106" s="21">
        <v>0</v>
      </c>
      <c r="D106" s="22">
        <v>2.3287150523928</v>
      </c>
      <c r="E106" s="22">
        <v>0</v>
      </c>
      <c r="F106" s="22">
        <v>0</v>
      </c>
      <c r="G106" s="23">
        <v>0</v>
      </c>
      <c r="H106" s="21">
        <v>144.3824520227559</v>
      </c>
      <c r="I106" s="22">
        <v>50.5745386443909</v>
      </c>
      <c r="J106" s="22">
        <v>0</v>
      </c>
      <c r="K106" s="22">
        <v>0</v>
      </c>
      <c r="L106" s="23">
        <v>106.94694869463638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88.54351493394368</v>
      </c>
      <c r="S106" s="22">
        <v>8.4701914928914</v>
      </c>
      <c r="T106" s="22">
        <v>0</v>
      </c>
      <c r="U106" s="22">
        <v>0</v>
      </c>
      <c r="V106" s="23">
        <v>27.744144815675305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2424.8555690062103</v>
      </c>
      <c r="AW106" s="22">
        <v>236.13201552145586</v>
      </c>
      <c r="AX106" s="22">
        <v>0</v>
      </c>
      <c r="AY106" s="22">
        <v>0</v>
      </c>
      <c r="AZ106" s="23">
        <v>855.6027917440715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1602.2346615752451</v>
      </c>
      <c r="BG106" s="22">
        <v>65.47567254607098</v>
      </c>
      <c r="BH106" s="22">
        <v>0.3616305852499</v>
      </c>
      <c r="BI106" s="22">
        <v>0</v>
      </c>
      <c r="BJ106" s="23">
        <v>227.32448793235366</v>
      </c>
      <c r="BK106" s="24">
        <f t="shared" si="15"/>
        <v>5840.977334567344</v>
      </c>
    </row>
    <row r="107" spans="1:63" s="25" customFormat="1" ht="14.25">
      <c r="A107" s="20"/>
      <c r="B107" s="7" t="s">
        <v>164</v>
      </c>
      <c r="C107" s="21">
        <v>0</v>
      </c>
      <c r="D107" s="22">
        <v>1.1862159793571</v>
      </c>
      <c r="E107" s="22">
        <v>0</v>
      </c>
      <c r="F107" s="22">
        <v>0</v>
      </c>
      <c r="G107" s="23">
        <v>0</v>
      </c>
      <c r="H107" s="21">
        <v>7.2272369834553</v>
      </c>
      <c r="I107" s="22">
        <v>0.7783091556780999</v>
      </c>
      <c r="J107" s="22">
        <v>0</v>
      </c>
      <c r="K107" s="22">
        <v>0</v>
      </c>
      <c r="L107" s="23">
        <v>5.827094187426901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3.1796847932445003</v>
      </c>
      <c r="S107" s="22">
        <v>0.45595054960689996</v>
      </c>
      <c r="T107" s="22">
        <v>0</v>
      </c>
      <c r="U107" s="22">
        <v>0</v>
      </c>
      <c r="V107" s="23">
        <v>1.5516454907843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57.95441207911859</v>
      </c>
      <c r="AW107" s="22">
        <v>9.956780550742227</v>
      </c>
      <c r="AX107" s="22">
        <v>0</v>
      </c>
      <c r="AY107" s="22">
        <v>0</v>
      </c>
      <c r="AZ107" s="23">
        <v>48.036107205482004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28.822304983408795</v>
      </c>
      <c r="BG107" s="22">
        <v>7.238552308711698</v>
      </c>
      <c r="BH107" s="22">
        <v>0</v>
      </c>
      <c r="BI107" s="22">
        <v>0</v>
      </c>
      <c r="BJ107" s="23">
        <v>12.5877393367035</v>
      </c>
      <c r="BK107" s="24">
        <f t="shared" si="15"/>
        <v>184.8020336037199</v>
      </c>
    </row>
    <row r="108" spans="1:63" s="25" customFormat="1" ht="14.25">
      <c r="A108" s="20"/>
      <c r="B108" s="7" t="s">
        <v>185</v>
      </c>
      <c r="C108" s="21">
        <v>0</v>
      </c>
      <c r="D108" s="22">
        <v>1.7419716768928</v>
      </c>
      <c r="E108" s="22">
        <v>0</v>
      </c>
      <c r="F108" s="22">
        <v>0</v>
      </c>
      <c r="G108" s="23">
        <v>0</v>
      </c>
      <c r="H108" s="21">
        <v>31.703857210166596</v>
      </c>
      <c r="I108" s="22">
        <v>10.0836073471777</v>
      </c>
      <c r="J108" s="22">
        <v>0</v>
      </c>
      <c r="K108" s="22">
        <v>0</v>
      </c>
      <c r="L108" s="23">
        <v>35.873966477746194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26.5517771322029</v>
      </c>
      <c r="S108" s="22">
        <v>7.3512393587492015</v>
      </c>
      <c r="T108" s="22">
        <v>0</v>
      </c>
      <c r="U108" s="22">
        <v>0</v>
      </c>
      <c r="V108" s="23">
        <v>17.5208461465328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188.1675416903514</v>
      </c>
      <c r="AW108" s="22">
        <v>158.92824812030128</v>
      </c>
      <c r="AX108" s="22">
        <v>0.13122367403569998</v>
      </c>
      <c r="AY108" s="22">
        <v>0</v>
      </c>
      <c r="AZ108" s="23">
        <v>419.81503737222573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146.01538771230898</v>
      </c>
      <c r="BG108" s="22">
        <v>18.8367678353125</v>
      </c>
      <c r="BH108" s="22">
        <v>0</v>
      </c>
      <c r="BI108" s="22">
        <v>0</v>
      </c>
      <c r="BJ108" s="23">
        <v>124.344406143975</v>
      </c>
      <c r="BK108" s="24">
        <f t="shared" si="15"/>
        <v>1187.0658778979787</v>
      </c>
    </row>
    <row r="109" spans="1:63" s="25" customFormat="1" ht="14.25">
      <c r="A109" s="20"/>
      <c r="B109" s="7" t="s">
        <v>165</v>
      </c>
      <c r="C109" s="21">
        <v>0</v>
      </c>
      <c r="D109" s="22">
        <v>1.0931251875714</v>
      </c>
      <c r="E109" s="22">
        <v>0</v>
      </c>
      <c r="F109" s="22">
        <v>0</v>
      </c>
      <c r="G109" s="23">
        <v>0</v>
      </c>
      <c r="H109" s="21">
        <v>35.7666834413435</v>
      </c>
      <c r="I109" s="22">
        <v>35.568544841748405</v>
      </c>
      <c r="J109" s="22">
        <v>0</v>
      </c>
      <c r="K109" s="22">
        <v>0</v>
      </c>
      <c r="L109" s="23">
        <v>116.39716421635099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24.534207934525803</v>
      </c>
      <c r="S109" s="22">
        <v>85.7157752928197</v>
      </c>
      <c r="T109" s="22">
        <v>0</v>
      </c>
      <c r="U109" s="22">
        <v>0</v>
      </c>
      <c r="V109" s="23">
        <v>65.50703545446132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694.665170329592</v>
      </c>
      <c r="AW109" s="22">
        <v>420.4179980221785</v>
      </c>
      <c r="AX109" s="22">
        <v>0</v>
      </c>
      <c r="AY109" s="22">
        <v>0</v>
      </c>
      <c r="AZ109" s="23">
        <v>2483.256497885045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602.9515299943021</v>
      </c>
      <c r="BG109" s="22">
        <v>250.10606855754085</v>
      </c>
      <c r="BH109" s="22">
        <v>0.8002301264642</v>
      </c>
      <c r="BI109" s="22">
        <v>0</v>
      </c>
      <c r="BJ109" s="23">
        <v>943.8090795389315</v>
      </c>
      <c r="BK109" s="24">
        <f t="shared" si="15"/>
        <v>5760.589110822876</v>
      </c>
    </row>
    <row r="110" spans="1:63" s="25" customFormat="1" ht="14.25">
      <c r="A110" s="20"/>
      <c r="B110" s="7" t="s">
        <v>166</v>
      </c>
      <c r="C110" s="21">
        <v>0</v>
      </c>
      <c r="D110" s="22">
        <v>1.0867765418928</v>
      </c>
      <c r="E110" s="22">
        <v>0</v>
      </c>
      <c r="F110" s="22">
        <v>0</v>
      </c>
      <c r="G110" s="23">
        <v>0</v>
      </c>
      <c r="H110" s="21">
        <v>45.956099699482394</v>
      </c>
      <c r="I110" s="22">
        <v>26.544047925498397</v>
      </c>
      <c r="J110" s="22">
        <v>0</v>
      </c>
      <c r="K110" s="22">
        <v>0</v>
      </c>
      <c r="L110" s="23">
        <v>73.70726510281689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18.342657768736704</v>
      </c>
      <c r="S110" s="22">
        <v>49.332358713285004</v>
      </c>
      <c r="T110" s="22">
        <v>0</v>
      </c>
      <c r="U110" s="22">
        <v>0</v>
      </c>
      <c r="V110" s="23">
        <v>10.701788054890299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74.55264576963032</v>
      </c>
      <c r="AW110" s="22">
        <v>38.17150150672053</v>
      </c>
      <c r="AX110" s="22">
        <v>0</v>
      </c>
      <c r="AY110" s="22">
        <v>0</v>
      </c>
      <c r="AZ110" s="23">
        <v>66.9426988895863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28.862114498114195</v>
      </c>
      <c r="BG110" s="22">
        <v>6.4036364015334994</v>
      </c>
      <c r="BH110" s="22">
        <v>0</v>
      </c>
      <c r="BI110" s="22">
        <v>0</v>
      </c>
      <c r="BJ110" s="23">
        <v>10.109974071418996</v>
      </c>
      <c r="BK110" s="24">
        <f t="shared" si="15"/>
        <v>450.71356494360634</v>
      </c>
    </row>
    <row r="111" spans="1:63" s="25" customFormat="1" ht="14.25">
      <c r="A111" s="20"/>
      <c r="B111" s="7" t="s">
        <v>190</v>
      </c>
      <c r="C111" s="21">
        <v>0</v>
      </c>
      <c r="D111" s="22">
        <v>0.6326799728928</v>
      </c>
      <c r="E111" s="22">
        <v>0</v>
      </c>
      <c r="F111" s="22">
        <v>0</v>
      </c>
      <c r="G111" s="23">
        <v>0</v>
      </c>
      <c r="H111" s="21">
        <v>15.534507908989802</v>
      </c>
      <c r="I111" s="22">
        <v>89.4542848757128</v>
      </c>
      <c r="J111" s="22">
        <v>0</v>
      </c>
      <c r="K111" s="22">
        <v>0</v>
      </c>
      <c r="L111" s="23">
        <v>89.474950995925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8.887327545919897</v>
      </c>
      <c r="S111" s="22">
        <v>8.0992587801423</v>
      </c>
      <c r="T111" s="22">
        <v>0</v>
      </c>
      <c r="U111" s="22">
        <v>0</v>
      </c>
      <c r="V111" s="23">
        <v>11.5254643121768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8.559262158600697</v>
      </c>
      <c r="AW111" s="22">
        <v>12.922458623820972</v>
      </c>
      <c r="AX111" s="22">
        <v>0</v>
      </c>
      <c r="AY111" s="22">
        <v>0</v>
      </c>
      <c r="AZ111" s="23">
        <v>21.297832998205998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5.455598753992401</v>
      </c>
      <c r="BG111" s="22">
        <v>7.2594234012487</v>
      </c>
      <c r="BH111" s="22">
        <v>0</v>
      </c>
      <c r="BI111" s="22">
        <v>0</v>
      </c>
      <c r="BJ111" s="23">
        <v>3.4399176209945006</v>
      </c>
      <c r="BK111" s="24">
        <f t="shared" si="15"/>
        <v>282.5429679486226</v>
      </c>
    </row>
    <row r="112" spans="1:63" s="25" customFormat="1" ht="14.25">
      <c r="A112" s="20"/>
      <c r="B112" s="7" t="s">
        <v>186</v>
      </c>
      <c r="C112" s="21">
        <v>0</v>
      </c>
      <c r="D112" s="22">
        <v>0.9383046915357</v>
      </c>
      <c r="E112" s="22">
        <v>0</v>
      </c>
      <c r="F112" s="22">
        <v>0</v>
      </c>
      <c r="G112" s="23">
        <v>0</v>
      </c>
      <c r="H112" s="21">
        <v>32.9391707732005</v>
      </c>
      <c r="I112" s="22">
        <v>44.28799199914151</v>
      </c>
      <c r="J112" s="22">
        <v>0</v>
      </c>
      <c r="K112" s="22">
        <v>0</v>
      </c>
      <c r="L112" s="23">
        <v>37.8738160659243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24.9959657102379</v>
      </c>
      <c r="S112" s="22">
        <v>0.5731628200710001</v>
      </c>
      <c r="T112" s="22">
        <v>0.2426265215357</v>
      </c>
      <c r="U112" s="22">
        <v>0</v>
      </c>
      <c r="V112" s="23">
        <v>9.861095540104401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21.499128141305704</v>
      </c>
      <c r="AW112" s="22">
        <v>8.557552533374272</v>
      </c>
      <c r="AX112" s="22">
        <v>0</v>
      </c>
      <c r="AY112" s="22">
        <v>0</v>
      </c>
      <c r="AZ112" s="23">
        <v>37.6889038184126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18.436476878863598</v>
      </c>
      <c r="BG112" s="22">
        <v>9.292110710461902</v>
      </c>
      <c r="BH112" s="22">
        <v>0</v>
      </c>
      <c r="BI112" s="22">
        <v>0</v>
      </c>
      <c r="BJ112" s="23">
        <v>11.6893381588105</v>
      </c>
      <c r="BK112" s="24">
        <f t="shared" si="15"/>
        <v>258.8756443629796</v>
      </c>
    </row>
    <row r="113" spans="1:63" s="25" customFormat="1" ht="14.25">
      <c r="A113" s="20"/>
      <c r="B113" s="7" t="s">
        <v>191</v>
      </c>
      <c r="C113" s="21">
        <v>0</v>
      </c>
      <c r="D113" s="22">
        <v>0.6207850316785001</v>
      </c>
      <c r="E113" s="22">
        <v>0</v>
      </c>
      <c r="F113" s="22">
        <v>0</v>
      </c>
      <c r="G113" s="23">
        <v>0</v>
      </c>
      <c r="H113" s="21">
        <v>10.973497842956899</v>
      </c>
      <c r="I113" s="22">
        <v>7.357412173678</v>
      </c>
      <c r="J113" s="22">
        <v>0</v>
      </c>
      <c r="K113" s="22">
        <v>0</v>
      </c>
      <c r="L113" s="23">
        <v>18.0403992410692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5.6708156244938</v>
      </c>
      <c r="S113" s="22">
        <v>0.6600759756783</v>
      </c>
      <c r="T113" s="22">
        <v>0</v>
      </c>
      <c r="U113" s="22">
        <v>0</v>
      </c>
      <c r="V113" s="23">
        <v>3.1175187466412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7.261825940504699</v>
      </c>
      <c r="AW113" s="22">
        <v>5.67330535374068</v>
      </c>
      <c r="AX113" s="22">
        <v>0</v>
      </c>
      <c r="AY113" s="22">
        <v>0</v>
      </c>
      <c r="AZ113" s="23">
        <v>13.469397955852601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2.667978990545399</v>
      </c>
      <c r="BG113" s="22">
        <v>5.3396456292854</v>
      </c>
      <c r="BH113" s="22">
        <v>0</v>
      </c>
      <c r="BI113" s="22">
        <v>0</v>
      </c>
      <c r="BJ113" s="23">
        <v>1.8872660603538</v>
      </c>
      <c r="BK113" s="24">
        <f t="shared" si="15"/>
        <v>82.73992456647846</v>
      </c>
    </row>
    <row r="114" spans="1:63" s="25" customFormat="1" ht="14.25">
      <c r="A114" s="20"/>
      <c r="B114" s="7" t="s">
        <v>167</v>
      </c>
      <c r="C114" s="21">
        <v>0</v>
      </c>
      <c r="D114" s="22">
        <v>1.1312863588214002</v>
      </c>
      <c r="E114" s="22">
        <v>0</v>
      </c>
      <c r="F114" s="22">
        <v>0</v>
      </c>
      <c r="G114" s="23">
        <v>0</v>
      </c>
      <c r="H114" s="21">
        <v>425.1378845786369</v>
      </c>
      <c r="I114" s="22">
        <v>79.23328918910319</v>
      </c>
      <c r="J114" s="22">
        <v>0</v>
      </c>
      <c r="K114" s="22">
        <v>0</v>
      </c>
      <c r="L114" s="23">
        <v>347.02693574731023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228.76704290104257</v>
      </c>
      <c r="S114" s="22">
        <v>25.9518990146767</v>
      </c>
      <c r="T114" s="22">
        <v>0</v>
      </c>
      <c r="U114" s="22">
        <v>0</v>
      </c>
      <c r="V114" s="23">
        <v>51.28164076831629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1310.5002151286326</v>
      </c>
      <c r="AW114" s="22">
        <v>216.14893351009346</v>
      </c>
      <c r="AX114" s="22">
        <v>0.10271516496409999</v>
      </c>
      <c r="AY114" s="22">
        <v>0</v>
      </c>
      <c r="AZ114" s="23">
        <v>1352.5714619197881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587.7399376437123</v>
      </c>
      <c r="BG114" s="22">
        <v>51.71131567658099</v>
      </c>
      <c r="BH114" s="22">
        <v>0.044209713821399994</v>
      </c>
      <c r="BI114" s="22">
        <v>0</v>
      </c>
      <c r="BJ114" s="23">
        <v>179.7588401874755</v>
      </c>
      <c r="BK114" s="24">
        <f t="shared" si="15"/>
        <v>4857.107607502975</v>
      </c>
    </row>
    <row r="115" spans="1:63" s="25" customFormat="1" ht="14.25">
      <c r="A115" s="20"/>
      <c r="B115" s="7" t="s">
        <v>168</v>
      </c>
      <c r="C115" s="21">
        <v>0</v>
      </c>
      <c r="D115" s="22">
        <v>2.3827663525714</v>
      </c>
      <c r="E115" s="22">
        <v>0</v>
      </c>
      <c r="F115" s="22">
        <v>0</v>
      </c>
      <c r="G115" s="23">
        <v>0</v>
      </c>
      <c r="H115" s="21">
        <v>64.07707452261442</v>
      </c>
      <c r="I115" s="22">
        <v>1.7744417687118</v>
      </c>
      <c r="J115" s="22">
        <v>0</v>
      </c>
      <c r="K115" s="22">
        <v>0</v>
      </c>
      <c r="L115" s="23">
        <v>22.854247471958796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27.381563185872004</v>
      </c>
      <c r="S115" s="22">
        <v>5.7892245498917</v>
      </c>
      <c r="T115" s="22">
        <v>0</v>
      </c>
      <c r="U115" s="22">
        <v>0</v>
      </c>
      <c r="V115" s="23">
        <v>13.1754177019968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822.5900623492096</v>
      </c>
      <c r="AW115" s="22">
        <v>49.797783421424036</v>
      </c>
      <c r="AX115" s="22">
        <v>0</v>
      </c>
      <c r="AY115" s="22">
        <v>0</v>
      </c>
      <c r="AZ115" s="23">
        <v>200.59556206267627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363.0253395260162</v>
      </c>
      <c r="BG115" s="22">
        <v>25.795062361872397</v>
      </c>
      <c r="BH115" s="22">
        <v>0</v>
      </c>
      <c r="BI115" s="22">
        <v>0</v>
      </c>
      <c r="BJ115" s="23">
        <v>43.81903220057079</v>
      </c>
      <c r="BK115" s="24">
        <f t="shared" si="15"/>
        <v>1643.0575774753863</v>
      </c>
    </row>
    <row r="116" spans="1:63" s="25" customFormat="1" ht="14.25">
      <c r="A116" s="20"/>
      <c r="B116" s="7" t="s">
        <v>169</v>
      </c>
      <c r="C116" s="21">
        <v>0</v>
      </c>
      <c r="D116" s="22">
        <v>1.1149734190714</v>
      </c>
      <c r="E116" s="22">
        <v>0</v>
      </c>
      <c r="F116" s="22">
        <v>0</v>
      </c>
      <c r="G116" s="23">
        <v>0</v>
      </c>
      <c r="H116" s="21">
        <v>3.6470447335301994</v>
      </c>
      <c r="I116" s="22">
        <v>0.16756231828549997</v>
      </c>
      <c r="J116" s="22">
        <v>0</v>
      </c>
      <c r="K116" s="22">
        <v>0</v>
      </c>
      <c r="L116" s="23">
        <v>3.4017822336058003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1.1860421680312</v>
      </c>
      <c r="S116" s="22">
        <v>0.6841512477142</v>
      </c>
      <c r="T116" s="22">
        <v>0</v>
      </c>
      <c r="U116" s="22">
        <v>0</v>
      </c>
      <c r="V116" s="23">
        <v>0.4240617347135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13.552557888105495</v>
      </c>
      <c r="AW116" s="22">
        <v>0.187175926626667</v>
      </c>
      <c r="AX116" s="22">
        <v>0</v>
      </c>
      <c r="AY116" s="22">
        <v>0</v>
      </c>
      <c r="AZ116" s="23">
        <v>2.3627832820694996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4.8808953850792</v>
      </c>
      <c r="BG116" s="22">
        <v>0.027757434535399996</v>
      </c>
      <c r="BH116" s="22">
        <v>0</v>
      </c>
      <c r="BI116" s="22">
        <v>0</v>
      </c>
      <c r="BJ116" s="23">
        <v>0.5194950426780001</v>
      </c>
      <c r="BK116" s="24">
        <f t="shared" si="15"/>
        <v>32.156282814046065</v>
      </c>
    </row>
    <row r="117" spans="1:63" s="25" customFormat="1" ht="14.25">
      <c r="A117" s="20"/>
      <c r="B117" s="7" t="s">
        <v>170</v>
      </c>
      <c r="C117" s="21">
        <v>0</v>
      </c>
      <c r="D117" s="22">
        <v>3.3446520082142</v>
      </c>
      <c r="E117" s="22">
        <v>0</v>
      </c>
      <c r="F117" s="22">
        <v>0</v>
      </c>
      <c r="G117" s="23">
        <v>0</v>
      </c>
      <c r="H117" s="21">
        <v>31.872436607133597</v>
      </c>
      <c r="I117" s="22">
        <v>0</v>
      </c>
      <c r="J117" s="22">
        <v>0</v>
      </c>
      <c r="K117" s="22">
        <v>0</v>
      </c>
      <c r="L117" s="23">
        <v>12.2980756267482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22.4665145973499</v>
      </c>
      <c r="S117" s="22">
        <v>0</v>
      </c>
      <c r="T117" s="22">
        <v>0</v>
      </c>
      <c r="U117" s="22">
        <v>0</v>
      </c>
      <c r="V117" s="23">
        <v>1.8909520399627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1012.3226691519004</v>
      </c>
      <c r="AW117" s="22">
        <v>0.027540675322270565</v>
      </c>
      <c r="AX117" s="22">
        <v>0</v>
      </c>
      <c r="AY117" s="22">
        <v>0</v>
      </c>
      <c r="AZ117" s="23">
        <v>250.30035179598477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802.7755851053474</v>
      </c>
      <c r="BG117" s="22">
        <v>0.052003391749799996</v>
      </c>
      <c r="BH117" s="22">
        <v>0</v>
      </c>
      <c r="BI117" s="22">
        <v>0</v>
      </c>
      <c r="BJ117" s="23">
        <v>149.72618522682512</v>
      </c>
      <c r="BK117" s="24">
        <f t="shared" si="15"/>
        <v>2287.0769662265384</v>
      </c>
    </row>
    <row r="118" spans="1:63" s="25" customFormat="1" ht="14.25">
      <c r="A118" s="20"/>
      <c r="B118" s="7" t="s">
        <v>171</v>
      </c>
      <c r="C118" s="21">
        <v>0</v>
      </c>
      <c r="D118" s="22">
        <v>9.8873681589642</v>
      </c>
      <c r="E118" s="22">
        <v>0</v>
      </c>
      <c r="F118" s="22">
        <v>0</v>
      </c>
      <c r="G118" s="23">
        <v>0</v>
      </c>
      <c r="H118" s="21">
        <v>1639.6415517120806</v>
      </c>
      <c r="I118" s="22">
        <v>154.19136403245943</v>
      </c>
      <c r="J118" s="22">
        <v>0</v>
      </c>
      <c r="K118" s="22">
        <v>0</v>
      </c>
      <c r="L118" s="23">
        <v>725.621459502806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1027.9199474135612</v>
      </c>
      <c r="S118" s="22">
        <v>27.985057821782497</v>
      </c>
      <c r="T118" s="22">
        <v>0</v>
      </c>
      <c r="U118" s="22">
        <v>0</v>
      </c>
      <c r="V118" s="23">
        <v>163.39686940006501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6890.4852343096</v>
      </c>
      <c r="AW118" s="22">
        <v>322.70943104258595</v>
      </c>
      <c r="AX118" s="22">
        <v>0.3986340780354</v>
      </c>
      <c r="AY118" s="22">
        <v>0</v>
      </c>
      <c r="AZ118" s="23">
        <v>1928.5889930595613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4846.090412628488</v>
      </c>
      <c r="BG118" s="22">
        <v>149.49455049486608</v>
      </c>
      <c r="BH118" s="22">
        <v>0.0203380101071</v>
      </c>
      <c r="BI118" s="22">
        <v>0</v>
      </c>
      <c r="BJ118" s="23">
        <v>612.4124964579191</v>
      </c>
      <c r="BK118" s="24">
        <f t="shared" si="15"/>
        <v>18498.843708122884</v>
      </c>
    </row>
    <row r="119" spans="1:63" s="25" customFormat="1" ht="14.25">
      <c r="A119" s="20"/>
      <c r="B119" s="7" t="s">
        <v>172</v>
      </c>
      <c r="C119" s="21">
        <v>0</v>
      </c>
      <c r="D119" s="22">
        <v>1.2325488996428</v>
      </c>
      <c r="E119" s="22">
        <v>0</v>
      </c>
      <c r="F119" s="22">
        <v>0</v>
      </c>
      <c r="G119" s="23">
        <v>0</v>
      </c>
      <c r="H119" s="21">
        <v>195.2234184553983</v>
      </c>
      <c r="I119" s="22">
        <v>29.432923176783497</v>
      </c>
      <c r="J119" s="22">
        <v>0</v>
      </c>
      <c r="K119" s="22">
        <v>0</v>
      </c>
      <c r="L119" s="23">
        <v>71.8163504572796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87.18220100347916</v>
      </c>
      <c r="S119" s="22">
        <v>21.44653894964171</v>
      </c>
      <c r="T119" s="22">
        <v>0</v>
      </c>
      <c r="U119" s="22">
        <v>0</v>
      </c>
      <c r="V119" s="23">
        <v>10.8084161747466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2019.6624539830632</v>
      </c>
      <c r="AW119" s="22">
        <v>75.81977796892936</v>
      </c>
      <c r="AX119" s="22">
        <v>0</v>
      </c>
      <c r="AY119" s="22">
        <v>0</v>
      </c>
      <c r="AZ119" s="23">
        <v>530.9532975747102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1132.8526602860807</v>
      </c>
      <c r="BG119" s="22">
        <v>20.975942462410096</v>
      </c>
      <c r="BH119" s="22">
        <v>0.01542285975</v>
      </c>
      <c r="BI119" s="22">
        <v>0</v>
      </c>
      <c r="BJ119" s="23">
        <v>117.6709927637255</v>
      </c>
      <c r="BK119" s="24">
        <f t="shared" si="15"/>
        <v>4315.092945015641</v>
      </c>
    </row>
    <row r="120" spans="1:63" s="25" customFormat="1" ht="14.25">
      <c r="A120" s="20"/>
      <c r="B120" s="7" t="s">
        <v>173</v>
      </c>
      <c r="C120" s="21">
        <v>0</v>
      </c>
      <c r="D120" s="22">
        <v>0.11819679785710001</v>
      </c>
      <c r="E120" s="22">
        <v>0</v>
      </c>
      <c r="F120" s="22">
        <v>0</v>
      </c>
      <c r="G120" s="23">
        <v>0</v>
      </c>
      <c r="H120" s="21">
        <v>54.3828144218081</v>
      </c>
      <c r="I120" s="22">
        <v>36.60745684035639</v>
      </c>
      <c r="J120" s="22">
        <v>0</v>
      </c>
      <c r="K120" s="22">
        <v>0</v>
      </c>
      <c r="L120" s="23">
        <v>58.820653887137915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28.239353769810393</v>
      </c>
      <c r="S120" s="22">
        <v>11.033108825856697</v>
      </c>
      <c r="T120" s="22">
        <v>0</v>
      </c>
      <c r="U120" s="22">
        <v>0</v>
      </c>
      <c r="V120" s="23">
        <v>7.764615558926499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15.559559146559803</v>
      </c>
      <c r="AW120" s="22">
        <v>4.459290466856922</v>
      </c>
      <c r="AX120" s="22">
        <v>0</v>
      </c>
      <c r="AY120" s="22">
        <v>0</v>
      </c>
      <c r="AZ120" s="23">
        <v>21.8625880582058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6.431267188245699</v>
      </c>
      <c r="BG120" s="22">
        <v>0.2615529869635</v>
      </c>
      <c r="BH120" s="22">
        <v>0</v>
      </c>
      <c r="BI120" s="22">
        <v>0</v>
      </c>
      <c r="BJ120" s="23">
        <v>2.6816499605315003</v>
      </c>
      <c r="BK120" s="24">
        <f t="shared" si="15"/>
        <v>248.2221079091163</v>
      </c>
    </row>
    <row r="121" spans="1:63" s="25" customFormat="1" ht="14.25">
      <c r="A121" s="20"/>
      <c r="B121" s="7" t="s">
        <v>194</v>
      </c>
      <c r="C121" s="21">
        <v>0</v>
      </c>
      <c r="D121" s="22">
        <v>3.8716982142857</v>
      </c>
      <c r="E121" s="22">
        <v>0</v>
      </c>
      <c r="F121" s="22">
        <v>0</v>
      </c>
      <c r="G121" s="23">
        <v>0</v>
      </c>
      <c r="H121" s="21">
        <v>95.10744163997848</v>
      </c>
      <c r="I121" s="22">
        <v>14.357154641320099</v>
      </c>
      <c r="J121" s="22">
        <v>0</v>
      </c>
      <c r="K121" s="22">
        <v>0</v>
      </c>
      <c r="L121" s="23">
        <v>78.35144822131589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52.5413904246283</v>
      </c>
      <c r="S121" s="22">
        <v>1.6720123451064002</v>
      </c>
      <c r="T121" s="22">
        <v>0</v>
      </c>
      <c r="U121" s="22">
        <v>0</v>
      </c>
      <c r="V121" s="23">
        <v>9.1732922920687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79.20051846023131</v>
      </c>
      <c r="AW121" s="22">
        <v>83.95187063950955</v>
      </c>
      <c r="AX121" s="22">
        <v>0.0832433000357</v>
      </c>
      <c r="AY121" s="22">
        <v>0</v>
      </c>
      <c r="AZ121" s="23">
        <v>86.0094102773228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36.9709423114993</v>
      </c>
      <c r="BG121" s="22">
        <v>2.4661542702464994</v>
      </c>
      <c r="BH121" s="22">
        <v>0</v>
      </c>
      <c r="BI121" s="22">
        <v>0</v>
      </c>
      <c r="BJ121" s="23">
        <v>15.973498329947098</v>
      </c>
      <c r="BK121" s="24">
        <f t="shared" si="15"/>
        <v>559.7300753674959</v>
      </c>
    </row>
    <row r="122" spans="1:63" s="30" customFormat="1" ht="14.25">
      <c r="A122" s="20"/>
      <c r="B122" s="8" t="s">
        <v>12</v>
      </c>
      <c r="C122" s="26">
        <f aca="true" t="shared" si="16" ref="C122:AH122">SUM(C94:C121)</f>
        <v>0</v>
      </c>
      <c r="D122" s="27">
        <f t="shared" si="16"/>
        <v>79.1553057662844</v>
      </c>
      <c r="E122" s="27">
        <f t="shared" si="16"/>
        <v>0</v>
      </c>
      <c r="F122" s="27">
        <f t="shared" si="16"/>
        <v>0</v>
      </c>
      <c r="G122" s="28">
        <f t="shared" si="16"/>
        <v>0</v>
      </c>
      <c r="H122" s="26">
        <f t="shared" si="16"/>
        <v>4643.9095933869985</v>
      </c>
      <c r="I122" s="27">
        <f t="shared" si="16"/>
        <v>5368.276491080875</v>
      </c>
      <c r="J122" s="27">
        <f t="shared" si="16"/>
        <v>11.766117286785502</v>
      </c>
      <c r="K122" s="27">
        <f t="shared" si="16"/>
        <v>463.6104950789642</v>
      </c>
      <c r="L122" s="28">
        <f t="shared" si="16"/>
        <v>5200.3571333381</v>
      </c>
      <c r="M122" s="26">
        <f t="shared" si="16"/>
        <v>0</v>
      </c>
      <c r="N122" s="27">
        <f t="shared" si="16"/>
        <v>0</v>
      </c>
      <c r="O122" s="27">
        <f t="shared" si="16"/>
        <v>0</v>
      </c>
      <c r="P122" s="27">
        <f t="shared" si="16"/>
        <v>0</v>
      </c>
      <c r="Q122" s="28">
        <f t="shared" si="16"/>
        <v>0</v>
      </c>
      <c r="R122" s="26">
        <f t="shared" si="16"/>
        <v>2544.597803247213</v>
      </c>
      <c r="S122" s="27">
        <f t="shared" si="16"/>
        <v>894.6208135129336</v>
      </c>
      <c r="T122" s="27">
        <f t="shared" si="16"/>
        <v>0.9721974890713</v>
      </c>
      <c r="U122" s="27">
        <f t="shared" si="16"/>
        <v>0</v>
      </c>
      <c r="V122" s="28">
        <f t="shared" si="16"/>
        <v>964.3415150808862</v>
      </c>
      <c r="W122" s="26">
        <f t="shared" si="16"/>
        <v>0</v>
      </c>
      <c r="X122" s="27">
        <f t="shared" si="16"/>
        <v>0</v>
      </c>
      <c r="Y122" s="27">
        <f t="shared" si="16"/>
        <v>0</v>
      </c>
      <c r="Z122" s="27">
        <f t="shared" si="16"/>
        <v>0</v>
      </c>
      <c r="AA122" s="28">
        <f t="shared" si="16"/>
        <v>0</v>
      </c>
      <c r="AB122" s="26">
        <f t="shared" si="16"/>
        <v>0</v>
      </c>
      <c r="AC122" s="27">
        <f t="shared" si="16"/>
        <v>0</v>
      </c>
      <c r="AD122" s="27">
        <f t="shared" si="16"/>
        <v>0</v>
      </c>
      <c r="AE122" s="27">
        <f t="shared" si="16"/>
        <v>0</v>
      </c>
      <c r="AF122" s="28">
        <f t="shared" si="16"/>
        <v>0</v>
      </c>
      <c r="AG122" s="26">
        <f t="shared" si="16"/>
        <v>0</v>
      </c>
      <c r="AH122" s="27">
        <f t="shared" si="16"/>
        <v>0</v>
      </c>
      <c r="AI122" s="27">
        <f aca="true" t="shared" si="17" ref="AI122:BK122">SUM(AI94:AI121)</f>
        <v>0</v>
      </c>
      <c r="AJ122" s="27">
        <f t="shared" si="17"/>
        <v>0</v>
      </c>
      <c r="AK122" s="28">
        <f t="shared" si="17"/>
        <v>0</v>
      </c>
      <c r="AL122" s="26">
        <f t="shared" si="17"/>
        <v>0</v>
      </c>
      <c r="AM122" s="27">
        <f t="shared" si="17"/>
        <v>0</v>
      </c>
      <c r="AN122" s="27">
        <f t="shared" si="17"/>
        <v>0</v>
      </c>
      <c r="AO122" s="27">
        <f t="shared" si="17"/>
        <v>0</v>
      </c>
      <c r="AP122" s="28">
        <f t="shared" si="17"/>
        <v>0</v>
      </c>
      <c r="AQ122" s="26">
        <f t="shared" si="17"/>
        <v>0</v>
      </c>
      <c r="AR122" s="27">
        <f t="shared" si="17"/>
        <v>0</v>
      </c>
      <c r="AS122" s="27">
        <f t="shared" si="17"/>
        <v>0</v>
      </c>
      <c r="AT122" s="27">
        <f t="shared" si="17"/>
        <v>0</v>
      </c>
      <c r="AU122" s="28">
        <f t="shared" si="17"/>
        <v>0</v>
      </c>
      <c r="AV122" s="26">
        <f t="shared" si="17"/>
        <v>32155.027246864327</v>
      </c>
      <c r="AW122" s="27">
        <f t="shared" si="17"/>
        <v>4718.734512467942</v>
      </c>
      <c r="AX122" s="27">
        <f t="shared" si="17"/>
        <v>2.7092520763555</v>
      </c>
      <c r="AY122" s="27">
        <f t="shared" si="17"/>
        <v>0</v>
      </c>
      <c r="AZ122" s="28">
        <f t="shared" si="17"/>
        <v>20238.389802363286</v>
      </c>
      <c r="BA122" s="26">
        <f t="shared" si="17"/>
        <v>0</v>
      </c>
      <c r="BB122" s="27">
        <f t="shared" si="17"/>
        <v>0</v>
      </c>
      <c r="BC122" s="27">
        <f t="shared" si="17"/>
        <v>0</v>
      </c>
      <c r="BD122" s="27">
        <f t="shared" si="17"/>
        <v>0</v>
      </c>
      <c r="BE122" s="28">
        <f t="shared" si="17"/>
        <v>0</v>
      </c>
      <c r="BF122" s="26">
        <f t="shared" si="17"/>
        <v>19740.764398300893</v>
      </c>
      <c r="BG122" s="27">
        <f t="shared" si="17"/>
        <v>1475.0979351808826</v>
      </c>
      <c r="BH122" s="27">
        <f t="shared" si="17"/>
        <v>4.212950701499399</v>
      </c>
      <c r="BI122" s="27">
        <f t="shared" si="17"/>
        <v>0.0312825878928</v>
      </c>
      <c r="BJ122" s="28">
        <f t="shared" si="17"/>
        <v>5322.190404691213</v>
      </c>
      <c r="BK122" s="29">
        <f t="shared" si="17"/>
        <v>103828.7652505024</v>
      </c>
    </row>
    <row r="123" spans="1:63" s="30" customFormat="1" ht="14.25">
      <c r="A123" s="20"/>
      <c r="B123" s="8" t="s">
        <v>23</v>
      </c>
      <c r="C123" s="26">
        <f aca="true" t="shared" si="18" ref="C123:AH123">C122+C91</f>
        <v>0</v>
      </c>
      <c r="D123" s="27">
        <f t="shared" si="18"/>
        <v>88.3503764305701</v>
      </c>
      <c r="E123" s="27">
        <f t="shared" si="18"/>
        <v>0</v>
      </c>
      <c r="F123" s="27">
        <f t="shared" si="18"/>
        <v>0</v>
      </c>
      <c r="G123" s="28">
        <f t="shared" si="18"/>
        <v>0</v>
      </c>
      <c r="H123" s="26">
        <f t="shared" si="18"/>
        <v>5155.70690850717</v>
      </c>
      <c r="I123" s="27">
        <f t="shared" si="18"/>
        <v>5395.56803398187</v>
      </c>
      <c r="J123" s="27">
        <f t="shared" si="18"/>
        <v>11.766117286785502</v>
      </c>
      <c r="K123" s="27">
        <f t="shared" si="18"/>
        <v>463.6104950789642</v>
      </c>
      <c r="L123" s="28">
        <f t="shared" si="18"/>
        <v>5248.5425118018065</v>
      </c>
      <c r="M123" s="26">
        <f t="shared" si="18"/>
        <v>0</v>
      </c>
      <c r="N123" s="27">
        <f t="shared" si="18"/>
        <v>0</v>
      </c>
      <c r="O123" s="27">
        <f t="shared" si="18"/>
        <v>0</v>
      </c>
      <c r="P123" s="27">
        <f t="shared" si="18"/>
        <v>0</v>
      </c>
      <c r="Q123" s="28">
        <f t="shared" si="18"/>
        <v>0</v>
      </c>
      <c r="R123" s="26">
        <f t="shared" si="18"/>
        <v>2887.9112066217826</v>
      </c>
      <c r="S123" s="27">
        <f t="shared" si="18"/>
        <v>904.2639208674301</v>
      </c>
      <c r="T123" s="27">
        <f t="shared" si="18"/>
        <v>0.9721974890713</v>
      </c>
      <c r="U123" s="27">
        <f t="shared" si="18"/>
        <v>0</v>
      </c>
      <c r="V123" s="28">
        <f t="shared" si="18"/>
        <v>983.3825850959524</v>
      </c>
      <c r="W123" s="26">
        <f t="shared" si="18"/>
        <v>0</v>
      </c>
      <c r="X123" s="27">
        <f t="shared" si="18"/>
        <v>0</v>
      </c>
      <c r="Y123" s="27">
        <f t="shared" si="18"/>
        <v>0</v>
      </c>
      <c r="Z123" s="27">
        <f t="shared" si="18"/>
        <v>0</v>
      </c>
      <c r="AA123" s="28">
        <f t="shared" si="18"/>
        <v>0</v>
      </c>
      <c r="AB123" s="26">
        <f t="shared" si="18"/>
        <v>0</v>
      </c>
      <c r="AC123" s="27">
        <f t="shared" si="18"/>
        <v>0</v>
      </c>
      <c r="AD123" s="27">
        <f t="shared" si="18"/>
        <v>0</v>
      </c>
      <c r="AE123" s="27">
        <f t="shared" si="18"/>
        <v>0</v>
      </c>
      <c r="AF123" s="28">
        <f t="shared" si="18"/>
        <v>0</v>
      </c>
      <c r="AG123" s="26">
        <f t="shared" si="18"/>
        <v>0</v>
      </c>
      <c r="AH123" s="27">
        <f t="shared" si="18"/>
        <v>0</v>
      </c>
      <c r="AI123" s="27">
        <f aca="true" t="shared" si="19" ref="AI123:BK123">AI122+AI91</f>
        <v>0</v>
      </c>
      <c r="AJ123" s="27">
        <f t="shared" si="19"/>
        <v>0</v>
      </c>
      <c r="AK123" s="28">
        <f t="shared" si="19"/>
        <v>0</v>
      </c>
      <c r="AL123" s="26">
        <f t="shared" si="19"/>
        <v>0</v>
      </c>
      <c r="AM123" s="27">
        <f t="shared" si="19"/>
        <v>0</v>
      </c>
      <c r="AN123" s="27">
        <f t="shared" si="19"/>
        <v>0</v>
      </c>
      <c r="AO123" s="27">
        <f t="shared" si="19"/>
        <v>0</v>
      </c>
      <c r="AP123" s="28">
        <f t="shared" si="19"/>
        <v>0</v>
      </c>
      <c r="AQ123" s="26">
        <f t="shared" si="19"/>
        <v>0</v>
      </c>
      <c r="AR123" s="27">
        <f t="shared" si="19"/>
        <v>0</v>
      </c>
      <c r="AS123" s="27">
        <f t="shared" si="19"/>
        <v>0</v>
      </c>
      <c r="AT123" s="27">
        <f t="shared" si="19"/>
        <v>0</v>
      </c>
      <c r="AU123" s="28">
        <f t="shared" si="19"/>
        <v>0</v>
      </c>
      <c r="AV123" s="26">
        <f t="shared" si="19"/>
        <v>37383.07555609953</v>
      </c>
      <c r="AW123" s="27">
        <f t="shared" si="19"/>
        <v>5025.800104982716</v>
      </c>
      <c r="AX123" s="27">
        <f t="shared" si="19"/>
        <v>2.7092520763555</v>
      </c>
      <c r="AY123" s="27">
        <f t="shared" si="19"/>
        <v>0</v>
      </c>
      <c r="AZ123" s="28">
        <f t="shared" si="19"/>
        <v>20769.14006257767</v>
      </c>
      <c r="BA123" s="26">
        <f t="shared" si="19"/>
        <v>0</v>
      </c>
      <c r="BB123" s="27">
        <f t="shared" si="19"/>
        <v>0</v>
      </c>
      <c r="BC123" s="27">
        <f t="shared" si="19"/>
        <v>0</v>
      </c>
      <c r="BD123" s="27">
        <f t="shared" si="19"/>
        <v>0</v>
      </c>
      <c r="BE123" s="28">
        <f t="shared" si="19"/>
        <v>0</v>
      </c>
      <c r="BF123" s="26">
        <f t="shared" si="19"/>
        <v>24177.42745634453</v>
      </c>
      <c r="BG123" s="27">
        <f t="shared" si="19"/>
        <v>1673.6522050482424</v>
      </c>
      <c r="BH123" s="27">
        <f t="shared" si="19"/>
        <v>4.212950701499399</v>
      </c>
      <c r="BI123" s="27">
        <f t="shared" si="19"/>
        <v>0.0312825878928</v>
      </c>
      <c r="BJ123" s="28">
        <f t="shared" si="19"/>
        <v>5571.3326499309915</v>
      </c>
      <c r="BK123" s="28">
        <f t="shared" si="19"/>
        <v>115747.45587351083</v>
      </c>
    </row>
    <row r="124" spans="3:63" ht="15" customHeight="1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</row>
    <row r="125" spans="1:63" s="25" customFormat="1" ht="14.25">
      <c r="A125" s="20" t="s">
        <v>24</v>
      </c>
      <c r="B125" s="12" t="s">
        <v>25</v>
      </c>
      <c r="C125" s="21"/>
      <c r="D125" s="22"/>
      <c r="E125" s="22"/>
      <c r="F125" s="22"/>
      <c r="G125" s="23"/>
      <c r="H125" s="21"/>
      <c r="I125" s="22"/>
      <c r="J125" s="22"/>
      <c r="K125" s="22"/>
      <c r="L125" s="23"/>
      <c r="M125" s="21"/>
      <c r="N125" s="22"/>
      <c r="O125" s="22"/>
      <c r="P125" s="22"/>
      <c r="Q125" s="23"/>
      <c r="R125" s="21"/>
      <c r="S125" s="22"/>
      <c r="T125" s="22"/>
      <c r="U125" s="22"/>
      <c r="V125" s="23"/>
      <c r="W125" s="21"/>
      <c r="X125" s="22"/>
      <c r="Y125" s="22"/>
      <c r="Z125" s="22"/>
      <c r="AA125" s="23"/>
      <c r="AB125" s="21"/>
      <c r="AC125" s="22"/>
      <c r="AD125" s="22"/>
      <c r="AE125" s="22"/>
      <c r="AF125" s="23"/>
      <c r="AG125" s="21"/>
      <c r="AH125" s="22"/>
      <c r="AI125" s="22"/>
      <c r="AJ125" s="22"/>
      <c r="AK125" s="23"/>
      <c r="AL125" s="21"/>
      <c r="AM125" s="22"/>
      <c r="AN125" s="22"/>
      <c r="AO125" s="22"/>
      <c r="AP125" s="23"/>
      <c r="AQ125" s="21"/>
      <c r="AR125" s="22"/>
      <c r="AS125" s="22"/>
      <c r="AT125" s="22"/>
      <c r="AU125" s="23"/>
      <c r="AV125" s="21"/>
      <c r="AW125" s="22"/>
      <c r="AX125" s="22"/>
      <c r="AY125" s="22"/>
      <c r="AZ125" s="23"/>
      <c r="BA125" s="21"/>
      <c r="BB125" s="22"/>
      <c r="BC125" s="22"/>
      <c r="BD125" s="22"/>
      <c r="BE125" s="23"/>
      <c r="BF125" s="21"/>
      <c r="BG125" s="22"/>
      <c r="BH125" s="22"/>
      <c r="BI125" s="22"/>
      <c r="BJ125" s="23"/>
      <c r="BK125" s="24"/>
    </row>
    <row r="126" spans="1:63" s="25" customFormat="1" ht="14.25">
      <c r="A126" s="20" t="s">
        <v>7</v>
      </c>
      <c r="B126" s="8" t="s">
        <v>26</v>
      </c>
      <c r="C126" s="21"/>
      <c r="D126" s="22"/>
      <c r="E126" s="22"/>
      <c r="F126" s="22"/>
      <c r="G126" s="23"/>
      <c r="H126" s="21"/>
      <c r="I126" s="22"/>
      <c r="J126" s="22"/>
      <c r="K126" s="22"/>
      <c r="L126" s="23"/>
      <c r="M126" s="21"/>
      <c r="N126" s="22"/>
      <c r="O126" s="22"/>
      <c r="P126" s="22"/>
      <c r="Q126" s="23"/>
      <c r="R126" s="21"/>
      <c r="S126" s="22"/>
      <c r="T126" s="22"/>
      <c r="U126" s="22"/>
      <c r="V126" s="23"/>
      <c r="W126" s="21"/>
      <c r="X126" s="22"/>
      <c r="Y126" s="22"/>
      <c r="Z126" s="22"/>
      <c r="AA126" s="23"/>
      <c r="AB126" s="21"/>
      <c r="AC126" s="22"/>
      <c r="AD126" s="22"/>
      <c r="AE126" s="22"/>
      <c r="AF126" s="23"/>
      <c r="AG126" s="21"/>
      <c r="AH126" s="22"/>
      <c r="AI126" s="22"/>
      <c r="AJ126" s="22"/>
      <c r="AK126" s="23"/>
      <c r="AL126" s="21"/>
      <c r="AM126" s="22"/>
      <c r="AN126" s="22"/>
      <c r="AO126" s="22"/>
      <c r="AP126" s="23"/>
      <c r="AQ126" s="21"/>
      <c r="AR126" s="22"/>
      <c r="AS126" s="22"/>
      <c r="AT126" s="22"/>
      <c r="AU126" s="23"/>
      <c r="AV126" s="21"/>
      <c r="AW126" s="22"/>
      <c r="AX126" s="22"/>
      <c r="AY126" s="22"/>
      <c r="AZ126" s="23"/>
      <c r="BA126" s="21"/>
      <c r="BB126" s="22"/>
      <c r="BC126" s="22"/>
      <c r="BD126" s="22"/>
      <c r="BE126" s="23"/>
      <c r="BF126" s="21"/>
      <c r="BG126" s="22"/>
      <c r="BH126" s="22"/>
      <c r="BI126" s="22"/>
      <c r="BJ126" s="23"/>
      <c r="BK126" s="24"/>
    </row>
    <row r="127" spans="1:63" s="25" customFormat="1" ht="14.25">
      <c r="A127" s="20"/>
      <c r="B127" s="13" t="s">
        <v>174</v>
      </c>
      <c r="C127" s="21">
        <v>0</v>
      </c>
      <c r="D127" s="22">
        <v>0.022941379999999997</v>
      </c>
      <c r="E127" s="22">
        <v>0</v>
      </c>
      <c r="F127" s="22">
        <v>0</v>
      </c>
      <c r="G127" s="23">
        <v>0</v>
      </c>
      <c r="H127" s="21">
        <v>0.08059352224980003</v>
      </c>
      <c r="I127" s="22">
        <v>0.099459945</v>
      </c>
      <c r="J127" s="22">
        <v>0.001961511</v>
      </c>
      <c r="K127" s="22">
        <v>0</v>
      </c>
      <c r="L127" s="23">
        <v>0.1618468019999999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0.04178976653559999</v>
      </c>
      <c r="S127" s="22">
        <v>0.10446293799999999</v>
      </c>
      <c r="T127" s="22">
        <v>0</v>
      </c>
      <c r="U127" s="22">
        <v>0</v>
      </c>
      <c r="V127" s="23">
        <v>0.04914191600000001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1.5495617456371995</v>
      </c>
      <c r="AW127" s="22">
        <v>0.5996522084780602</v>
      </c>
      <c r="AX127" s="22">
        <v>0.000124954</v>
      </c>
      <c r="AY127" s="22">
        <v>0</v>
      </c>
      <c r="AZ127" s="23">
        <v>4.076689899532902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0.9926098589964</v>
      </c>
      <c r="BG127" s="22">
        <v>0.20696723599990008</v>
      </c>
      <c r="BH127" s="22">
        <v>0.004887836</v>
      </c>
      <c r="BI127" s="22">
        <v>0</v>
      </c>
      <c r="BJ127" s="23">
        <v>1.3345454206415992</v>
      </c>
      <c r="BK127" s="24">
        <f>SUM(C127:BJ127)</f>
        <v>9.327236940071462</v>
      </c>
    </row>
    <row r="128" spans="1:63" s="25" customFormat="1" ht="14.25">
      <c r="A128" s="20"/>
      <c r="B128" s="13" t="s">
        <v>175</v>
      </c>
      <c r="C128" s="21">
        <v>0</v>
      </c>
      <c r="D128" s="22">
        <v>0.8988121877856999</v>
      </c>
      <c r="E128" s="22">
        <v>0</v>
      </c>
      <c r="F128" s="22">
        <v>0</v>
      </c>
      <c r="G128" s="23">
        <v>0</v>
      </c>
      <c r="H128" s="21">
        <v>53.225410010481895</v>
      </c>
      <c r="I128" s="22">
        <v>16.019235308069803</v>
      </c>
      <c r="J128" s="22">
        <v>0</v>
      </c>
      <c r="K128" s="22">
        <v>0</v>
      </c>
      <c r="L128" s="23">
        <v>70.5774929552806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26.985418426592098</v>
      </c>
      <c r="S128" s="22">
        <v>13.084264403106198</v>
      </c>
      <c r="T128" s="22">
        <v>0</v>
      </c>
      <c r="U128" s="22">
        <v>0</v>
      </c>
      <c r="V128" s="23">
        <v>19.325851279460696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792.0722056132956</v>
      </c>
      <c r="AW128" s="22">
        <v>159.04408576119096</v>
      </c>
      <c r="AX128" s="22">
        <v>0.0263264236428</v>
      </c>
      <c r="AY128" s="22">
        <v>0</v>
      </c>
      <c r="AZ128" s="23">
        <v>1074.2660530690116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532.0308686728592</v>
      </c>
      <c r="BG128" s="22">
        <v>39.565218431694795</v>
      </c>
      <c r="BH128" s="22">
        <v>0</v>
      </c>
      <c r="BI128" s="22">
        <v>0</v>
      </c>
      <c r="BJ128" s="23">
        <v>391.4840132582235</v>
      </c>
      <c r="BK128" s="24">
        <f>SUM(C128:BJ128)</f>
        <v>3188.605255800695</v>
      </c>
    </row>
    <row r="129" spans="1:63" s="30" customFormat="1" ht="14.25">
      <c r="A129" s="20"/>
      <c r="B129" s="8" t="s">
        <v>27</v>
      </c>
      <c r="C129" s="26">
        <f>SUM(C127:C128)</f>
        <v>0</v>
      </c>
      <c r="D129" s="26">
        <f aca="true" t="shared" si="20" ref="D129:BK129">SUM(D127:D128)</f>
        <v>0.9217535677857</v>
      </c>
      <c r="E129" s="26">
        <f t="shared" si="20"/>
        <v>0</v>
      </c>
      <c r="F129" s="26">
        <f t="shared" si="20"/>
        <v>0</v>
      </c>
      <c r="G129" s="26">
        <f t="shared" si="20"/>
        <v>0</v>
      </c>
      <c r="H129" s="26">
        <f t="shared" si="20"/>
        <v>53.306003532731694</v>
      </c>
      <c r="I129" s="26">
        <f t="shared" si="20"/>
        <v>16.118695253069802</v>
      </c>
      <c r="J129" s="26">
        <f t="shared" si="20"/>
        <v>0.001961511</v>
      </c>
      <c r="K129" s="26">
        <f t="shared" si="20"/>
        <v>0</v>
      </c>
      <c r="L129" s="26">
        <f t="shared" si="20"/>
        <v>70.7393397572806</v>
      </c>
      <c r="M129" s="26">
        <f t="shared" si="20"/>
        <v>0</v>
      </c>
      <c r="N129" s="26">
        <f t="shared" si="20"/>
        <v>0</v>
      </c>
      <c r="O129" s="26">
        <f t="shared" si="20"/>
        <v>0</v>
      </c>
      <c r="P129" s="26">
        <f t="shared" si="20"/>
        <v>0</v>
      </c>
      <c r="Q129" s="26">
        <f t="shared" si="20"/>
        <v>0</v>
      </c>
      <c r="R129" s="26">
        <f t="shared" si="20"/>
        <v>27.0272081931277</v>
      </c>
      <c r="S129" s="26">
        <f t="shared" si="20"/>
        <v>13.188727341106198</v>
      </c>
      <c r="T129" s="26">
        <f t="shared" si="20"/>
        <v>0</v>
      </c>
      <c r="U129" s="26">
        <f t="shared" si="20"/>
        <v>0</v>
      </c>
      <c r="V129" s="26">
        <f t="shared" si="20"/>
        <v>19.374993195460696</v>
      </c>
      <c r="W129" s="26">
        <f t="shared" si="20"/>
        <v>0</v>
      </c>
      <c r="X129" s="26">
        <f t="shared" si="20"/>
        <v>0</v>
      </c>
      <c r="Y129" s="26">
        <f t="shared" si="20"/>
        <v>0</v>
      </c>
      <c r="Z129" s="26">
        <f t="shared" si="20"/>
        <v>0</v>
      </c>
      <c r="AA129" s="26">
        <f t="shared" si="20"/>
        <v>0</v>
      </c>
      <c r="AB129" s="26">
        <f t="shared" si="20"/>
        <v>0</v>
      </c>
      <c r="AC129" s="26">
        <f t="shared" si="20"/>
        <v>0</v>
      </c>
      <c r="AD129" s="26">
        <f t="shared" si="20"/>
        <v>0</v>
      </c>
      <c r="AE129" s="26">
        <f t="shared" si="20"/>
        <v>0</v>
      </c>
      <c r="AF129" s="26">
        <f t="shared" si="20"/>
        <v>0</v>
      </c>
      <c r="AG129" s="26">
        <f t="shared" si="20"/>
        <v>0</v>
      </c>
      <c r="AH129" s="26">
        <f t="shared" si="20"/>
        <v>0</v>
      </c>
      <c r="AI129" s="26">
        <f t="shared" si="20"/>
        <v>0</v>
      </c>
      <c r="AJ129" s="26">
        <f t="shared" si="20"/>
        <v>0</v>
      </c>
      <c r="AK129" s="26">
        <f t="shared" si="20"/>
        <v>0</v>
      </c>
      <c r="AL129" s="26">
        <f t="shared" si="20"/>
        <v>0</v>
      </c>
      <c r="AM129" s="26">
        <f t="shared" si="20"/>
        <v>0</v>
      </c>
      <c r="AN129" s="26">
        <f t="shared" si="20"/>
        <v>0</v>
      </c>
      <c r="AO129" s="26">
        <f t="shared" si="20"/>
        <v>0</v>
      </c>
      <c r="AP129" s="26">
        <f t="shared" si="20"/>
        <v>0</v>
      </c>
      <c r="AQ129" s="26">
        <f t="shared" si="20"/>
        <v>0</v>
      </c>
      <c r="AR129" s="26">
        <f t="shared" si="20"/>
        <v>0</v>
      </c>
      <c r="AS129" s="26">
        <f t="shared" si="20"/>
        <v>0</v>
      </c>
      <c r="AT129" s="26">
        <f t="shared" si="20"/>
        <v>0</v>
      </c>
      <c r="AU129" s="26">
        <f t="shared" si="20"/>
        <v>0</v>
      </c>
      <c r="AV129" s="26">
        <f t="shared" si="20"/>
        <v>793.6217673589329</v>
      </c>
      <c r="AW129" s="26">
        <f t="shared" si="20"/>
        <v>159.64373796966902</v>
      </c>
      <c r="AX129" s="26">
        <f t="shared" si="20"/>
        <v>0.0264513776428</v>
      </c>
      <c r="AY129" s="26">
        <f t="shared" si="20"/>
        <v>0</v>
      </c>
      <c r="AZ129" s="26">
        <f t="shared" si="20"/>
        <v>1078.3427429685446</v>
      </c>
      <c r="BA129" s="26">
        <f t="shared" si="20"/>
        <v>0</v>
      </c>
      <c r="BB129" s="26">
        <f t="shared" si="20"/>
        <v>0</v>
      </c>
      <c r="BC129" s="26">
        <f t="shared" si="20"/>
        <v>0</v>
      </c>
      <c r="BD129" s="26">
        <f t="shared" si="20"/>
        <v>0</v>
      </c>
      <c r="BE129" s="26">
        <f t="shared" si="20"/>
        <v>0</v>
      </c>
      <c r="BF129" s="26">
        <f t="shared" si="20"/>
        <v>533.0234785318556</v>
      </c>
      <c r="BG129" s="26">
        <f t="shared" si="20"/>
        <v>39.77218566769469</v>
      </c>
      <c r="BH129" s="26">
        <f t="shared" si="20"/>
        <v>0.004887836</v>
      </c>
      <c r="BI129" s="26">
        <f t="shared" si="20"/>
        <v>0</v>
      </c>
      <c r="BJ129" s="26">
        <f t="shared" si="20"/>
        <v>392.8185586788651</v>
      </c>
      <c r="BK129" s="26">
        <f t="shared" si="20"/>
        <v>3197.9324927407665</v>
      </c>
    </row>
    <row r="130" spans="3:63" ht="15" customHeight="1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</row>
    <row r="131" spans="1:63" s="25" customFormat="1" ht="14.25">
      <c r="A131" s="20" t="s">
        <v>38</v>
      </c>
      <c r="B131" s="10" t="s">
        <v>39</v>
      </c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4"/>
    </row>
    <row r="132" spans="1:63" s="25" customFormat="1" ht="14.25">
      <c r="A132" s="20" t="s">
        <v>7</v>
      </c>
      <c r="B132" s="14" t="s">
        <v>40</v>
      </c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4"/>
    </row>
    <row r="133" spans="1:63" s="25" customFormat="1" ht="14.25">
      <c r="A133" s="20"/>
      <c r="B133" s="7" t="s">
        <v>198</v>
      </c>
      <c r="C133" s="21">
        <v>0</v>
      </c>
      <c r="D133" s="22">
        <v>0.9297097668888005</v>
      </c>
      <c r="E133" s="22">
        <v>0</v>
      </c>
      <c r="F133" s="22">
        <v>0</v>
      </c>
      <c r="G133" s="23">
        <v>0</v>
      </c>
      <c r="H133" s="21">
        <v>574.4878</v>
      </c>
      <c r="I133" s="22">
        <v>2254.2952781078748</v>
      </c>
      <c r="J133" s="22">
        <v>0.0011</v>
      </c>
      <c r="K133" s="22">
        <v>0</v>
      </c>
      <c r="L133" s="23">
        <v>2734.676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292.50429999999994</v>
      </c>
      <c r="S133" s="22">
        <v>87.47360000000003</v>
      </c>
      <c r="T133" s="22">
        <v>0.0057</v>
      </c>
      <c r="U133" s="22">
        <v>0</v>
      </c>
      <c r="V133" s="23">
        <v>492.4281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</v>
      </c>
      <c r="AW133" s="22">
        <v>0</v>
      </c>
      <c r="AX133" s="22">
        <v>0</v>
      </c>
      <c r="AY133" s="22">
        <v>0</v>
      </c>
      <c r="AZ133" s="23">
        <v>0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</v>
      </c>
      <c r="BG133" s="22">
        <v>0</v>
      </c>
      <c r="BH133" s="22">
        <v>0</v>
      </c>
      <c r="BI133" s="22">
        <v>0</v>
      </c>
      <c r="BJ133" s="23">
        <v>0</v>
      </c>
      <c r="BK133" s="24">
        <f>SUM(C133:BJ133)</f>
        <v>6436.801587874763</v>
      </c>
    </row>
    <row r="134" spans="1:63" s="30" customFormat="1" ht="14.25">
      <c r="A134" s="20"/>
      <c r="B134" s="8" t="s">
        <v>9</v>
      </c>
      <c r="C134" s="26">
        <f>SUM(C133)</f>
        <v>0</v>
      </c>
      <c r="D134" s="26">
        <f aca="true" t="shared" si="21" ref="D134:BJ134">SUM(D133)</f>
        <v>0.9297097668888005</v>
      </c>
      <c r="E134" s="26">
        <f t="shared" si="21"/>
        <v>0</v>
      </c>
      <c r="F134" s="26">
        <f t="shared" si="21"/>
        <v>0</v>
      </c>
      <c r="G134" s="26">
        <f t="shared" si="21"/>
        <v>0</v>
      </c>
      <c r="H134" s="26">
        <f t="shared" si="21"/>
        <v>574.4878</v>
      </c>
      <c r="I134" s="26">
        <f t="shared" si="21"/>
        <v>2254.2952781078748</v>
      </c>
      <c r="J134" s="26">
        <f t="shared" si="21"/>
        <v>0.0011</v>
      </c>
      <c r="K134" s="26">
        <f t="shared" si="21"/>
        <v>0</v>
      </c>
      <c r="L134" s="26">
        <f t="shared" si="21"/>
        <v>2734.676</v>
      </c>
      <c r="M134" s="26">
        <f t="shared" si="21"/>
        <v>0</v>
      </c>
      <c r="N134" s="26">
        <f t="shared" si="21"/>
        <v>0</v>
      </c>
      <c r="O134" s="26">
        <f t="shared" si="21"/>
        <v>0</v>
      </c>
      <c r="P134" s="26">
        <f t="shared" si="21"/>
        <v>0</v>
      </c>
      <c r="Q134" s="26">
        <f t="shared" si="21"/>
        <v>0</v>
      </c>
      <c r="R134" s="26">
        <f t="shared" si="21"/>
        <v>292.50429999999994</v>
      </c>
      <c r="S134" s="26">
        <f t="shared" si="21"/>
        <v>87.47360000000003</v>
      </c>
      <c r="T134" s="26">
        <f t="shared" si="21"/>
        <v>0.0057</v>
      </c>
      <c r="U134" s="26">
        <f t="shared" si="21"/>
        <v>0</v>
      </c>
      <c r="V134" s="26">
        <f t="shared" si="21"/>
        <v>492.4281</v>
      </c>
      <c r="W134" s="26">
        <f t="shared" si="21"/>
        <v>0</v>
      </c>
      <c r="X134" s="26">
        <f t="shared" si="21"/>
        <v>0</v>
      </c>
      <c r="Y134" s="26">
        <f t="shared" si="21"/>
        <v>0</v>
      </c>
      <c r="Z134" s="26">
        <f t="shared" si="21"/>
        <v>0</v>
      </c>
      <c r="AA134" s="26">
        <f t="shared" si="21"/>
        <v>0</v>
      </c>
      <c r="AB134" s="26">
        <f t="shared" si="21"/>
        <v>0</v>
      </c>
      <c r="AC134" s="26">
        <f t="shared" si="21"/>
        <v>0</v>
      </c>
      <c r="AD134" s="26">
        <f t="shared" si="21"/>
        <v>0</v>
      </c>
      <c r="AE134" s="26">
        <f t="shared" si="21"/>
        <v>0</v>
      </c>
      <c r="AF134" s="26">
        <f t="shared" si="21"/>
        <v>0</v>
      </c>
      <c r="AG134" s="26">
        <f t="shared" si="21"/>
        <v>0</v>
      </c>
      <c r="AH134" s="26">
        <f t="shared" si="21"/>
        <v>0</v>
      </c>
      <c r="AI134" s="26">
        <f t="shared" si="21"/>
        <v>0</v>
      </c>
      <c r="AJ134" s="26">
        <f t="shared" si="21"/>
        <v>0</v>
      </c>
      <c r="AK134" s="26">
        <f t="shared" si="21"/>
        <v>0</v>
      </c>
      <c r="AL134" s="26">
        <f t="shared" si="21"/>
        <v>0</v>
      </c>
      <c r="AM134" s="26">
        <f t="shared" si="21"/>
        <v>0</v>
      </c>
      <c r="AN134" s="26">
        <f t="shared" si="21"/>
        <v>0</v>
      </c>
      <c r="AO134" s="26">
        <f t="shared" si="21"/>
        <v>0</v>
      </c>
      <c r="AP134" s="26">
        <f t="shared" si="21"/>
        <v>0</v>
      </c>
      <c r="AQ134" s="26">
        <f t="shared" si="21"/>
        <v>0</v>
      </c>
      <c r="AR134" s="26">
        <f t="shared" si="21"/>
        <v>0</v>
      </c>
      <c r="AS134" s="26">
        <f t="shared" si="21"/>
        <v>0</v>
      </c>
      <c r="AT134" s="26">
        <f t="shared" si="21"/>
        <v>0</v>
      </c>
      <c r="AU134" s="26">
        <f t="shared" si="21"/>
        <v>0</v>
      </c>
      <c r="AV134" s="26">
        <f t="shared" si="21"/>
        <v>0</v>
      </c>
      <c r="AW134" s="26">
        <f t="shared" si="21"/>
        <v>0</v>
      </c>
      <c r="AX134" s="26">
        <f t="shared" si="21"/>
        <v>0</v>
      </c>
      <c r="AY134" s="26">
        <f t="shared" si="21"/>
        <v>0</v>
      </c>
      <c r="AZ134" s="26">
        <f t="shared" si="21"/>
        <v>0</v>
      </c>
      <c r="BA134" s="26">
        <f t="shared" si="21"/>
        <v>0</v>
      </c>
      <c r="BB134" s="26">
        <f t="shared" si="21"/>
        <v>0</v>
      </c>
      <c r="BC134" s="26">
        <f t="shared" si="21"/>
        <v>0</v>
      </c>
      <c r="BD134" s="26">
        <f t="shared" si="21"/>
        <v>0</v>
      </c>
      <c r="BE134" s="26">
        <f t="shared" si="21"/>
        <v>0</v>
      </c>
      <c r="BF134" s="26">
        <f t="shared" si="21"/>
        <v>0</v>
      </c>
      <c r="BG134" s="26">
        <f t="shared" si="21"/>
        <v>0</v>
      </c>
      <c r="BH134" s="26">
        <f t="shared" si="21"/>
        <v>0</v>
      </c>
      <c r="BI134" s="26">
        <f t="shared" si="21"/>
        <v>0</v>
      </c>
      <c r="BJ134" s="26">
        <f t="shared" si="21"/>
        <v>0</v>
      </c>
      <c r="BK134" s="29">
        <f>SUM(BK133)</f>
        <v>6436.801587874763</v>
      </c>
    </row>
    <row r="135" spans="1:63" s="25" customFormat="1" ht="14.25">
      <c r="A135" s="20" t="s">
        <v>10</v>
      </c>
      <c r="B135" s="5" t="s">
        <v>41</v>
      </c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4"/>
    </row>
    <row r="136" spans="1:63" s="25" customFormat="1" ht="14.25">
      <c r="A136" s="20"/>
      <c r="B136" s="7" t="s">
        <v>199</v>
      </c>
      <c r="C136" s="21">
        <v>0</v>
      </c>
      <c r="D136" s="22">
        <v>5.213331417310713</v>
      </c>
      <c r="E136" s="22">
        <v>0</v>
      </c>
      <c r="F136" s="22">
        <v>0</v>
      </c>
      <c r="G136" s="23">
        <v>0</v>
      </c>
      <c r="H136" s="21">
        <v>1.0324</v>
      </c>
      <c r="I136" s="22">
        <v>38.48277723173893</v>
      </c>
      <c r="J136" s="22">
        <v>0</v>
      </c>
      <c r="K136" s="22">
        <v>0</v>
      </c>
      <c r="L136" s="23">
        <v>1.1867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0.5104</v>
      </c>
      <c r="S136" s="22">
        <v>26.1519</v>
      </c>
      <c r="T136" s="22">
        <v>0</v>
      </c>
      <c r="U136" s="22">
        <v>0</v>
      </c>
      <c r="V136" s="23">
        <v>0.3074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</v>
      </c>
      <c r="AW136" s="22">
        <v>0</v>
      </c>
      <c r="AX136" s="22">
        <v>0</v>
      </c>
      <c r="AY136" s="22">
        <v>0</v>
      </c>
      <c r="AZ136" s="23">
        <v>0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</v>
      </c>
      <c r="BG136" s="22">
        <v>0</v>
      </c>
      <c r="BH136" s="22">
        <v>0</v>
      </c>
      <c r="BI136" s="22">
        <v>0</v>
      </c>
      <c r="BJ136" s="23">
        <v>0</v>
      </c>
      <c r="BK136" s="24">
        <f aca="true" t="shared" si="22" ref="BK136:BK159">SUM(C136:BJ136)</f>
        <v>72.88490864904965</v>
      </c>
    </row>
    <row r="137" spans="1:63" s="25" customFormat="1" ht="14.25">
      <c r="A137" s="20"/>
      <c r="B137" s="7" t="s">
        <v>200</v>
      </c>
      <c r="C137" s="21">
        <v>0</v>
      </c>
      <c r="D137" s="22">
        <v>12.445316064616412</v>
      </c>
      <c r="E137" s="22">
        <v>0</v>
      </c>
      <c r="F137" s="22">
        <v>0</v>
      </c>
      <c r="G137" s="23">
        <v>0</v>
      </c>
      <c r="H137" s="21">
        <v>3.5713999999999992</v>
      </c>
      <c r="I137" s="22">
        <v>151.7147854984864</v>
      </c>
      <c r="J137" s="22">
        <v>0</v>
      </c>
      <c r="K137" s="22">
        <v>0</v>
      </c>
      <c r="L137" s="23">
        <v>2.5324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2.2076000000000002</v>
      </c>
      <c r="S137" s="22">
        <v>0.030300000000000004</v>
      </c>
      <c r="T137" s="22">
        <v>0</v>
      </c>
      <c r="U137" s="22">
        <v>0</v>
      </c>
      <c r="V137" s="23">
        <v>0.5772999999999999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</v>
      </c>
      <c r="AW137" s="22">
        <v>0</v>
      </c>
      <c r="AX137" s="22">
        <v>0</v>
      </c>
      <c r="AY137" s="22">
        <v>0</v>
      </c>
      <c r="AZ137" s="23">
        <v>0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</v>
      </c>
      <c r="BG137" s="22">
        <v>0</v>
      </c>
      <c r="BH137" s="22">
        <v>0</v>
      </c>
      <c r="BI137" s="22">
        <v>0</v>
      </c>
      <c r="BJ137" s="23">
        <v>0</v>
      </c>
      <c r="BK137" s="24">
        <f>SUM(C137:BJ137)</f>
        <v>173.07910156310285</v>
      </c>
    </row>
    <row r="138" spans="1:63" s="25" customFormat="1" ht="14.25">
      <c r="A138" s="20"/>
      <c r="B138" s="7" t="s">
        <v>201</v>
      </c>
      <c r="C138" s="21">
        <v>0</v>
      </c>
      <c r="D138" s="22">
        <v>2.865673763625593</v>
      </c>
      <c r="E138" s="22">
        <v>0</v>
      </c>
      <c r="F138" s="22">
        <v>0</v>
      </c>
      <c r="G138" s="23">
        <v>0</v>
      </c>
      <c r="H138" s="21">
        <v>2.7841000000000005</v>
      </c>
      <c r="I138" s="22">
        <v>14.5858231153869</v>
      </c>
      <c r="J138" s="22">
        <v>0</v>
      </c>
      <c r="K138" s="22">
        <v>0</v>
      </c>
      <c r="L138" s="23">
        <v>6.879400000000001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1.5316</v>
      </c>
      <c r="S138" s="22">
        <v>0.0223</v>
      </c>
      <c r="T138" s="22">
        <v>0</v>
      </c>
      <c r="U138" s="22">
        <v>0</v>
      </c>
      <c r="V138" s="23">
        <v>0.9410000000000002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</v>
      </c>
      <c r="AW138" s="22">
        <v>0</v>
      </c>
      <c r="AX138" s="22">
        <v>0</v>
      </c>
      <c r="AY138" s="22">
        <v>0</v>
      </c>
      <c r="AZ138" s="23">
        <v>0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</v>
      </c>
      <c r="BG138" s="22">
        <v>0</v>
      </c>
      <c r="BH138" s="22">
        <v>0</v>
      </c>
      <c r="BI138" s="22">
        <v>0</v>
      </c>
      <c r="BJ138" s="23">
        <v>0</v>
      </c>
      <c r="BK138" s="24">
        <f>SUM(C138:BJ138)</f>
        <v>29.609896879012496</v>
      </c>
    </row>
    <row r="139" spans="1:63" s="25" customFormat="1" ht="14.25">
      <c r="A139" s="20"/>
      <c r="B139" s="7" t="s">
        <v>195</v>
      </c>
      <c r="C139" s="21">
        <v>0</v>
      </c>
      <c r="D139" s="22">
        <v>0.515162813358812</v>
      </c>
      <c r="E139" s="22">
        <v>0</v>
      </c>
      <c r="F139" s="22">
        <v>0</v>
      </c>
      <c r="G139" s="23">
        <v>0</v>
      </c>
      <c r="H139" s="21">
        <v>0.9888</v>
      </c>
      <c r="I139" s="22">
        <v>0.3734747375504723</v>
      </c>
      <c r="J139" s="22">
        <v>0.0047</v>
      </c>
      <c r="K139" s="22">
        <v>0</v>
      </c>
      <c r="L139" s="23">
        <v>1.9346999999999999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0.527</v>
      </c>
      <c r="S139" s="22">
        <v>0.0281</v>
      </c>
      <c r="T139" s="22">
        <v>0</v>
      </c>
      <c r="U139" s="22">
        <v>0</v>
      </c>
      <c r="V139" s="23">
        <v>0.1849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f>SUM(C139:BJ139)</f>
        <v>4.556837550909284</v>
      </c>
    </row>
    <row r="140" spans="1:63" s="25" customFormat="1" ht="14.25">
      <c r="A140" s="20"/>
      <c r="B140" s="7" t="s">
        <v>180</v>
      </c>
      <c r="C140" s="21">
        <v>0</v>
      </c>
      <c r="D140" s="22">
        <v>4.514757249711664</v>
      </c>
      <c r="E140" s="22">
        <v>0</v>
      </c>
      <c r="F140" s="22">
        <v>0</v>
      </c>
      <c r="G140" s="23">
        <v>0</v>
      </c>
      <c r="H140" s="21">
        <v>4.3912</v>
      </c>
      <c r="I140" s="22">
        <v>14.882317756566916</v>
      </c>
      <c r="J140" s="22">
        <v>0</v>
      </c>
      <c r="K140" s="22">
        <v>0</v>
      </c>
      <c r="L140" s="23">
        <v>13.9402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2.0089</v>
      </c>
      <c r="S140" s="22">
        <v>0.0079</v>
      </c>
      <c r="T140" s="22">
        <v>0</v>
      </c>
      <c r="U140" s="22">
        <v>0</v>
      </c>
      <c r="V140" s="23">
        <v>2.7834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 t="shared" si="22"/>
        <v>42.52867500627858</v>
      </c>
    </row>
    <row r="141" spans="1:63" s="25" customFormat="1" ht="14.25">
      <c r="A141" s="20"/>
      <c r="B141" s="7" t="s">
        <v>202</v>
      </c>
      <c r="C141" s="21">
        <v>0</v>
      </c>
      <c r="D141" s="22">
        <v>0.7668058321057059</v>
      </c>
      <c r="E141" s="22">
        <v>0</v>
      </c>
      <c r="F141" s="22">
        <v>0</v>
      </c>
      <c r="G141" s="23">
        <v>0</v>
      </c>
      <c r="H141" s="21">
        <v>3.6806000000000005</v>
      </c>
      <c r="I141" s="22">
        <v>1.5481544725557226</v>
      </c>
      <c r="J141" s="22">
        <v>0</v>
      </c>
      <c r="K141" s="22">
        <v>0</v>
      </c>
      <c r="L141" s="23">
        <v>4.724900000000001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1.4404999999999997</v>
      </c>
      <c r="S141" s="22">
        <v>0</v>
      </c>
      <c r="T141" s="22">
        <v>0</v>
      </c>
      <c r="U141" s="22">
        <v>0</v>
      </c>
      <c r="V141" s="23">
        <v>1.4684000000000001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 t="shared" si="22"/>
        <v>13.62936030466143</v>
      </c>
    </row>
    <row r="142" spans="1:63" s="25" customFormat="1" ht="14.25">
      <c r="A142" s="20"/>
      <c r="B142" s="7" t="s">
        <v>203</v>
      </c>
      <c r="C142" s="21">
        <v>0</v>
      </c>
      <c r="D142" s="22">
        <v>106.42106143940069</v>
      </c>
      <c r="E142" s="22">
        <v>0</v>
      </c>
      <c r="F142" s="22">
        <v>0</v>
      </c>
      <c r="G142" s="23">
        <v>0</v>
      </c>
      <c r="H142" s="21">
        <v>115.8434</v>
      </c>
      <c r="I142" s="22">
        <v>9585.124181088366</v>
      </c>
      <c r="J142" s="22">
        <v>200.3205</v>
      </c>
      <c r="K142" s="22">
        <v>0</v>
      </c>
      <c r="L142" s="23">
        <v>380.57750000000004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77.8949</v>
      </c>
      <c r="S142" s="22">
        <v>23.637999999999998</v>
      </c>
      <c r="T142" s="22">
        <v>0</v>
      </c>
      <c r="U142" s="22">
        <v>0</v>
      </c>
      <c r="V142" s="23">
        <v>106.2227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>SUM(C142:BJ142)</f>
        <v>10596.042242527767</v>
      </c>
    </row>
    <row r="143" spans="1:63" s="25" customFormat="1" ht="14.25">
      <c r="A143" s="20"/>
      <c r="B143" s="7" t="s">
        <v>49</v>
      </c>
      <c r="C143" s="21">
        <v>0</v>
      </c>
      <c r="D143" s="22">
        <v>0.642888503607503</v>
      </c>
      <c r="E143" s="22">
        <v>0</v>
      </c>
      <c r="F143" s="22">
        <v>0</v>
      </c>
      <c r="G143" s="23">
        <v>0</v>
      </c>
      <c r="H143" s="21">
        <v>368.3563</v>
      </c>
      <c r="I143" s="22">
        <v>14906.928646012384</v>
      </c>
      <c r="J143" s="22">
        <v>9.4786</v>
      </c>
      <c r="K143" s="22">
        <v>0</v>
      </c>
      <c r="L143" s="23">
        <v>1203.7118999999998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153.50510000000003</v>
      </c>
      <c r="S143" s="22">
        <v>129.05169999999998</v>
      </c>
      <c r="T143" s="22">
        <v>0</v>
      </c>
      <c r="U143" s="22">
        <v>0</v>
      </c>
      <c r="V143" s="23">
        <v>240.70219999999998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>SUM(C143:BJ143)</f>
        <v>17012.37733451599</v>
      </c>
    </row>
    <row r="144" spans="1:63" s="25" customFormat="1" ht="14.25">
      <c r="A144" s="20"/>
      <c r="B144" s="7" t="s">
        <v>204</v>
      </c>
      <c r="C144" s="21">
        <v>0</v>
      </c>
      <c r="D144" s="22">
        <v>0.8495407200000001</v>
      </c>
      <c r="E144" s="22">
        <v>0</v>
      </c>
      <c r="F144" s="22">
        <v>0</v>
      </c>
      <c r="G144" s="23">
        <v>0</v>
      </c>
      <c r="H144" s="21">
        <v>6.036499999999998</v>
      </c>
      <c r="I144" s="22">
        <v>68.6032701232</v>
      </c>
      <c r="J144" s="22">
        <v>0</v>
      </c>
      <c r="K144" s="22">
        <v>0</v>
      </c>
      <c r="L144" s="23">
        <v>14.2499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2.5951999999999997</v>
      </c>
      <c r="S144" s="22">
        <v>0.4092</v>
      </c>
      <c r="T144" s="22">
        <v>0</v>
      </c>
      <c r="U144" s="22">
        <v>0</v>
      </c>
      <c r="V144" s="23">
        <v>3.1841000000000004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>SUM(C144:BJ144)</f>
        <v>95.9277108432</v>
      </c>
    </row>
    <row r="145" spans="1:63" s="25" customFormat="1" ht="14.25">
      <c r="A145" s="20"/>
      <c r="B145" s="7" t="s">
        <v>205</v>
      </c>
      <c r="C145" s="21">
        <v>0</v>
      </c>
      <c r="D145" s="22">
        <v>1.1293096701882985</v>
      </c>
      <c r="E145" s="22">
        <v>0</v>
      </c>
      <c r="F145" s="22">
        <v>0</v>
      </c>
      <c r="G145" s="23">
        <v>0</v>
      </c>
      <c r="H145" s="21">
        <v>7.0786</v>
      </c>
      <c r="I145" s="22">
        <v>12.04887165868885</v>
      </c>
      <c r="J145" s="22">
        <v>0</v>
      </c>
      <c r="K145" s="22">
        <v>0</v>
      </c>
      <c r="L145" s="23">
        <v>17.3126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2.9570999999999996</v>
      </c>
      <c r="S145" s="22">
        <v>0.045899999999999996</v>
      </c>
      <c r="T145" s="22">
        <v>0</v>
      </c>
      <c r="U145" s="22">
        <v>0</v>
      </c>
      <c r="V145" s="23">
        <v>1.6493000000000002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>SUM(C145:BJ145)</f>
        <v>42.22168132887714</v>
      </c>
    </row>
    <row r="146" spans="1:63" s="25" customFormat="1" ht="14.25">
      <c r="A146" s="20"/>
      <c r="B146" s="7" t="s">
        <v>206</v>
      </c>
      <c r="C146" s="21">
        <v>0</v>
      </c>
      <c r="D146" s="22">
        <v>18.285895457973762</v>
      </c>
      <c r="E146" s="22">
        <v>0</v>
      </c>
      <c r="F146" s="22">
        <v>0</v>
      </c>
      <c r="G146" s="23">
        <v>0</v>
      </c>
      <c r="H146" s="21">
        <v>136.71630000000002</v>
      </c>
      <c r="I146" s="22">
        <v>1336.5161556299965</v>
      </c>
      <c r="J146" s="22">
        <v>0</v>
      </c>
      <c r="K146" s="22">
        <v>0</v>
      </c>
      <c r="L146" s="23">
        <v>688.2446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79.23249999999999</v>
      </c>
      <c r="S146" s="22">
        <v>14.601299999999998</v>
      </c>
      <c r="T146" s="22">
        <v>0</v>
      </c>
      <c r="U146" s="22">
        <v>0</v>
      </c>
      <c r="V146" s="23">
        <v>81.8632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 t="shared" si="22"/>
        <v>2355.4599510879707</v>
      </c>
    </row>
    <row r="147" spans="1:63" s="25" customFormat="1" ht="14.25">
      <c r="A147" s="20"/>
      <c r="B147" s="7" t="s">
        <v>207</v>
      </c>
      <c r="C147" s="21">
        <v>0</v>
      </c>
      <c r="D147" s="22">
        <v>0.5552674916046562</v>
      </c>
      <c r="E147" s="22">
        <v>0</v>
      </c>
      <c r="F147" s="22">
        <v>0</v>
      </c>
      <c r="G147" s="23">
        <v>0</v>
      </c>
      <c r="H147" s="21">
        <v>189.443</v>
      </c>
      <c r="I147" s="22">
        <v>956.9951730191101</v>
      </c>
      <c r="J147" s="22">
        <v>0.0149</v>
      </c>
      <c r="K147" s="22">
        <v>0</v>
      </c>
      <c r="L147" s="23">
        <v>2252.733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104.80420000000004</v>
      </c>
      <c r="S147" s="22">
        <v>54.211</v>
      </c>
      <c r="T147" s="22">
        <v>0</v>
      </c>
      <c r="U147" s="22">
        <v>0</v>
      </c>
      <c r="V147" s="23">
        <v>507.5032999999999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 t="shared" si="22"/>
        <v>4066.259840510714</v>
      </c>
    </row>
    <row r="148" spans="1:63" s="25" customFormat="1" ht="14.25">
      <c r="A148" s="20"/>
      <c r="B148" s="7" t="s">
        <v>208</v>
      </c>
      <c r="C148" s="21">
        <v>0</v>
      </c>
      <c r="D148" s="22">
        <v>31.89256372182162</v>
      </c>
      <c r="E148" s="22">
        <v>0</v>
      </c>
      <c r="F148" s="22">
        <v>0</v>
      </c>
      <c r="G148" s="23">
        <v>0</v>
      </c>
      <c r="H148" s="21">
        <v>477.37129999999996</v>
      </c>
      <c r="I148" s="22">
        <v>2155.3159284178305</v>
      </c>
      <c r="J148" s="22">
        <v>1.9643</v>
      </c>
      <c r="K148" s="22">
        <v>0</v>
      </c>
      <c r="L148" s="23">
        <v>2493.360899999999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335.193</v>
      </c>
      <c r="S148" s="22">
        <v>212.85370000000003</v>
      </c>
      <c r="T148" s="22">
        <v>0</v>
      </c>
      <c r="U148" s="22">
        <v>0</v>
      </c>
      <c r="V148" s="23">
        <v>428.4789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6136.430592139651</v>
      </c>
    </row>
    <row r="149" spans="1:63" s="25" customFormat="1" ht="14.25">
      <c r="A149" s="20"/>
      <c r="B149" s="7" t="s">
        <v>209</v>
      </c>
      <c r="C149" s="21">
        <v>0</v>
      </c>
      <c r="D149" s="22">
        <v>0.4596204637831311</v>
      </c>
      <c r="E149" s="22">
        <v>0</v>
      </c>
      <c r="F149" s="22">
        <v>0</v>
      </c>
      <c r="G149" s="23">
        <v>0</v>
      </c>
      <c r="H149" s="21">
        <v>33.2318</v>
      </c>
      <c r="I149" s="22">
        <v>223.6913080970668</v>
      </c>
      <c r="J149" s="22">
        <v>0.0011</v>
      </c>
      <c r="K149" s="22">
        <v>0</v>
      </c>
      <c r="L149" s="23">
        <v>189.94599999999997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19.204499999999996</v>
      </c>
      <c r="S149" s="22">
        <v>1.8792</v>
      </c>
      <c r="T149" s="22">
        <v>0</v>
      </c>
      <c r="U149" s="22">
        <v>0</v>
      </c>
      <c r="V149" s="23">
        <v>21.4666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489.8801285608499</v>
      </c>
    </row>
    <row r="150" spans="1:63" s="25" customFormat="1" ht="14.25">
      <c r="A150" s="20"/>
      <c r="B150" s="7" t="s">
        <v>181</v>
      </c>
      <c r="C150" s="21">
        <v>0</v>
      </c>
      <c r="D150" s="22">
        <v>24.816655018708865</v>
      </c>
      <c r="E150" s="22">
        <v>0</v>
      </c>
      <c r="F150" s="22">
        <v>0</v>
      </c>
      <c r="G150" s="23">
        <v>0</v>
      </c>
      <c r="H150" s="21">
        <v>23.331000000000003</v>
      </c>
      <c r="I150" s="22">
        <v>163.0858350826395</v>
      </c>
      <c r="J150" s="22">
        <v>0</v>
      </c>
      <c r="K150" s="22">
        <v>0</v>
      </c>
      <c r="L150" s="23">
        <v>208.9875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11.097599999999998</v>
      </c>
      <c r="S150" s="22">
        <v>0.10550000000000001</v>
      </c>
      <c r="T150" s="22">
        <v>0</v>
      </c>
      <c r="U150" s="22">
        <v>0</v>
      </c>
      <c r="V150" s="23">
        <v>10.672999999999998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 t="shared" si="22"/>
        <v>442.0970901013484</v>
      </c>
    </row>
    <row r="151" spans="1:63" s="25" customFormat="1" ht="14.25">
      <c r="A151" s="20"/>
      <c r="B151" s="7" t="s">
        <v>210</v>
      </c>
      <c r="C151" s="21">
        <v>0</v>
      </c>
      <c r="D151" s="22">
        <v>0.48608539265</v>
      </c>
      <c r="E151" s="22">
        <v>0</v>
      </c>
      <c r="F151" s="22">
        <v>0</v>
      </c>
      <c r="G151" s="23">
        <v>0</v>
      </c>
      <c r="H151" s="21">
        <v>2.0161</v>
      </c>
      <c r="I151" s="22">
        <v>1.0251048095949968</v>
      </c>
      <c r="J151" s="22">
        <v>0</v>
      </c>
      <c r="K151" s="22">
        <v>0</v>
      </c>
      <c r="L151" s="23">
        <v>6.3506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1.5252999999999999</v>
      </c>
      <c r="S151" s="22">
        <v>0.0045</v>
      </c>
      <c r="T151" s="22">
        <v>0</v>
      </c>
      <c r="U151" s="22">
        <v>0</v>
      </c>
      <c r="V151" s="23">
        <v>1.3236999999999999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t="shared" si="22"/>
        <v>12.731390202244997</v>
      </c>
    </row>
    <row r="152" spans="1:63" s="25" customFormat="1" ht="14.25">
      <c r="A152" s="20"/>
      <c r="B152" s="7" t="s">
        <v>196</v>
      </c>
      <c r="C152" s="21">
        <v>0</v>
      </c>
      <c r="D152" s="22">
        <v>2.1870786869042846</v>
      </c>
      <c r="E152" s="22">
        <v>0</v>
      </c>
      <c r="F152" s="22">
        <v>0</v>
      </c>
      <c r="G152" s="23">
        <v>0</v>
      </c>
      <c r="H152" s="21">
        <v>0.38580000000000003</v>
      </c>
      <c r="I152" s="22">
        <v>16.51746931576285</v>
      </c>
      <c r="J152" s="22">
        <v>0</v>
      </c>
      <c r="K152" s="22">
        <v>0</v>
      </c>
      <c r="L152" s="23">
        <v>0.1815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0.1875</v>
      </c>
      <c r="S152" s="22">
        <v>0.0009</v>
      </c>
      <c r="T152" s="22">
        <v>0</v>
      </c>
      <c r="U152" s="22">
        <v>0</v>
      </c>
      <c r="V152" s="23">
        <v>0.0216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 t="shared" si="22"/>
        <v>19.481848002667135</v>
      </c>
    </row>
    <row r="153" spans="1:63" s="25" customFormat="1" ht="14.25">
      <c r="A153" s="20"/>
      <c r="B153" s="7" t="s">
        <v>184</v>
      </c>
      <c r="C153" s="21">
        <v>0</v>
      </c>
      <c r="D153" s="22">
        <v>13.389461305557552</v>
      </c>
      <c r="E153" s="22">
        <v>0</v>
      </c>
      <c r="F153" s="22">
        <v>0</v>
      </c>
      <c r="G153" s="23">
        <v>0</v>
      </c>
      <c r="H153" s="21">
        <v>49.828700000000005</v>
      </c>
      <c r="I153" s="22">
        <v>788.0211972478514</v>
      </c>
      <c r="J153" s="22">
        <v>0.2398</v>
      </c>
      <c r="K153" s="22">
        <v>0</v>
      </c>
      <c r="L153" s="23">
        <v>78.07149999999999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43.5512</v>
      </c>
      <c r="S153" s="22">
        <v>1.3533000000000002</v>
      </c>
      <c r="T153" s="22">
        <v>0</v>
      </c>
      <c r="U153" s="22">
        <v>0</v>
      </c>
      <c r="V153" s="23">
        <v>24.230800000000002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998.685958553409</v>
      </c>
    </row>
    <row r="154" spans="1:63" s="25" customFormat="1" ht="14.25">
      <c r="A154" s="20"/>
      <c r="B154" s="7" t="s">
        <v>188</v>
      </c>
      <c r="C154" s="21">
        <v>0</v>
      </c>
      <c r="D154" s="22">
        <v>0.5277445076014284</v>
      </c>
      <c r="E154" s="22">
        <v>0</v>
      </c>
      <c r="F154" s="22">
        <v>0</v>
      </c>
      <c r="G154" s="23">
        <v>0</v>
      </c>
      <c r="H154" s="21">
        <v>1.0141</v>
      </c>
      <c r="I154" s="22">
        <v>1597.1662170327072</v>
      </c>
      <c r="J154" s="22">
        <v>0.5289</v>
      </c>
      <c r="K154" s="22">
        <v>0</v>
      </c>
      <c r="L154" s="23">
        <v>159.4323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0.29749999999999993</v>
      </c>
      <c r="S154" s="22">
        <v>0.0548</v>
      </c>
      <c r="T154" s="22">
        <v>0</v>
      </c>
      <c r="U154" s="22">
        <v>0</v>
      </c>
      <c r="V154" s="23">
        <v>4.275500000000001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1763.2970615403083</v>
      </c>
    </row>
    <row r="155" spans="1:63" s="25" customFormat="1" ht="14.25">
      <c r="A155" s="20"/>
      <c r="B155" s="7" t="s">
        <v>197</v>
      </c>
      <c r="C155" s="21">
        <v>0</v>
      </c>
      <c r="D155" s="22">
        <v>139.93239968871487</v>
      </c>
      <c r="E155" s="22">
        <v>0</v>
      </c>
      <c r="F155" s="22">
        <v>0</v>
      </c>
      <c r="G155" s="23">
        <v>0</v>
      </c>
      <c r="H155" s="21">
        <v>0.2812</v>
      </c>
      <c r="I155" s="22">
        <v>4099.4986631670645</v>
      </c>
      <c r="J155" s="22">
        <v>26.8571</v>
      </c>
      <c r="K155" s="22">
        <v>0</v>
      </c>
      <c r="L155" s="23">
        <v>230.55829999999997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0.2830000000000001</v>
      </c>
      <c r="S155" s="22">
        <v>23.631600000000002</v>
      </c>
      <c r="T155" s="22">
        <v>0</v>
      </c>
      <c r="U155" s="22">
        <v>0</v>
      </c>
      <c r="V155" s="23">
        <v>17.3425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4538.384762855779</v>
      </c>
    </row>
    <row r="156" spans="1:63" s="25" customFormat="1" ht="14.25">
      <c r="A156" s="20"/>
      <c r="B156" s="7" t="s">
        <v>193</v>
      </c>
      <c r="C156" s="21">
        <v>0</v>
      </c>
      <c r="D156" s="22">
        <v>0.3937237398749911</v>
      </c>
      <c r="E156" s="22">
        <v>0</v>
      </c>
      <c r="F156" s="22">
        <v>0</v>
      </c>
      <c r="G156" s="23">
        <v>0</v>
      </c>
      <c r="H156" s="21">
        <v>1.6488</v>
      </c>
      <c r="I156" s="22">
        <v>0.36020142683929435</v>
      </c>
      <c r="J156" s="22">
        <v>0</v>
      </c>
      <c r="K156" s="22">
        <v>0</v>
      </c>
      <c r="L156" s="23">
        <v>1.2040000000000002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1.0296</v>
      </c>
      <c r="S156" s="22">
        <v>0</v>
      </c>
      <c r="T156" s="22">
        <v>0</v>
      </c>
      <c r="U156" s="22">
        <v>0</v>
      </c>
      <c r="V156" s="23">
        <v>0.7974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5.433725166714285</v>
      </c>
    </row>
    <row r="157" spans="1:63" s="25" customFormat="1" ht="14.25">
      <c r="A157" s="20"/>
      <c r="B157" s="7" t="s">
        <v>211</v>
      </c>
      <c r="C157" s="21">
        <v>0</v>
      </c>
      <c r="D157" s="22">
        <v>3.0912795727391194</v>
      </c>
      <c r="E157" s="22">
        <v>0</v>
      </c>
      <c r="F157" s="22">
        <v>0</v>
      </c>
      <c r="G157" s="23">
        <v>0</v>
      </c>
      <c r="H157" s="21">
        <v>13.527</v>
      </c>
      <c r="I157" s="22">
        <v>17.50579730617801</v>
      </c>
      <c r="J157" s="22">
        <v>0</v>
      </c>
      <c r="K157" s="22">
        <v>0</v>
      </c>
      <c r="L157" s="23">
        <v>17.5727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8.661700000000002</v>
      </c>
      <c r="S157" s="22">
        <v>0.050300000000000004</v>
      </c>
      <c r="T157" s="22">
        <v>0</v>
      </c>
      <c r="U157" s="22">
        <v>0</v>
      </c>
      <c r="V157" s="23">
        <v>2.3649000000000004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62.773676878917136</v>
      </c>
    </row>
    <row r="158" spans="1:63" s="25" customFormat="1" ht="14.25">
      <c r="A158" s="20"/>
      <c r="B158" s="7" t="s">
        <v>216</v>
      </c>
      <c r="C158" s="21">
        <v>0</v>
      </c>
      <c r="D158" s="22">
        <v>0.4726454081623668</v>
      </c>
      <c r="E158" s="22">
        <v>0</v>
      </c>
      <c r="F158" s="22">
        <v>0</v>
      </c>
      <c r="G158" s="23">
        <v>0</v>
      </c>
      <c r="H158" s="21">
        <v>5.1149</v>
      </c>
      <c r="I158" s="22">
        <v>14.61394295581407</v>
      </c>
      <c r="J158" s="22">
        <v>0</v>
      </c>
      <c r="K158" s="22">
        <v>0</v>
      </c>
      <c r="L158" s="23">
        <v>9.7337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3.044</v>
      </c>
      <c r="S158" s="22">
        <v>0.41659999999999997</v>
      </c>
      <c r="T158" s="22">
        <v>0</v>
      </c>
      <c r="U158" s="22">
        <v>0</v>
      </c>
      <c r="V158" s="23">
        <v>0.8797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34.275488363976436</v>
      </c>
    </row>
    <row r="159" spans="1:63" s="25" customFormat="1" ht="14.25">
      <c r="A159" s="20"/>
      <c r="B159" s="7" t="s">
        <v>220</v>
      </c>
      <c r="C159" s="21">
        <v>0</v>
      </c>
      <c r="D159" s="22">
        <v>0.3814979303155954</v>
      </c>
      <c r="E159" s="22">
        <v>0</v>
      </c>
      <c r="F159" s="22">
        <v>0</v>
      </c>
      <c r="G159" s="23">
        <v>0</v>
      </c>
      <c r="H159" s="21">
        <v>6.8863</v>
      </c>
      <c r="I159" s="22">
        <v>115.64075757849795</v>
      </c>
      <c r="J159" s="22">
        <v>0</v>
      </c>
      <c r="K159" s="22">
        <v>0</v>
      </c>
      <c r="L159" s="23">
        <v>22.628400000000003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3.413099999999999</v>
      </c>
      <c r="S159" s="22">
        <v>0.2812</v>
      </c>
      <c r="T159" s="22">
        <v>0</v>
      </c>
      <c r="U159" s="22">
        <v>0</v>
      </c>
      <c r="V159" s="23">
        <v>2.2452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151.47645550881356</v>
      </c>
    </row>
    <row r="160" spans="1:63" s="30" customFormat="1" ht="14.25">
      <c r="A160" s="20"/>
      <c r="B160" s="8" t="s">
        <v>12</v>
      </c>
      <c r="C160" s="26">
        <f aca="true" t="shared" si="23" ref="C160:AH160">SUM(C136:C159)</f>
        <v>0</v>
      </c>
      <c r="D160" s="27">
        <f t="shared" si="23"/>
        <v>372.2357658603376</v>
      </c>
      <c r="E160" s="27">
        <f t="shared" si="23"/>
        <v>0</v>
      </c>
      <c r="F160" s="27">
        <f t="shared" si="23"/>
        <v>0</v>
      </c>
      <c r="G160" s="28">
        <f t="shared" si="23"/>
        <v>0</v>
      </c>
      <c r="H160" s="26">
        <f t="shared" si="23"/>
        <v>1454.5595999999998</v>
      </c>
      <c r="I160" s="27">
        <f t="shared" si="23"/>
        <v>36280.24605278188</v>
      </c>
      <c r="J160" s="27">
        <f t="shared" si="23"/>
        <v>239.40990000000005</v>
      </c>
      <c r="K160" s="27">
        <f t="shared" si="23"/>
        <v>0</v>
      </c>
      <c r="L160" s="28">
        <f t="shared" si="23"/>
        <v>8006.055199999998</v>
      </c>
      <c r="M160" s="26">
        <f t="shared" si="23"/>
        <v>0</v>
      </c>
      <c r="N160" s="27">
        <f t="shared" si="23"/>
        <v>0</v>
      </c>
      <c r="O160" s="27">
        <f t="shared" si="23"/>
        <v>0</v>
      </c>
      <c r="P160" s="27">
        <f t="shared" si="23"/>
        <v>0</v>
      </c>
      <c r="Q160" s="28">
        <f t="shared" si="23"/>
        <v>0</v>
      </c>
      <c r="R160" s="26">
        <f t="shared" si="23"/>
        <v>856.7029999999999</v>
      </c>
      <c r="S160" s="27">
        <f t="shared" si="23"/>
        <v>488.8292</v>
      </c>
      <c r="T160" s="27">
        <f t="shared" si="23"/>
        <v>0</v>
      </c>
      <c r="U160" s="27">
        <f t="shared" si="23"/>
        <v>0</v>
      </c>
      <c r="V160" s="28">
        <f t="shared" si="23"/>
        <v>1461.4869999999999</v>
      </c>
      <c r="W160" s="26">
        <f t="shared" si="23"/>
        <v>0</v>
      </c>
      <c r="X160" s="27">
        <f t="shared" si="23"/>
        <v>0</v>
      </c>
      <c r="Y160" s="27">
        <f t="shared" si="23"/>
        <v>0</v>
      </c>
      <c r="Z160" s="27">
        <f t="shared" si="23"/>
        <v>0</v>
      </c>
      <c r="AA160" s="28">
        <f t="shared" si="23"/>
        <v>0</v>
      </c>
      <c r="AB160" s="26">
        <f t="shared" si="23"/>
        <v>0</v>
      </c>
      <c r="AC160" s="27">
        <f t="shared" si="23"/>
        <v>0</v>
      </c>
      <c r="AD160" s="27">
        <f t="shared" si="23"/>
        <v>0</v>
      </c>
      <c r="AE160" s="27">
        <f t="shared" si="23"/>
        <v>0</v>
      </c>
      <c r="AF160" s="28">
        <f t="shared" si="23"/>
        <v>0</v>
      </c>
      <c r="AG160" s="26">
        <f t="shared" si="23"/>
        <v>0</v>
      </c>
      <c r="AH160" s="27">
        <f t="shared" si="23"/>
        <v>0</v>
      </c>
      <c r="AI160" s="27">
        <f aca="true" t="shared" si="24" ref="AI160:BK160">SUM(AI136:AI159)</f>
        <v>0</v>
      </c>
      <c r="AJ160" s="27">
        <f t="shared" si="24"/>
        <v>0</v>
      </c>
      <c r="AK160" s="28">
        <f t="shared" si="24"/>
        <v>0</v>
      </c>
      <c r="AL160" s="26">
        <f t="shared" si="24"/>
        <v>0</v>
      </c>
      <c r="AM160" s="27">
        <f t="shared" si="24"/>
        <v>0</v>
      </c>
      <c r="AN160" s="27">
        <f t="shared" si="24"/>
        <v>0</v>
      </c>
      <c r="AO160" s="27">
        <f t="shared" si="24"/>
        <v>0</v>
      </c>
      <c r="AP160" s="28">
        <f t="shared" si="24"/>
        <v>0</v>
      </c>
      <c r="AQ160" s="26">
        <f t="shared" si="24"/>
        <v>0</v>
      </c>
      <c r="AR160" s="27">
        <f t="shared" si="24"/>
        <v>0</v>
      </c>
      <c r="AS160" s="27">
        <f t="shared" si="24"/>
        <v>0</v>
      </c>
      <c r="AT160" s="27">
        <f t="shared" si="24"/>
        <v>0</v>
      </c>
      <c r="AU160" s="28">
        <f t="shared" si="24"/>
        <v>0</v>
      </c>
      <c r="AV160" s="26">
        <f t="shared" si="24"/>
        <v>0</v>
      </c>
      <c r="AW160" s="27">
        <f t="shared" si="24"/>
        <v>0</v>
      </c>
      <c r="AX160" s="27">
        <f t="shared" si="24"/>
        <v>0</v>
      </c>
      <c r="AY160" s="27">
        <f t="shared" si="24"/>
        <v>0</v>
      </c>
      <c r="AZ160" s="28">
        <f t="shared" si="24"/>
        <v>0</v>
      </c>
      <c r="BA160" s="26">
        <f t="shared" si="24"/>
        <v>0</v>
      </c>
      <c r="BB160" s="27">
        <f t="shared" si="24"/>
        <v>0</v>
      </c>
      <c r="BC160" s="27">
        <f t="shared" si="24"/>
        <v>0</v>
      </c>
      <c r="BD160" s="27">
        <f t="shared" si="24"/>
        <v>0</v>
      </c>
      <c r="BE160" s="28">
        <f t="shared" si="24"/>
        <v>0</v>
      </c>
      <c r="BF160" s="26">
        <f t="shared" si="24"/>
        <v>0</v>
      </c>
      <c r="BG160" s="27">
        <f t="shared" si="24"/>
        <v>0</v>
      </c>
      <c r="BH160" s="27">
        <f t="shared" si="24"/>
        <v>0</v>
      </c>
      <c r="BI160" s="27">
        <f t="shared" si="24"/>
        <v>0</v>
      </c>
      <c r="BJ160" s="28">
        <f t="shared" si="24"/>
        <v>0</v>
      </c>
      <c r="BK160" s="28">
        <f t="shared" si="24"/>
        <v>49159.52571864222</v>
      </c>
    </row>
    <row r="161" spans="1:64" s="30" customFormat="1" ht="14.25">
      <c r="A161" s="20"/>
      <c r="B161" s="9" t="s">
        <v>23</v>
      </c>
      <c r="C161" s="26">
        <f aca="true" t="shared" si="25" ref="C161:AH161">C160+C134</f>
        <v>0</v>
      </c>
      <c r="D161" s="27">
        <f t="shared" si="25"/>
        <v>373.1654756272264</v>
      </c>
      <c r="E161" s="27">
        <f t="shared" si="25"/>
        <v>0</v>
      </c>
      <c r="F161" s="27">
        <f t="shared" si="25"/>
        <v>0</v>
      </c>
      <c r="G161" s="28">
        <f t="shared" si="25"/>
        <v>0</v>
      </c>
      <c r="H161" s="26">
        <f t="shared" si="25"/>
        <v>2029.0474</v>
      </c>
      <c r="I161" s="27">
        <f t="shared" si="25"/>
        <v>38534.541330889755</v>
      </c>
      <c r="J161" s="27">
        <f t="shared" si="25"/>
        <v>239.41100000000006</v>
      </c>
      <c r="K161" s="27">
        <f t="shared" si="25"/>
        <v>0</v>
      </c>
      <c r="L161" s="28">
        <f t="shared" si="25"/>
        <v>10740.731199999998</v>
      </c>
      <c r="M161" s="26">
        <f t="shared" si="25"/>
        <v>0</v>
      </c>
      <c r="N161" s="27">
        <f t="shared" si="25"/>
        <v>0</v>
      </c>
      <c r="O161" s="27">
        <f t="shared" si="25"/>
        <v>0</v>
      </c>
      <c r="P161" s="27">
        <f t="shared" si="25"/>
        <v>0</v>
      </c>
      <c r="Q161" s="28">
        <f t="shared" si="25"/>
        <v>0</v>
      </c>
      <c r="R161" s="26">
        <f t="shared" si="25"/>
        <v>1149.2072999999998</v>
      </c>
      <c r="S161" s="27">
        <f t="shared" si="25"/>
        <v>576.3028</v>
      </c>
      <c r="T161" s="27">
        <f t="shared" si="25"/>
        <v>0.0057</v>
      </c>
      <c r="U161" s="27">
        <f t="shared" si="25"/>
        <v>0</v>
      </c>
      <c r="V161" s="28">
        <f t="shared" si="25"/>
        <v>1953.9150999999997</v>
      </c>
      <c r="W161" s="26">
        <f t="shared" si="25"/>
        <v>0</v>
      </c>
      <c r="X161" s="27">
        <f t="shared" si="25"/>
        <v>0</v>
      </c>
      <c r="Y161" s="27">
        <f t="shared" si="25"/>
        <v>0</v>
      </c>
      <c r="Z161" s="27">
        <f t="shared" si="25"/>
        <v>0</v>
      </c>
      <c r="AA161" s="28">
        <f t="shared" si="25"/>
        <v>0</v>
      </c>
      <c r="AB161" s="26">
        <f t="shared" si="25"/>
        <v>0</v>
      </c>
      <c r="AC161" s="27">
        <f t="shared" si="25"/>
        <v>0</v>
      </c>
      <c r="AD161" s="27">
        <f t="shared" si="25"/>
        <v>0</v>
      </c>
      <c r="AE161" s="27">
        <f t="shared" si="25"/>
        <v>0</v>
      </c>
      <c r="AF161" s="28">
        <f t="shared" si="25"/>
        <v>0</v>
      </c>
      <c r="AG161" s="26">
        <f t="shared" si="25"/>
        <v>0</v>
      </c>
      <c r="AH161" s="27">
        <f t="shared" si="25"/>
        <v>0</v>
      </c>
      <c r="AI161" s="27">
        <f aca="true" t="shared" si="26" ref="AI161:BK161">AI160+AI134</f>
        <v>0</v>
      </c>
      <c r="AJ161" s="27">
        <f t="shared" si="26"/>
        <v>0</v>
      </c>
      <c r="AK161" s="28">
        <f t="shared" si="26"/>
        <v>0</v>
      </c>
      <c r="AL161" s="26">
        <f t="shared" si="26"/>
        <v>0</v>
      </c>
      <c r="AM161" s="27">
        <f t="shared" si="26"/>
        <v>0</v>
      </c>
      <c r="AN161" s="27">
        <f t="shared" si="26"/>
        <v>0</v>
      </c>
      <c r="AO161" s="27">
        <f t="shared" si="26"/>
        <v>0</v>
      </c>
      <c r="AP161" s="28">
        <f t="shared" si="26"/>
        <v>0</v>
      </c>
      <c r="AQ161" s="26">
        <f t="shared" si="26"/>
        <v>0</v>
      </c>
      <c r="AR161" s="27">
        <f t="shared" si="26"/>
        <v>0</v>
      </c>
      <c r="AS161" s="27">
        <f t="shared" si="26"/>
        <v>0</v>
      </c>
      <c r="AT161" s="27">
        <f t="shared" si="26"/>
        <v>0</v>
      </c>
      <c r="AU161" s="28">
        <f t="shared" si="26"/>
        <v>0</v>
      </c>
      <c r="AV161" s="26">
        <f t="shared" si="26"/>
        <v>0</v>
      </c>
      <c r="AW161" s="27">
        <f t="shared" si="26"/>
        <v>0</v>
      </c>
      <c r="AX161" s="27">
        <f t="shared" si="26"/>
        <v>0</v>
      </c>
      <c r="AY161" s="27">
        <f t="shared" si="26"/>
        <v>0</v>
      </c>
      <c r="AZ161" s="28">
        <f t="shared" si="26"/>
        <v>0</v>
      </c>
      <c r="BA161" s="26">
        <f t="shared" si="26"/>
        <v>0</v>
      </c>
      <c r="BB161" s="27">
        <f t="shared" si="26"/>
        <v>0</v>
      </c>
      <c r="BC161" s="27">
        <f t="shared" si="26"/>
        <v>0</v>
      </c>
      <c r="BD161" s="27">
        <f t="shared" si="26"/>
        <v>0</v>
      </c>
      <c r="BE161" s="28">
        <f t="shared" si="26"/>
        <v>0</v>
      </c>
      <c r="BF161" s="26">
        <f t="shared" si="26"/>
        <v>0</v>
      </c>
      <c r="BG161" s="27">
        <f t="shared" si="26"/>
        <v>0</v>
      </c>
      <c r="BH161" s="27">
        <f t="shared" si="26"/>
        <v>0</v>
      </c>
      <c r="BI161" s="27">
        <f t="shared" si="26"/>
        <v>0</v>
      </c>
      <c r="BJ161" s="28">
        <f t="shared" si="26"/>
        <v>0</v>
      </c>
      <c r="BK161" s="28">
        <f t="shared" si="26"/>
        <v>55596.32730651698</v>
      </c>
      <c r="BL161" s="44"/>
    </row>
    <row r="162" spans="1:63" s="25" customFormat="1" ht="14.25">
      <c r="A162" s="20"/>
      <c r="B162" s="9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4"/>
    </row>
    <row r="163" spans="1:63" s="25" customFormat="1" ht="14.25">
      <c r="A163" s="20" t="s">
        <v>42</v>
      </c>
      <c r="B163" s="10" t="s">
        <v>43</v>
      </c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4"/>
    </row>
    <row r="164" spans="1:63" s="25" customFormat="1" ht="14.25">
      <c r="A164" s="20" t="s">
        <v>7</v>
      </c>
      <c r="B164" s="14" t="s">
        <v>44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41" customFormat="1" ht="14.25">
      <c r="A165" s="37"/>
      <c r="B165" s="13" t="s">
        <v>33</v>
      </c>
      <c r="C165" s="38">
        <v>0</v>
      </c>
      <c r="D165" s="39">
        <v>0</v>
      </c>
      <c r="E165" s="39">
        <v>0</v>
      </c>
      <c r="F165" s="39">
        <v>0</v>
      </c>
      <c r="G165" s="40">
        <v>0</v>
      </c>
      <c r="H165" s="38">
        <v>0</v>
      </c>
      <c r="I165" s="39">
        <v>0</v>
      </c>
      <c r="J165" s="39">
        <v>0</v>
      </c>
      <c r="K165" s="39">
        <v>0</v>
      </c>
      <c r="L165" s="40">
        <v>0</v>
      </c>
      <c r="M165" s="38">
        <v>0</v>
      </c>
      <c r="N165" s="39">
        <v>0</v>
      </c>
      <c r="O165" s="39">
        <v>0</v>
      </c>
      <c r="P165" s="39">
        <v>0</v>
      </c>
      <c r="Q165" s="40">
        <v>0</v>
      </c>
      <c r="R165" s="38">
        <v>0</v>
      </c>
      <c r="S165" s="39">
        <v>0</v>
      </c>
      <c r="T165" s="39">
        <v>0</v>
      </c>
      <c r="U165" s="39">
        <v>0</v>
      </c>
      <c r="V165" s="40">
        <v>0</v>
      </c>
      <c r="W165" s="38">
        <v>0</v>
      </c>
      <c r="X165" s="39">
        <v>0</v>
      </c>
      <c r="Y165" s="39">
        <v>0</v>
      </c>
      <c r="Z165" s="39">
        <v>0</v>
      </c>
      <c r="AA165" s="40">
        <v>0</v>
      </c>
      <c r="AB165" s="38">
        <v>0</v>
      </c>
      <c r="AC165" s="39">
        <v>0</v>
      </c>
      <c r="AD165" s="39">
        <v>0</v>
      </c>
      <c r="AE165" s="39">
        <v>0</v>
      </c>
      <c r="AF165" s="40">
        <v>0</v>
      </c>
      <c r="AG165" s="38">
        <v>0</v>
      </c>
      <c r="AH165" s="39">
        <v>0</v>
      </c>
      <c r="AI165" s="39">
        <v>0</v>
      </c>
      <c r="AJ165" s="39">
        <v>0</v>
      </c>
      <c r="AK165" s="40">
        <v>0</v>
      </c>
      <c r="AL165" s="38">
        <v>0</v>
      </c>
      <c r="AM165" s="39">
        <v>0</v>
      </c>
      <c r="AN165" s="39">
        <v>0</v>
      </c>
      <c r="AO165" s="39">
        <v>0</v>
      </c>
      <c r="AP165" s="40">
        <v>0</v>
      </c>
      <c r="AQ165" s="38">
        <v>0</v>
      </c>
      <c r="AR165" s="39">
        <v>0</v>
      </c>
      <c r="AS165" s="39">
        <v>0</v>
      </c>
      <c r="AT165" s="39">
        <v>0</v>
      </c>
      <c r="AU165" s="40">
        <v>0</v>
      </c>
      <c r="AV165" s="38">
        <v>0</v>
      </c>
      <c r="AW165" s="39">
        <v>0</v>
      </c>
      <c r="AX165" s="39">
        <v>0</v>
      </c>
      <c r="AY165" s="39">
        <v>0</v>
      </c>
      <c r="AZ165" s="40">
        <v>0</v>
      </c>
      <c r="BA165" s="38">
        <v>0</v>
      </c>
      <c r="BB165" s="39">
        <v>0</v>
      </c>
      <c r="BC165" s="39">
        <v>0</v>
      </c>
      <c r="BD165" s="39">
        <v>0</v>
      </c>
      <c r="BE165" s="40">
        <v>0</v>
      </c>
      <c r="BF165" s="38">
        <v>0</v>
      </c>
      <c r="BG165" s="39">
        <v>0</v>
      </c>
      <c r="BH165" s="39">
        <v>0</v>
      </c>
      <c r="BI165" s="39">
        <v>0</v>
      </c>
      <c r="BJ165" s="40">
        <v>0</v>
      </c>
      <c r="BK165" s="38">
        <v>0</v>
      </c>
    </row>
    <row r="166" spans="1:63" s="30" customFormat="1" ht="14.25">
      <c r="A166" s="20"/>
      <c r="B166" s="9" t="s">
        <v>27</v>
      </c>
      <c r="C166" s="26">
        <v>0</v>
      </c>
      <c r="D166" s="27">
        <v>0</v>
      </c>
      <c r="E166" s="27">
        <v>0</v>
      </c>
      <c r="F166" s="27">
        <v>0</v>
      </c>
      <c r="G166" s="28">
        <v>0</v>
      </c>
      <c r="H166" s="26">
        <v>0</v>
      </c>
      <c r="I166" s="27">
        <v>0</v>
      </c>
      <c r="J166" s="27">
        <v>0</v>
      </c>
      <c r="K166" s="27">
        <v>0</v>
      </c>
      <c r="L166" s="28">
        <v>0</v>
      </c>
      <c r="M166" s="26">
        <v>0</v>
      </c>
      <c r="N166" s="27">
        <v>0</v>
      </c>
      <c r="O166" s="27">
        <v>0</v>
      </c>
      <c r="P166" s="27">
        <v>0</v>
      </c>
      <c r="Q166" s="28">
        <v>0</v>
      </c>
      <c r="R166" s="26">
        <v>0</v>
      </c>
      <c r="S166" s="27">
        <v>0</v>
      </c>
      <c r="T166" s="27">
        <v>0</v>
      </c>
      <c r="U166" s="27">
        <v>0</v>
      </c>
      <c r="V166" s="28">
        <v>0</v>
      </c>
      <c r="W166" s="26">
        <v>0</v>
      </c>
      <c r="X166" s="27">
        <v>0</v>
      </c>
      <c r="Y166" s="27">
        <v>0</v>
      </c>
      <c r="Z166" s="27">
        <v>0</v>
      </c>
      <c r="AA166" s="28">
        <v>0</v>
      </c>
      <c r="AB166" s="26">
        <v>0</v>
      </c>
      <c r="AC166" s="27">
        <v>0</v>
      </c>
      <c r="AD166" s="27">
        <v>0</v>
      </c>
      <c r="AE166" s="27">
        <v>0</v>
      </c>
      <c r="AF166" s="28">
        <v>0</v>
      </c>
      <c r="AG166" s="26">
        <v>0</v>
      </c>
      <c r="AH166" s="27">
        <v>0</v>
      </c>
      <c r="AI166" s="27">
        <v>0</v>
      </c>
      <c r="AJ166" s="27">
        <v>0</v>
      </c>
      <c r="AK166" s="28">
        <v>0</v>
      </c>
      <c r="AL166" s="26">
        <v>0</v>
      </c>
      <c r="AM166" s="27">
        <v>0</v>
      </c>
      <c r="AN166" s="27">
        <v>0</v>
      </c>
      <c r="AO166" s="27">
        <v>0</v>
      </c>
      <c r="AP166" s="28">
        <v>0</v>
      </c>
      <c r="AQ166" s="26">
        <v>0</v>
      </c>
      <c r="AR166" s="27">
        <v>0</v>
      </c>
      <c r="AS166" s="27">
        <v>0</v>
      </c>
      <c r="AT166" s="27">
        <v>0</v>
      </c>
      <c r="AU166" s="28">
        <v>0</v>
      </c>
      <c r="AV166" s="26">
        <v>0</v>
      </c>
      <c r="AW166" s="27">
        <v>0</v>
      </c>
      <c r="AX166" s="27">
        <v>0</v>
      </c>
      <c r="AY166" s="27">
        <v>0</v>
      </c>
      <c r="AZ166" s="28">
        <v>0</v>
      </c>
      <c r="BA166" s="26">
        <v>0</v>
      </c>
      <c r="BB166" s="27">
        <v>0</v>
      </c>
      <c r="BC166" s="27">
        <v>0</v>
      </c>
      <c r="BD166" s="27">
        <v>0</v>
      </c>
      <c r="BE166" s="28">
        <v>0</v>
      </c>
      <c r="BF166" s="26">
        <v>0</v>
      </c>
      <c r="BG166" s="27">
        <v>0</v>
      </c>
      <c r="BH166" s="27">
        <v>0</v>
      </c>
      <c r="BI166" s="27">
        <v>0</v>
      </c>
      <c r="BJ166" s="28">
        <v>0</v>
      </c>
      <c r="BK166" s="29">
        <v>0</v>
      </c>
    </row>
    <row r="167" spans="1:64" s="25" customFormat="1" ht="12" customHeight="1">
      <c r="A167" s="20"/>
      <c r="B167" s="11"/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4"/>
      <c r="BL167" s="35"/>
    </row>
    <row r="168" spans="1:64" s="30" customFormat="1" ht="14.25">
      <c r="A168" s="20"/>
      <c r="B168" s="42" t="s">
        <v>45</v>
      </c>
      <c r="C168" s="43">
        <f aca="true" t="shared" si="27" ref="C168:AH168">C166+C161+C129+C123+C86</f>
        <v>0</v>
      </c>
      <c r="D168" s="43">
        <f t="shared" si="27"/>
        <v>2748.6332647140443</v>
      </c>
      <c r="E168" s="43">
        <f t="shared" si="27"/>
        <v>0</v>
      </c>
      <c r="F168" s="43">
        <f t="shared" si="27"/>
        <v>0</v>
      </c>
      <c r="G168" s="43">
        <f t="shared" si="27"/>
        <v>0</v>
      </c>
      <c r="H168" s="43">
        <f t="shared" si="27"/>
        <v>8041.412010361951</v>
      </c>
      <c r="I168" s="43">
        <f t="shared" si="27"/>
        <v>110017.35118146316</v>
      </c>
      <c r="J168" s="43">
        <f t="shared" si="27"/>
        <v>4542.0783043299625</v>
      </c>
      <c r="K168" s="43">
        <f t="shared" si="27"/>
        <v>463.6104950789642</v>
      </c>
      <c r="L168" s="43">
        <f t="shared" si="27"/>
        <v>20988.89754648428</v>
      </c>
      <c r="M168" s="43">
        <f t="shared" si="27"/>
        <v>0</v>
      </c>
      <c r="N168" s="43">
        <f t="shared" si="27"/>
        <v>0</v>
      </c>
      <c r="O168" s="43">
        <f t="shared" si="27"/>
        <v>0</v>
      </c>
      <c r="P168" s="43">
        <f t="shared" si="27"/>
        <v>0</v>
      </c>
      <c r="Q168" s="43">
        <f t="shared" si="27"/>
        <v>0</v>
      </c>
      <c r="R168" s="43">
        <f t="shared" si="27"/>
        <v>4401.469512880447</v>
      </c>
      <c r="S168" s="43">
        <f t="shared" si="27"/>
        <v>3638.018832170873</v>
      </c>
      <c r="T168" s="43">
        <f t="shared" si="27"/>
        <v>811.9308388186389</v>
      </c>
      <c r="U168" s="43">
        <f t="shared" si="27"/>
        <v>0</v>
      </c>
      <c r="V168" s="43">
        <f t="shared" si="27"/>
        <v>3683.14336714279</v>
      </c>
      <c r="W168" s="43">
        <f t="shared" si="27"/>
        <v>0</v>
      </c>
      <c r="X168" s="43">
        <f t="shared" si="27"/>
        <v>0</v>
      </c>
      <c r="Y168" s="43">
        <f t="shared" si="27"/>
        <v>0</v>
      </c>
      <c r="Z168" s="43">
        <f t="shared" si="27"/>
        <v>0</v>
      </c>
      <c r="AA168" s="43">
        <f t="shared" si="27"/>
        <v>0</v>
      </c>
      <c r="AB168" s="43">
        <f t="shared" si="27"/>
        <v>0</v>
      </c>
      <c r="AC168" s="43">
        <f t="shared" si="27"/>
        <v>0</v>
      </c>
      <c r="AD168" s="43">
        <f t="shared" si="27"/>
        <v>0</v>
      </c>
      <c r="AE168" s="43">
        <f t="shared" si="27"/>
        <v>0</v>
      </c>
      <c r="AF168" s="43">
        <f t="shared" si="27"/>
        <v>0</v>
      </c>
      <c r="AG168" s="43">
        <f t="shared" si="27"/>
        <v>0</v>
      </c>
      <c r="AH168" s="43">
        <f t="shared" si="27"/>
        <v>0</v>
      </c>
      <c r="AI168" s="43">
        <f aca="true" t="shared" si="28" ref="AI168:BK168">AI166+AI161+AI129+AI123+AI86</f>
        <v>0</v>
      </c>
      <c r="AJ168" s="43">
        <f t="shared" si="28"/>
        <v>0</v>
      </c>
      <c r="AK168" s="43">
        <f t="shared" si="28"/>
        <v>0</v>
      </c>
      <c r="AL168" s="43">
        <f t="shared" si="28"/>
        <v>0</v>
      </c>
      <c r="AM168" s="43">
        <f t="shared" si="28"/>
        <v>0</v>
      </c>
      <c r="AN168" s="43">
        <f t="shared" si="28"/>
        <v>0</v>
      </c>
      <c r="AO168" s="43">
        <f t="shared" si="28"/>
        <v>0</v>
      </c>
      <c r="AP168" s="43">
        <f t="shared" si="28"/>
        <v>0</v>
      </c>
      <c r="AQ168" s="43">
        <f t="shared" si="28"/>
        <v>0</v>
      </c>
      <c r="AR168" s="43">
        <f t="shared" si="28"/>
        <v>0</v>
      </c>
      <c r="AS168" s="43">
        <f t="shared" si="28"/>
        <v>0</v>
      </c>
      <c r="AT168" s="43">
        <f t="shared" si="28"/>
        <v>0</v>
      </c>
      <c r="AU168" s="43">
        <f t="shared" si="28"/>
        <v>0</v>
      </c>
      <c r="AV168" s="43">
        <f t="shared" si="28"/>
        <v>39620.05488257892</v>
      </c>
      <c r="AW168" s="43">
        <f t="shared" si="28"/>
        <v>21391.96755695848</v>
      </c>
      <c r="AX168" s="43">
        <f t="shared" si="28"/>
        <v>137.4753825385313</v>
      </c>
      <c r="AY168" s="43">
        <f t="shared" si="28"/>
        <v>0</v>
      </c>
      <c r="AZ168" s="43">
        <f t="shared" si="28"/>
        <v>29073.66743134139</v>
      </c>
      <c r="BA168" s="43">
        <f t="shared" si="28"/>
        <v>0</v>
      </c>
      <c r="BB168" s="43">
        <f t="shared" si="28"/>
        <v>0</v>
      </c>
      <c r="BC168" s="43">
        <f t="shared" si="28"/>
        <v>0</v>
      </c>
      <c r="BD168" s="43">
        <f t="shared" si="28"/>
        <v>0</v>
      </c>
      <c r="BE168" s="43">
        <f t="shared" si="28"/>
        <v>0</v>
      </c>
      <c r="BF168" s="43">
        <f t="shared" si="28"/>
        <v>25650.088093081693</v>
      </c>
      <c r="BG168" s="43">
        <f t="shared" si="28"/>
        <v>2983.1592173792988</v>
      </c>
      <c r="BH168" s="43">
        <f t="shared" si="28"/>
        <v>309.9174432773164</v>
      </c>
      <c r="BI168" s="43">
        <f t="shared" si="28"/>
        <v>0.0312825878928</v>
      </c>
      <c r="BJ168" s="43">
        <f t="shared" si="28"/>
        <v>7591.992564525979</v>
      </c>
      <c r="BK168" s="29">
        <f t="shared" si="28"/>
        <v>286094.8992077146</v>
      </c>
      <c r="BL168" s="44"/>
    </row>
    <row r="169" spans="1:64" s="25" customFormat="1" ht="14.25">
      <c r="A169" s="20"/>
      <c r="B169" s="9"/>
      <c r="C169" s="21"/>
      <c r="D169" s="22"/>
      <c r="E169" s="22"/>
      <c r="F169" s="22"/>
      <c r="G169" s="23"/>
      <c r="H169" s="21"/>
      <c r="I169" s="22"/>
      <c r="J169" s="22"/>
      <c r="K169" s="22"/>
      <c r="L169" s="23"/>
      <c r="M169" s="21"/>
      <c r="N169" s="22"/>
      <c r="O169" s="22"/>
      <c r="P169" s="22"/>
      <c r="Q169" s="23"/>
      <c r="R169" s="21"/>
      <c r="S169" s="22"/>
      <c r="T169" s="22"/>
      <c r="U169" s="22"/>
      <c r="V169" s="23"/>
      <c r="W169" s="21"/>
      <c r="X169" s="22"/>
      <c r="Y169" s="22"/>
      <c r="Z169" s="22"/>
      <c r="AA169" s="23"/>
      <c r="AB169" s="21"/>
      <c r="AC169" s="22"/>
      <c r="AD169" s="22"/>
      <c r="AE169" s="22"/>
      <c r="AF169" s="23"/>
      <c r="AG169" s="21"/>
      <c r="AH169" s="22"/>
      <c r="AI169" s="22"/>
      <c r="AJ169" s="22"/>
      <c r="AK169" s="23"/>
      <c r="AL169" s="21"/>
      <c r="AM169" s="22"/>
      <c r="AN169" s="22"/>
      <c r="AO169" s="22"/>
      <c r="AP169" s="23"/>
      <c r="AQ169" s="21"/>
      <c r="AR169" s="22"/>
      <c r="AS169" s="22"/>
      <c r="AT169" s="22"/>
      <c r="AU169" s="23"/>
      <c r="AV169" s="21"/>
      <c r="AW169" s="22"/>
      <c r="AX169" s="22"/>
      <c r="AY169" s="22"/>
      <c r="AZ169" s="23"/>
      <c r="BA169" s="21"/>
      <c r="BB169" s="22"/>
      <c r="BC169" s="22"/>
      <c r="BD169" s="22"/>
      <c r="BE169" s="23"/>
      <c r="BF169" s="21"/>
      <c r="BG169" s="22"/>
      <c r="BH169" s="22"/>
      <c r="BI169" s="22"/>
      <c r="BJ169" s="23"/>
      <c r="BK169" s="24"/>
      <c r="BL169" s="35"/>
    </row>
    <row r="170" spans="1:65" s="25" customFormat="1" ht="14.25">
      <c r="A170" s="20" t="s">
        <v>28</v>
      </c>
      <c r="B170" s="8" t="s">
        <v>29</v>
      </c>
      <c r="C170" s="21"/>
      <c r="D170" s="22"/>
      <c r="E170" s="22"/>
      <c r="F170" s="22"/>
      <c r="G170" s="23"/>
      <c r="H170" s="21"/>
      <c r="I170" s="22"/>
      <c r="J170" s="22"/>
      <c r="K170" s="22"/>
      <c r="L170" s="23"/>
      <c r="M170" s="21"/>
      <c r="N170" s="22"/>
      <c r="O170" s="22"/>
      <c r="P170" s="22"/>
      <c r="Q170" s="23"/>
      <c r="R170" s="21"/>
      <c r="S170" s="22"/>
      <c r="T170" s="22"/>
      <c r="U170" s="22"/>
      <c r="V170" s="23"/>
      <c r="W170" s="21"/>
      <c r="X170" s="22"/>
      <c r="Y170" s="22"/>
      <c r="Z170" s="22"/>
      <c r="AA170" s="23"/>
      <c r="AB170" s="21"/>
      <c r="AC170" s="22"/>
      <c r="AD170" s="22"/>
      <c r="AE170" s="22"/>
      <c r="AF170" s="23"/>
      <c r="AG170" s="21"/>
      <c r="AH170" s="22"/>
      <c r="AI170" s="22"/>
      <c r="AJ170" s="22"/>
      <c r="AK170" s="23"/>
      <c r="AL170" s="21"/>
      <c r="AM170" s="22"/>
      <c r="AN170" s="22"/>
      <c r="AO170" s="22"/>
      <c r="AP170" s="23"/>
      <c r="AQ170" s="21"/>
      <c r="AR170" s="22"/>
      <c r="AS170" s="22"/>
      <c r="AT170" s="22"/>
      <c r="AU170" s="23"/>
      <c r="AV170" s="21"/>
      <c r="AW170" s="22"/>
      <c r="AX170" s="22"/>
      <c r="AY170" s="22"/>
      <c r="AZ170" s="23"/>
      <c r="BA170" s="21"/>
      <c r="BB170" s="22"/>
      <c r="BC170" s="22"/>
      <c r="BD170" s="22"/>
      <c r="BE170" s="23"/>
      <c r="BF170" s="21"/>
      <c r="BG170" s="22"/>
      <c r="BH170" s="22"/>
      <c r="BI170" s="22"/>
      <c r="BJ170" s="23"/>
      <c r="BK170" s="24"/>
      <c r="BL170" s="35"/>
      <c r="BM170" s="35"/>
    </row>
    <row r="171" spans="1:64" s="25" customFormat="1" ht="14.25">
      <c r="A171" s="20"/>
      <c r="B171" s="7" t="s">
        <v>192</v>
      </c>
      <c r="C171" s="21">
        <v>0</v>
      </c>
      <c r="D171" s="22">
        <v>0.6160288408571</v>
      </c>
      <c r="E171" s="22">
        <v>0</v>
      </c>
      <c r="F171" s="22">
        <v>0</v>
      </c>
      <c r="G171" s="23">
        <v>0</v>
      </c>
      <c r="H171" s="21">
        <v>4.460101744066199</v>
      </c>
      <c r="I171" s="22">
        <v>3.1955602353927004</v>
      </c>
      <c r="J171" s="22">
        <v>0</v>
      </c>
      <c r="K171" s="22">
        <v>0</v>
      </c>
      <c r="L171" s="23">
        <v>3.9813921579986995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3.1736241521734994</v>
      </c>
      <c r="S171" s="22">
        <v>3.32157803625</v>
      </c>
      <c r="T171" s="22">
        <v>0</v>
      </c>
      <c r="U171" s="22">
        <v>0</v>
      </c>
      <c r="V171" s="23">
        <v>2.1290808801055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11.974492430211901</v>
      </c>
      <c r="AW171" s="22">
        <v>3.280909181192922</v>
      </c>
      <c r="AX171" s="22">
        <v>0</v>
      </c>
      <c r="AY171" s="22">
        <v>0</v>
      </c>
      <c r="AZ171" s="23">
        <v>17.417803233454602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8.535255899425998</v>
      </c>
      <c r="BG171" s="22">
        <v>2.4580265616416996</v>
      </c>
      <c r="BH171" s="22">
        <v>0</v>
      </c>
      <c r="BI171" s="22">
        <v>0</v>
      </c>
      <c r="BJ171" s="23">
        <v>8.267682915029102</v>
      </c>
      <c r="BK171" s="24">
        <f>SUM(C171:BJ171)</f>
        <v>72.81153626779992</v>
      </c>
      <c r="BL171" s="35"/>
    </row>
    <row r="172" spans="1:64" s="25" customFormat="1" ht="14.25">
      <c r="A172" s="20"/>
      <c r="B172" s="7" t="s">
        <v>176</v>
      </c>
      <c r="C172" s="21">
        <v>0</v>
      </c>
      <c r="D172" s="22">
        <v>10.022727363357</v>
      </c>
      <c r="E172" s="22">
        <v>0</v>
      </c>
      <c r="F172" s="22">
        <v>0</v>
      </c>
      <c r="G172" s="23">
        <v>0</v>
      </c>
      <c r="H172" s="21">
        <v>73.8188767942196</v>
      </c>
      <c r="I172" s="22">
        <v>19.395027253677004</v>
      </c>
      <c r="J172" s="22">
        <v>0</v>
      </c>
      <c r="K172" s="22">
        <v>0</v>
      </c>
      <c r="L172" s="23">
        <v>189.0922845313161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41.1900588544032</v>
      </c>
      <c r="S172" s="22">
        <v>0.9374763494994</v>
      </c>
      <c r="T172" s="22">
        <v>0</v>
      </c>
      <c r="U172" s="22">
        <v>0</v>
      </c>
      <c r="V172" s="23">
        <v>8.711676327962099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392.3850579565078</v>
      </c>
      <c r="AW172" s="22">
        <v>116.1654772192108</v>
      </c>
      <c r="AX172" s="22">
        <v>0</v>
      </c>
      <c r="AY172" s="22">
        <v>0</v>
      </c>
      <c r="AZ172" s="23">
        <v>373.04655294578464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202.38265225089918</v>
      </c>
      <c r="BG172" s="22">
        <v>3.3997097196368005</v>
      </c>
      <c r="BH172" s="22">
        <v>0</v>
      </c>
      <c r="BI172" s="22">
        <v>0</v>
      </c>
      <c r="BJ172" s="23">
        <v>29.504705390512104</v>
      </c>
      <c r="BK172" s="24">
        <f>SUM(C172:BJ172)</f>
        <v>1460.0522829569857</v>
      </c>
      <c r="BL172" s="35"/>
    </row>
    <row r="173" spans="1:64" s="25" customFormat="1" ht="14.25">
      <c r="A173" s="20"/>
      <c r="B173" s="7" t="s">
        <v>189</v>
      </c>
      <c r="C173" s="21">
        <v>0</v>
      </c>
      <c r="D173" s="22">
        <v>0.6686653163571</v>
      </c>
      <c r="E173" s="22">
        <v>0</v>
      </c>
      <c r="F173" s="22">
        <v>0</v>
      </c>
      <c r="G173" s="23">
        <v>0</v>
      </c>
      <c r="H173" s="21">
        <v>9.6973778564927</v>
      </c>
      <c r="I173" s="22">
        <v>3.3879072470351</v>
      </c>
      <c r="J173" s="22">
        <v>0</v>
      </c>
      <c r="K173" s="22">
        <v>0</v>
      </c>
      <c r="L173" s="23">
        <v>15.353123425854603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11.2392176106364</v>
      </c>
      <c r="S173" s="22">
        <v>4.7835962683922</v>
      </c>
      <c r="T173" s="22">
        <v>0</v>
      </c>
      <c r="U173" s="22">
        <v>0</v>
      </c>
      <c r="V173" s="23">
        <v>12.7621679659979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28.05276129864239</v>
      </c>
      <c r="AW173" s="22">
        <v>9.89539096639539</v>
      </c>
      <c r="AX173" s="22">
        <v>0</v>
      </c>
      <c r="AY173" s="22">
        <v>0</v>
      </c>
      <c r="AZ173" s="23">
        <v>41.154018433157404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26.652754562050497</v>
      </c>
      <c r="BG173" s="22">
        <v>8.605123550890701</v>
      </c>
      <c r="BH173" s="22">
        <v>0</v>
      </c>
      <c r="BI173" s="22">
        <v>0</v>
      </c>
      <c r="BJ173" s="23">
        <v>32.213703066268415</v>
      </c>
      <c r="BK173" s="24">
        <f>SUM(C173:BJ173)</f>
        <v>204.4658075681708</v>
      </c>
      <c r="BL173" s="35"/>
    </row>
    <row r="174" spans="1:64" s="25" customFormat="1" ht="14.25">
      <c r="A174" s="20"/>
      <c r="B174" s="7" t="s">
        <v>177</v>
      </c>
      <c r="C174" s="21">
        <v>0</v>
      </c>
      <c r="D174" s="22">
        <v>0.7562785714285</v>
      </c>
      <c r="E174" s="22">
        <v>0</v>
      </c>
      <c r="F174" s="22">
        <v>0</v>
      </c>
      <c r="G174" s="23">
        <v>0</v>
      </c>
      <c r="H174" s="21">
        <v>9.377223488636602</v>
      </c>
      <c r="I174" s="22">
        <v>4.7946219182849</v>
      </c>
      <c r="J174" s="22">
        <v>0</v>
      </c>
      <c r="K174" s="22">
        <v>0</v>
      </c>
      <c r="L174" s="23">
        <v>62.291053064211695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2.7908583731731005</v>
      </c>
      <c r="S174" s="22">
        <v>0.3655085188925</v>
      </c>
      <c r="T174" s="22">
        <v>0</v>
      </c>
      <c r="U174" s="22">
        <v>0</v>
      </c>
      <c r="V174" s="23">
        <v>2.8318934151063004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6.125284046657901</v>
      </c>
      <c r="AW174" s="22">
        <v>1.225898527480289</v>
      </c>
      <c r="AX174" s="22">
        <v>0</v>
      </c>
      <c r="AY174" s="22">
        <v>0</v>
      </c>
      <c r="AZ174" s="23">
        <v>8.6193168479239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2.2073829866953996</v>
      </c>
      <c r="BG174" s="22">
        <v>2.073057199856801</v>
      </c>
      <c r="BH174" s="22">
        <v>0</v>
      </c>
      <c r="BI174" s="22">
        <v>0</v>
      </c>
      <c r="BJ174" s="23">
        <v>1.6614121119260996</v>
      </c>
      <c r="BK174" s="24">
        <f>SUM(C174:BJ174)</f>
        <v>105.11978907027397</v>
      </c>
      <c r="BL174" s="35"/>
    </row>
    <row r="175" spans="1:63" s="25" customFormat="1" ht="14.25">
      <c r="A175" s="20"/>
      <c r="B175" s="7" t="s">
        <v>219</v>
      </c>
      <c r="C175" s="21">
        <v>0</v>
      </c>
      <c r="D175" s="22">
        <v>0.49469464285709996</v>
      </c>
      <c r="E175" s="22">
        <v>0</v>
      </c>
      <c r="F175" s="22">
        <v>0</v>
      </c>
      <c r="G175" s="23">
        <v>0</v>
      </c>
      <c r="H175" s="21">
        <v>3.5818184442079004</v>
      </c>
      <c r="I175" s="22">
        <v>0.9494175696422</v>
      </c>
      <c r="J175" s="22">
        <v>0</v>
      </c>
      <c r="K175" s="22">
        <v>0</v>
      </c>
      <c r="L175" s="23">
        <v>5.1033538900698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3.3177408061723</v>
      </c>
      <c r="S175" s="22">
        <v>0.3689398109638</v>
      </c>
      <c r="T175" s="22">
        <v>0</v>
      </c>
      <c r="U175" s="22">
        <v>0</v>
      </c>
      <c r="V175" s="23">
        <v>4.5788884032483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17.769103360299408</v>
      </c>
      <c r="AW175" s="22">
        <v>10.66756561781433</v>
      </c>
      <c r="AX175" s="22">
        <v>0</v>
      </c>
      <c r="AY175" s="22">
        <v>0</v>
      </c>
      <c r="AZ175" s="23">
        <v>41.4242810505528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18.4781968846217</v>
      </c>
      <c r="BG175" s="22">
        <v>3.4903073568178</v>
      </c>
      <c r="BH175" s="22">
        <v>0.0029673819285000002</v>
      </c>
      <c r="BI175" s="22">
        <v>0</v>
      </c>
      <c r="BJ175" s="23">
        <v>20.3537940054114</v>
      </c>
      <c r="BK175" s="24">
        <f>SUM(C175:BJ175)</f>
        <v>130.58106922460732</v>
      </c>
    </row>
    <row r="176" spans="1:63" s="30" customFormat="1" ht="14.25">
      <c r="A176" s="20"/>
      <c r="B176" s="8" t="s">
        <v>27</v>
      </c>
      <c r="C176" s="26">
        <f>SUM(C171:C175)</f>
        <v>0</v>
      </c>
      <c r="D176" s="26">
        <f aca="true" t="shared" si="29" ref="D176:BJ176">SUM(D171:D175)</f>
        <v>12.558394734856797</v>
      </c>
      <c r="E176" s="26">
        <f t="shared" si="29"/>
        <v>0</v>
      </c>
      <c r="F176" s="26">
        <f t="shared" si="29"/>
        <v>0</v>
      </c>
      <c r="G176" s="26">
        <f t="shared" si="29"/>
        <v>0</v>
      </c>
      <c r="H176" s="26">
        <f t="shared" si="29"/>
        <v>100.93539832762299</v>
      </c>
      <c r="I176" s="26">
        <f t="shared" si="29"/>
        <v>31.722534224031907</v>
      </c>
      <c r="J176" s="26">
        <f t="shared" si="29"/>
        <v>0</v>
      </c>
      <c r="K176" s="26">
        <f t="shared" si="29"/>
        <v>0</v>
      </c>
      <c r="L176" s="26">
        <f t="shared" si="29"/>
        <v>275.8212070694509</v>
      </c>
      <c r="M176" s="26">
        <f t="shared" si="29"/>
        <v>0</v>
      </c>
      <c r="N176" s="26">
        <f t="shared" si="29"/>
        <v>0</v>
      </c>
      <c r="O176" s="26">
        <f t="shared" si="29"/>
        <v>0</v>
      </c>
      <c r="P176" s="26">
        <f t="shared" si="29"/>
        <v>0</v>
      </c>
      <c r="Q176" s="26">
        <f t="shared" si="29"/>
        <v>0</v>
      </c>
      <c r="R176" s="26">
        <f t="shared" si="29"/>
        <v>61.711499796558506</v>
      </c>
      <c r="S176" s="26">
        <f t="shared" si="29"/>
        <v>9.7770989839979</v>
      </c>
      <c r="T176" s="26">
        <f t="shared" si="29"/>
        <v>0</v>
      </c>
      <c r="U176" s="26">
        <f t="shared" si="29"/>
        <v>0</v>
      </c>
      <c r="V176" s="26">
        <f t="shared" si="29"/>
        <v>31.013706992420097</v>
      </c>
      <c r="W176" s="26">
        <f t="shared" si="29"/>
        <v>0</v>
      </c>
      <c r="X176" s="26">
        <f t="shared" si="29"/>
        <v>0</v>
      </c>
      <c r="Y176" s="26">
        <f t="shared" si="29"/>
        <v>0</v>
      </c>
      <c r="Z176" s="26">
        <f t="shared" si="29"/>
        <v>0</v>
      </c>
      <c r="AA176" s="26">
        <f t="shared" si="29"/>
        <v>0</v>
      </c>
      <c r="AB176" s="26">
        <f t="shared" si="29"/>
        <v>0</v>
      </c>
      <c r="AC176" s="26">
        <f t="shared" si="29"/>
        <v>0</v>
      </c>
      <c r="AD176" s="26">
        <f t="shared" si="29"/>
        <v>0</v>
      </c>
      <c r="AE176" s="26">
        <f t="shared" si="29"/>
        <v>0</v>
      </c>
      <c r="AF176" s="26">
        <f t="shared" si="29"/>
        <v>0</v>
      </c>
      <c r="AG176" s="26">
        <f t="shared" si="29"/>
        <v>0</v>
      </c>
      <c r="AH176" s="26">
        <f t="shared" si="29"/>
        <v>0</v>
      </c>
      <c r="AI176" s="26">
        <f t="shared" si="29"/>
        <v>0</v>
      </c>
      <c r="AJ176" s="26">
        <f t="shared" si="29"/>
        <v>0</v>
      </c>
      <c r="AK176" s="26">
        <f t="shared" si="29"/>
        <v>0</v>
      </c>
      <c r="AL176" s="26">
        <f t="shared" si="29"/>
        <v>0</v>
      </c>
      <c r="AM176" s="26">
        <f t="shared" si="29"/>
        <v>0</v>
      </c>
      <c r="AN176" s="26">
        <f t="shared" si="29"/>
        <v>0</v>
      </c>
      <c r="AO176" s="26">
        <f t="shared" si="29"/>
        <v>0</v>
      </c>
      <c r="AP176" s="26">
        <f t="shared" si="29"/>
        <v>0</v>
      </c>
      <c r="AQ176" s="26">
        <f t="shared" si="29"/>
        <v>0</v>
      </c>
      <c r="AR176" s="26">
        <f t="shared" si="29"/>
        <v>0</v>
      </c>
      <c r="AS176" s="26">
        <f t="shared" si="29"/>
        <v>0</v>
      </c>
      <c r="AT176" s="26">
        <f t="shared" si="29"/>
        <v>0</v>
      </c>
      <c r="AU176" s="26">
        <f t="shared" si="29"/>
        <v>0</v>
      </c>
      <c r="AV176" s="26">
        <f t="shared" si="29"/>
        <v>456.30669909231943</v>
      </c>
      <c r="AW176" s="26">
        <f t="shared" si="29"/>
        <v>141.23524151209372</v>
      </c>
      <c r="AX176" s="26">
        <f t="shared" si="29"/>
        <v>0</v>
      </c>
      <c r="AY176" s="26">
        <f t="shared" si="29"/>
        <v>0</v>
      </c>
      <c r="AZ176" s="26">
        <f t="shared" si="29"/>
        <v>481.6619725108734</v>
      </c>
      <c r="BA176" s="26">
        <f t="shared" si="29"/>
        <v>0</v>
      </c>
      <c r="BB176" s="26">
        <f t="shared" si="29"/>
        <v>0</v>
      </c>
      <c r="BC176" s="26">
        <f t="shared" si="29"/>
        <v>0</v>
      </c>
      <c r="BD176" s="26">
        <f t="shared" si="29"/>
        <v>0</v>
      </c>
      <c r="BE176" s="26">
        <f t="shared" si="29"/>
        <v>0</v>
      </c>
      <c r="BF176" s="26">
        <f t="shared" si="29"/>
        <v>258.25624258369277</v>
      </c>
      <c r="BG176" s="26">
        <f t="shared" si="29"/>
        <v>20.0262243888438</v>
      </c>
      <c r="BH176" s="26">
        <f t="shared" si="29"/>
        <v>0.0029673819285000002</v>
      </c>
      <c r="BI176" s="26">
        <f t="shared" si="29"/>
        <v>0</v>
      </c>
      <c r="BJ176" s="26">
        <f t="shared" si="29"/>
        <v>92.00129748914712</v>
      </c>
      <c r="BK176" s="28">
        <f>SUM(BK171:BK175)</f>
        <v>1973.0304850878376</v>
      </c>
    </row>
    <row r="178" spans="1:13" ht="14.25">
      <c r="A178" s="60" t="s">
        <v>221</v>
      </c>
      <c r="B178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1:13" ht="14.25">
      <c r="A179" s="60" t="s">
        <v>222</v>
      </c>
      <c r="B179"/>
      <c r="C179"/>
      <c r="D179"/>
      <c r="E179"/>
      <c r="F179"/>
      <c r="G179"/>
      <c r="H179"/>
      <c r="I179"/>
      <c r="J179"/>
      <c r="K179" s="60" t="s">
        <v>223</v>
      </c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 s="60" t="s">
        <v>224</v>
      </c>
      <c r="L180"/>
      <c r="M180"/>
    </row>
    <row r="181" spans="1:13" ht="14.25">
      <c r="A181" s="60" t="s">
        <v>225</v>
      </c>
      <c r="B181"/>
      <c r="C181"/>
      <c r="D181"/>
      <c r="E181"/>
      <c r="F181"/>
      <c r="G181"/>
      <c r="H181"/>
      <c r="I181"/>
      <c r="J181"/>
      <c r="K181" s="60" t="s">
        <v>226</v>
      </c>
      <c r="L181"/>
      <c r="M181"/>
    </row>
    <row r="182" spans="1:13" ht="14.25">
      <c r="A182" s="60" t="s">
        <v>227</v>
      </c>
      <c r="B182"/>
      <c r="C182"/>
      <c r="D182"/>
      <c r="E182"/>
      <c r="F182"/>
      <c r="G182"/>
      <c r="H182"/>
      <c r="I182"/>
      <c r="J182"/>
      <c r="K182" s="60" t="s">
        <v>228</v>
      </c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 s="60" t="s">
        <v>229</v>
      </c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 s="60" t="s">
        <v>230</v>
      </c>
      <c r="L184"/>
      <c r="M184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218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178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0.058194978642100006</v>
      </c>
      <c r="E5" s="48">
        <v>0.04532289596310001</v>
      </c>
      <c r="F5" s="48">
        <v>5.742622329161101</v>
      </c>
      <c r="G5" s="48">
        <v>0.046680667106999994</v>
      </c>
      <c r="H5" s="48">
        <v>0</v>
      </c>
      <c r="I5" s="49">
        <v>0</v>
      </c>
      <c r="J5" s="49">
        <v>0</v>
      </c>
      <c r="K5" s="49">
        <f>D5+E5+F5+G5+H5+I5+J5</f>
        <v>5.892820870873301</v>
      </c>
      <c r="L5" s="48">
        <v>0.08158458721280001</v>
      </c>
    </row>
    <row r="6" spans="2:12" ht="14.25">
      <c r="B6" s="46">
        <v>2</v>
      </c>
      <c r="C6" s="50" t="s">
        <v>60</v>
      </c>
      <c r="D6" s="48">
        <v>64.50970188414439</v>
      </c>
      <c r="E6" s="48">
        <v>352.6724539878613</v>
      </c>
      <c r="F6" s="48">
        <v>1615.4785097705715</v>
      </c>
      <c r="G6" s="48">
        <v>33.143673490321916</v>
      </c>
      <c r="H6" s="48">
        <v>0</v>
      </c>
      <c r="I6" s="49">
        <v>36.292</v>
      </c>
      <c r="J6" s="49">
        <v>164.65460000000002</v>
      </c>
      <c r="K6" s="49">
        <f aca="true" t="shared" si="0" ref="K6:K41">D6+E6+F6+G6+H6+I6+J6</f>
        <v>2266.7509391328986</v>
      </c>
      <c r="L6" s="48">
        <v>17.203298478983502</v>
      </c>
    </row>
    <row r="7" spans="2:12" ht="14.25">
      <c r="B7" s="46">
        <v>3</v>
      </c>
      <c r="C7" s="47" t="s">
        <v>61</v>
      </c>
      <c r="D7" s="48">
        <v>1.0232306701058</v>
      </c>
      <c r="E7" s="48">
        <v>3.4428051213542004</v>
      </c>
      <c r="F7" s="48">
        <v>30.97702945711</v>
      </c>
      <c r="G7" s="48">
        <v>0.6365746512491001</v>
      </c>
      <c r="H7" s="48">
        <v>0</v>
      </c>
      <c r="I7" s="49">
        <v>0.2581</v>
      </c>
      <c r="J7" s="49">
        <v>0.8465999999999999</v>
      </c>
      <c r="K7" s="49">
        <f t="shared" si="0"/>
        <v>37.1843398998191</v>
      </c>
      <c r="L7" s="48">
        <v>0.3668962092486</v>
      </c>
    </row>
    <row r="8" spans="2:12" ht="14.25">
      <c r="B8" s="46">
        <v>4</v>
      </c>
      <c r="C8" s="50" t="s">
        <v>62</v>
      </c>
      <c r="D8" s="48">
        <v>17.412047801946404</v>
      </c>
      <c r="E8" s="48">
        <v>148.33852892983543</v>
      </c>
      <c r="F8" s="48">
        <v>756.7553173841617</v>
      </c>
      <c r="G8" s="48">
        <v>29.356762807482504</v>
      </c>
      <c r="H8" s="48">
        <v>0</v>
      </c>
      <c r="I8" s="49">
        <v>9.120199999999999</v>
      </c>
      <c r="J8" s="49">
        <v>33.429000000000016</v>
      </c>
      <c r="K8" s="49">
        <f t="shared" si="0"/>
        <v>994.411856923426</v>
      </c>
      <c r="L8" s="48">
        <v>9.676234364869602</v>
      </c>
    </row>
    <row r="9" spans="2:12" ht="14.25">
      <c r="B9" s="46">
        <v>5</v>
      </c>
      <c r="C9" s="50" t="s">
        <v>63</v>
      </c>
      <c r="D9" s="48">
        <v>46.7214482232474</v>
      </c>
      <c r="E9" s="48">
        <v>127.1782029459613</v>
      </c>
      <c r="F9" s="48">
        <v>1894.5911084262912</v>
      </c>
      <c r="G9" s="48">
        <v>35.90019821849429</v>
      </c>
      <c r="H9" s="48">
        <v>0</v>
      </c>
      <c r="I9" s="49">
        <v>38.587999999999994</v>
      </c>
      <c r="J9" s="49">
        <v>155.23699999999994</v>
      </c>
      <c r="K9" s="49">
        <f t="shared" si="0"/>
        <v>2298.2159578139945</v>
      </c>
      <c r="L9" s="48">
        <v>50.49789847808489</v>
      </c>
    </row>
    <row r="10" spans="2:12" ht="14.25">
      <c r="B10" s="46">
        <v>6</v>
      </c>
      <c r="C10" s="50" t="s">
        <v>64</v>
      </c>
      <c r="D10" s="48">
        <v>13.986309626560997</v>
      </c>
      <c r="E10" s="48">
        <v>107.6389281027119</v>
      </c>
      <c r="F10" s="48">
        <v>499.4976324555085</v>
      </c>
      <c r="G10" s="48">
        <v>23.985993775522495</v>
      </c>
      <c r="H10" s="48">
        <v>0</v>
      </c>
      <c r="I10" s="49">
        <v>89.00070000000001</v>
      </c>
      <c r="J10" s="49">
        <v>39.62659999999999</v>
      </c>
      <c r="K10" s="49">
        <f t="shared" si="0"/>
        <v>773.7361639603039</v>
      </c>
      <c r="L10" s="48">
        <v>7.214465524556199</v>
      </c>
    </row>
    <row r="11" spans="2:12" ht="14.25">
      <c r="B11" s="46">
        <v>7</v>
      </c>
      <c r="C11" s="50" t="s">
        <v>65</v>
      </c>
      <c r="D11" s="48">
        <v>25.1215703331156</v>
      </c>
      <c r="E11" s="48">
        <v>166.9385280618027</v>
      </c>
      <c r="F11" s="48">
        <v>1114.7331189088127</v>
      </c>
      <c r="G11" s="48">
        <v>29.003123034119795</v>
      </c>
      <c r="H11" s="48">
        <v>0</v>
      </c>
      <c r="I11" s="49">
        <v>0</v>
      </c>
      <c r="J11" s="49">
        <v>0</v>
      </c>
      <c r="K11" s="49">
        <f t="shared" si="0"/>
        <v>1335.796340337851</v>
      </c>
      <c r="L11" s="48">
        <v>14.714483516824902</v>
      </c>
    </row>
    <row r="12" spans="2:12" ht="14.25">
      <c r="B12" s="46">
        <v>8</v>
      </c>
      <c r="C12" s="47" t="s">
        <v>66</v>
      </c>
      <c r="D12" s="48">
        <v>3.6519764161398998</v>
      </c>
      <c r="E12" s="48">
        <v>6.162568625207497</v>
      </c>
      <c r="F12" s="48">
        <v>73.700728943076</v>
      </c>
      <c r="G12" s="48">
        <v>2.8520726408905</v>
      </c>
      <c r="H12" s="48">
        <v>0</v>
      </c>
      <c r="I12" s="49">
        <v>0</v>
      </c>
      <c r="J12" s="49">
        <v>0</v>
      </c>
      <c r="K12" s="49">
        <f t="shared" si="0"/>
        <v>86.3673466253139</v>
      </c>
      <c r="L12" s="48">
        <v>0.5689950082476001</v>
      </c>
    </row>
    <row r="13" spans="2:12" ht="14.25">
      <c r="B13" s="46">
        <v>9</v>
      </c>
      <c r="C13" s="47" t="s">
        <v>67</v>
      </c>
      <c r="D13" s="48">
        <v>0.051127257820899996</v>
      </c>
      <c r="E13" s="48">
        <v>0.44691478042750005</v>
      </c>
      <c r="F13" s="48">
        <v>5.874144840525899</v>
      </c>
      <c r="G13" s="48">
        <v>0.0171079545355</v>
      </c>
      <c r="H13" s="48">
        <v>0</v>
      </c>
      <c r="I13" s="49">
        <v>0</v>
      </c>
      <c r="J13" s="49">
        <v>0</v>
      </c>
      <c r="K13" s="49">
        <f t="shared" si="0"/>
        <v>6.3892948333097985</v>
      </c>
      <c r="L13" s="48">
        <v>0.0514981391067</v>
      </c>
    </row>
    <row r="14" spans="2:12" ht="14.25">
      <c r="B14" s="46">
        <v>10</v>
      </c>
      <c r="C14" s="50" t="s">
        <v>68</v>
      </c>
      <c r="D14" s="48">
        <v>152.64288717002086</v>
      </c>
      <c r="E14" s="48">
        <v>406.8532645589763</v>
      </c>
      <c r="F14" s="48">
        <v>1151.592367738052</v>
      </c>
      <c r="G14" s="48">
        <v>66.91139183783561</v>
      </c>
      <c r="H14" s="48">
        <v>0</v>
      </c>
      <c r="I14" s="49">
        <v>101.91680000000001</v>
      </c>
      <c r="J14" s="49">
        <v>24.475099999999987</v>
      </c>
      <c r="K14" s="49">
        <f t="shared" si="0"/>
        <v>1904.3918113048846</v>
      </c>
      <c r="L14" s="48">
        <v>16.5867052624457</v>
      </c>
    </row>
    <row r="15" spans="2:12" ht="14.25">
      <c r="B15" s="46">
        <v>11</v>
      </c>
      <c r="C15" s="50" t="s">
        <v>69</v>
      </c>
      <c r="D15" s="48">
        <v>1155.104279072346</v>
      </c>
      <c r="E15" s="48">
        <v>2558.3211147295146</v>
      </c>
      <c r="F15" s="48">
        <v>13453.111087215759</v>
      </c>
      <c r="G15" s="48">
        <v>539.7735707237609</v>
      </c>
      <c r="H15" s="48">
        <v>0</v>
      </c>
      <c r="I15" s="49">
        <v>287.6779</v>
      </c>
      <c r="J15" s="49">
        <v>1275.3442999999997</v>
      </c>
      <c r="K15" s="49">
        <f t="shared" si="0"/>
        <v>19269.33225174138</v>
      </c>
      <c r="L15" s="48">
        <v>141.58351669229143</v>
      </c>
    </row>
    <row r="16" spans="2:12" ht="14.25">
      <c r="B16" s="46">
        <v>12</v>
      </c>
      <c r="C16" s="50" t="s">
        <v>70</v>
      </c>
      <c r="D16" s="48">
        <v>2553.8284826120216</v>
      </c>
      <c r="E16" s="48">
        <v>6512.871530621901</v>
      </c>
      <c r="F16" s="48">
        <v>3127.1377026079263</v>
      </c>
      <c r="G16" s="48">
        <v>59.49804772041612</v>
      </c>
      <c r="H16" s="48">
        <v>0</v>
      </c>
      <c r="I16" s="49">
        <v>88.3385</v>
      </c>
      <c r="J16" s="49">
        <v>1332.6691999999998</v>
      </c>
      <c r="K16" s="49">
        <f t="shared" si="0"/>
        <v>13674.343463562265</v>
      </c>
      <c r="L16" s="48">
        <v>65.01805238143369</v>
      </c>
    </row>
    <row r="17" spans="2:12" ht="14.25">
      <c r="B17" s="46">
        <v>13</v>
      </c>
      <c r="C17" s="50" t="s">
        <v>71</v>
      </c>
      <c r="D17" s="48">
        <v>8.225909731769098</v>
      </c>
      <c r="E17" s="48">
        <v>78.10004346973813</v>
      </c>
      <c r="F17" s="48">
        <v>534.7201136376995</v>
      </c>
      <c r="G17" s="48">
        <v>21.2101169570234</v>
      </c>
      <c r="H17" s="48">
        <v>0</v>
      </c>
      <c r="I17" s="49">
        <v>3.8629000000000002</v>
      </c>
      <c r="J17" s="49">
        <v>23.357499999999987</v>
      </c>
      <c r="K17" s="49">
        <f t="shared" si="0"/>
        <v>669.47658379623</v>
      </c>
      <c r="L17" s="48">
        <v>8.865503390338603</v>
      </c>
    </row>
    <row r="18" spans="2:12" ht="14.25">
      <c r="B18" s="46">
        <v>14</v>
      </c>
      <c r="C18" s="50" t="s">
        <v>72</v>
      </c>
      <c r="D18" s="48">
        <v>2.8317042997405006</v>
      </c>
      <c r="E18" s="48">
        <v>28.677380164115604</v>
      </c>
      <c r="F18" s="48">
        <v>342.0658156803506</v>
      </c>
      <c r="G18" s="48">
        <v>5.6856565468499</v>
      </c>
      <c r="H18" s="48">
        <v>0</v>
      </c>
      <c r="I18" s="49">
        <v>5.749</v>
      </c>
      <c r="J18" s="49">
        <v>9.2164</v>
      </c>
      <c r="K18" s="49">
        <f t="shared" si="0"/>
        <v>394.22595669105664</v>
      </c>
      <c r="L18" s="48">
        <v>4.922815706126502</v>
      </c>
    </row>
    <row r="19" spans="2:12" ht="14.25">
      <c r="B19" s="46">
        <v>15</v>
      </c>
      <c r="C19" s="50" t="s">
        <v>73</v>
      </c>
      <c r="D19" s="48">
        <v>38.277599140209105</v>
      </c>
      <c r="E19" s="48">
        <v>258.2989484999163</v>
      </c>
      <c r="F19" s="48">
        <v>1997.1490232864553</v>
      </c>
      <c r="G19" s="48">
        <v>75.48757704523601</v>
      </c>
      <c r="H19" s="48">
        <v>0</v>
      </c>
      <c r="I19" s="49">
        <v>2.0728999999999997</v>
      </c>
      <c r="J19" s="49">
        <v>51.3812</v>
      </c>
      <c r="K19" s="49">
        <f t="shared" si="0"/>
        <v>2422.667247971817</v>
      </c>
      <c r="L19" s="48">
        <v>21.42168738340349</v>
      </c>
    </row>
    <row r="20" spans="2:12" ht="14.25">
      <c r="B20" s="46">
        <v>16</v>
      </c>
      <c r="C20" s="50" t="s">
        <v>74</v>
      </c>
      <c r="D20" s="48">
        <v>1973.4657771016537</v>
      </c>
      <c r="E20" s="48">
        <v>4485.531988369288</v>
      </c>
      <c r="F20" s="48">
        <v>7268.982888327123</v>
      </c>
      <c r="G20" s="48">
        <v>138.62080092009717</v>
      </c>
      <c r="H20" s="48">
        <v>0</v>
      </c>
      <c r="I20" s="49">
        <v>542.461</v>
      </c>
      <c r="J20" s="49">
        <v>1447.8746999999992</v>
      </c>
      <c r="K20" s="49">
        <f t="shared" si="0"/>
        <v>15856.93715471816</v>
      </c>
      <c r="L20" s="48">
        <v>179.16819142196047</v>
      </c>
    </row>
    <row r="21" spans="2:12" ht="14.25">
      <c r="B21" s="46">
        <v>17</v>
      </c>
      <c r="C21" s="50" t="s">
        <v>75</v>
      </c>
      <c r="D21" s="48">
        <v>193.0361830733564</v>
      </c>
      <c r="E21" s="48">
        <v>331.62207668464265</v>
      </c>
      <c r="F21" s="48">
        <v>1942.5997224631867</v>
      </c>
      <c r="G21" s="48">
        <v>44.46858783704131</v>
      </c>
      <c r="H21" s="48">
        <v>0</v>
      </c>
      <c r="I21" s="49">
        <v>78.4469</v>
      </c>
      <c r="J21" s="49">
        <v>210.38500000000008</v>
      </c>
      <c r="K21" s="49">
        <f t="shared" si="0"/>
        <v>2800.558470058227</v>
      </c>
      <c r="L21" s="48">
        <v>33.41549472566409</v>
      </c>
    </row>
    <row r="22" spans="2:12" ht="14.25">
      <c r="B22" s="46">
        <v>18</v>
      </c>
      <c r="C22" s="47" t="s">
        <v>96</v>
      </c>
      <c r="D22" s="48">
        <v>0.007640485107000001</v>
      </c>
      <c r="E22" s="48">
        <v>0.1016832618213</v>
      </c>
      <c r="F22" s="48">
        <v>0.17039270621310004</v>
      </c>
      <c r="G22" s="48">
        <v>0.0019458228214000001</v>
      </c>
      <c r="H22" s="48">
        <v>0</v>
      </c>
      <c r="I22" s="49">
        <v>0</v>
      </c>
      <c r="J22" s="49">
        <v>0</v>
      </c>
      <c r="K22" s="49">
        <f t="shared" si="0"/>
        <v>0.2816622759628</v>
      </c>
      <c r="L22" s="48">
        <v>0.0020482315</v>
      </c>
    </row>
    <row r="23" spans="2:12" ht="14.25">
      <c r="B23" s="46">
        <v>19</v>
      </c>
      <c r="C23" s="50" t="s">
        <v>76</v>
      </c>
      <c r="D23" s="48">
        <v>203.98361836332907</v>
      </c>
      <c r="E23" s="48">
        <v>578.2982919376799</v>
      </c>
      <c r="F23" s="48">
        <v>3189.9403660933194</v>
      </c>
      <c r="G23" s="48">
        <v>93.16900093175062</v>
      </c>
      <c r="H23" s="48">
        <v>0</v>
      </c>
      <c r="I23" s="49">
        <v>55.7272</v>
      </c>
      <c r="J23" s="49">
        <v>202.76850000000013</v>
      </c>
      <c r="K23" s="49">
        <f t="shared" si="0"/>
        <v>4323.886977326079</v>
      </c>
      <c r="L23" s="48">
        <v>46.18134277141642</v>
      </c>
    </row>
    <row r="24" spans="2:12" ht="14.25">
      <c r="B24" s="46">
        <v>20</v>
      </c>
      <c r="C24" s="50" t="s">
        <v>77</v>
      </c>
      <c r="D24" s="48">
        <v>20628.126431133707</v>
      </c>
      <c r="E24" s="48">
        <v>38670.377002946894</v>
      </c>
      <c r="F24" s="48">
        <v>31320.933623709418</v>
      </c>
      <c r="G24" s="48">
        <v>968.3915174198779</v>
      </c>
      <c r="H24" s="48">
        <v>0</v>
      </c>
      <c r="I24" s="49">
        <v>3505.852187874762</v>
      </c>
      <c r="J24" s="49">
        <v>35742.717518642225</v>
      </c>
      <c r="K24" s="49">
        <f t="shared" si="0"/>
        <v>130836.39828172688</v>
      </c>
      <c r="L24" s="48">
        <v>579.9136145776872</v>
      </c>
    </row>
    <row r="25" spans="2:12" ht="14.25">
      <c r="B25" s="46">
        <v>21</v>
      </c>
      <c r="C25" s="47" t="s">
        <v>78</v>
      </c>
      <c r="D25" s="48">
        <v>0.8279606059985999</v>
      </c>
      <c r="E25" s="48">
        <v>2.7924042293188003</v>
      </c>
      <c r="F25" s="48">
        <v>20.221568139721697</v>
      </c>
      <c r="G25" s="48">
        <v>0.36654846599920005</v>
      </c>
      <c r="H25" s="48">
        <v>0</v>
      </c>
      <c r="I25" s="49">
        <v>0.2344</v>
      </c>
      <c r="J25" s="49">
        <v>2.3213000000000004</v>
      </c>
      <c r="K25" s="49">
        <f t="shared" si="0"/>
        <v>26.7641814410383</v>
      </c>
      <c r="L25" s="48">
        <v>0.2783047205347</v>
      </c>
    </row>
    <row r="26" spans="2:12" ht="14.25">
      <c r="B26" s="46">
        <v>22</v>
      </c>
      <c r="C26" s="50" t="s">
        <v>79</v>
      </c>
      <c r="D26" s="48">
        <v>3.0526611323183</v>
      </c>
      <c r="E26" s="48">
        <v>39.357157417631704</v>
      </c>
      <c r="F26" s="48">
        <v>151.58725524042495</v>
      </c>
      <c r="G26" s="48">
        <v>2.5601788239975996</v>
      </c>
      <c r="H26" s="48">
        <v>0</v>
      </c>
      <c r="I26" s="49">
        <v>0.4952</v>
      </c>
      <c r="J26" s="49">
        <v>2.9269</v>
      </c>
      <c r="K26" s="49">
        <f t="shared" si="0"/>
        <v>199.97935261437254</v>
      </c>
      <c r="L26" s="48">
        <v>1.4391828233543003</v>
      </c>
    </row>
    <row r="27" spans="2:12" ht="14.25">
      <c r="B27" s="46">
        <v>23</v>
      </c>
      <c r="C27" s="47" t="s">
        <v>80</v>
      </c>
      <c r="D27" s="48">
        <v>0.5285282842852</v>
      </c>
      <c r="E27" s="48">
        <v>1.1268188202843001</v>
      </c>
      <c r="F27" s="48">
        <v>6.262373941562302</v>
      </c>
      <c r="G27" s="48">
        <v>0.6222644990353999</v>
      </c>
      <c r="H27" s="48">
        <v>0</v>
      </c>
      <c r="I27" s="49">
        <v>0.0381</v>
      </c>
      <c r="J27" s="49">
        <v>0.2089</v>
      </c>
      <c r="K27" s="49">
        <f t="shared" si="0"/>
        <v>8.786985545167202</v>
      </c>
      <c r="L27" s="48">
        <v>0.4025760438564</v>
      </c>
    </row>
    <row r="28" spans="2:12" ht="14.25">
      <c r="B28" s="46">
        <v>24</v>
      </c>
      <c r="C28" s="47" t="s">
        <v>81</v>
      </c>
      <c r="D28" s="48">
        <v>0.22828211235659998</v>
      </c>
      <c r="E28" s="48">
        <v>1.9459996923904002</v>
      </c>
      <c r="F28" s="48">
        <v>33.037597173867105</v>
      </c>
      <c r="G28" s="48">
        <v>1.8047105978204</v>
      </c>
      <c r="H28" s="48">
        <v>0</v>
      </c>
      <c r="I28" s="49">
        <v>0.3342</v>
      </c>
      <c r="J28" s="49">
        <v>1.0007</v>
      </c>
      <c r="K28" s="49">
        <f t="shared" si="0"/>
        <v>38.35148957643452</v>
      </c>
      <c r="L28" s="48">
        <v>1.6367348036778</v>
      </c>
    </row>
    <row r="29" spans="2:12" ht="14.25">
      <c r="B29" s="46">
        <v>25</v>
      </c>
      <c r="C29" s="50" t="s">
        <v>82</v>
      </c>
      <c r="D29" s="48">
        <v>3723.2960150738622</v>
      </c>
      <c r="E29" s="48">
        <v>6319.870219854737</v>
      </c>
      <c r="F29" s="48">
        <v>8071.176412474546</v>
      </c>
      <c r="G29" s="48">
        <v>142.0448128345813</v>
      </c>
      <c r="H29" s="48">
        <v>0</v>
      </c>
      <c r="I29" s="49">
        <v>298.6656</v>
      </c>
      <c r="J29" s="49">
        <v>3177.4779000000012</v>
      </c>
      <c r="K29" s="49">
        <f t="shared" si="0"/>
        <v>21732.530960237727</v>
      </c>
      <c r="L29" s="48">
        <v>130.99792339908805</v>
      </c>
    </row>
    <row r="30" spans="2:12" ht="14.25">
      <c r="B30" s="46">
        <v>26</v>
      </c>
      <c r="C30" s="50" t="s">
        <v>83</v>
      </c>
      <c r="D30" s="48">
        <v>247.92951715656125</v>
      </c>
      <c r="E30" s="48">
        <v>852.7202502821848</v>
      </c>
      <c r="F30" s="48">
        <v>1764.0835430533557</v>
      </c>
      <c r="G30" s="48">
        <v>56.0032978267691</v>
      </c>
      <c r="H30" s="48">
        <v>0</v>
      </c>
      <c r="I30" s="49">
        <v>14.387699999999999</v>
      </c>
      <c r="J30" s="49">
        <v>86.44130000000006</v>
      </c>
      <c r="K30" s="49">
        <f t="shared" si="0"/>
        <v>3021.565608318871</v>
      </c>
      <c r="L30" s="48">
        <v>23.839821198791498</v>
      </c>
    </row>
    <row r="31" spans="2:12" ht="14.25">
      <c r="B31" s="46">
        <v>27</v>
      </c>
      <c r="C31" s="50" t="s">
        <v>22</v>
      </c>
      <c r="D31" s="48">
        <v>205.38459776047824</v>
      </c>
      <c r="E31" s="48">
        <v>396.8082629509972</v>
      </c>
      <c r="F31" s="48">
        <v>3821.369605498285</v>
      </c>
      <c r="G31" s="48">
        <v>111.41499098771557</v>
      </c>
      <c r="H31" s="48">
        <v>0</v>
      </c>
      <c r="I31" s="49">
        <v>154.9226</v>
      </c>
      <c r="J31" s="49">
        <v>551.1592000000002</v>
      </c>
      <c r="K31" s="49">
        <f t="shared" si="0"/>
        <v>5241.059257197477</v>
      </c>
      <c r="L31" s="48">
        <v>55.8607636841376</v>
      </c>
    </row>
    <row r="32" spans="2:12" ht="14.25">
      <c r="B32" s="46">
        <v>28</v>
      </c>
      <c r="C32" s="50" t="s">
        <v>84</v>
      </c>
      <c r="D32" s="48">
        <v>2.9381495127435997</v>
      </c>
      <c r="E32" s="48">
        <v>15.114039134375604</v>
      </c>
      <c r="F32" s="48">
        <v>118.91718658846474</v>
      </c>
      <c r="G32" s="48">
        <v>2.3323222632808</v>
      </c>
      <c r="H32" s="48">
        <v>0</v>
      </c>
      <c r="I32" s="49">
        <v>0</v>
      </c>
      <c r="J32" s="49">
        <v>0</v>
      </c>
      <c r="K32" s="49">
        <f t="shared" si="0"/>
        <v>139.30169749886474</v>
      </c>
      <c r="L32" s="48">
        <v>2.8145509702404006</v>
      </c>
    </row>
    <row r="33" spans="2:12" ht="14.25">
      <c r="B33" s="46">
        <v>29</v>
      </c>
      <c r="C33" s="50" t="s">
        <v>85</v>
      </c>
      <c r="D33" s="48">
        <v>84.08638190612272</v>
      </c>
      <c r="E33" s="48">
        <v>413.9993491462416</v>
      </c>
      <c r="F33" s="48">
        <v>2629.8287511115436</v>
      </c>
      <c r="G33" s="48">
        <v>58.02312440855911</v>
      </c>
      <c r="H33" s="48">
        <v>0</v>
      </c>
      <c r="I33" s="49">
        <v>32.299699999999994</v>
      </c>
      <c r="J33" s="49">
        <v>233.6567</v>
      </c>
      <c r="K33" s="49">
        <f t="shared" si="0"/>
        <v>3451.894006572467</v>
      </c>
      <c r="L33" s="48">
        <v>31.728750480293396</v>
      </c>
    </row>
    <row r="34" spans="2:12" ht="14.25">
      <c r="B34" s="46">
        <v>30</v>
      </c>
      <c r="C34" s="50" t="s">
        <v>86</v>
      </c>
      <c r="D34" s="48">
        <v>383.60177813671896</v>
      </c>
      <c r="E34" s="48">
        <v>1739.10901741799</v>
      </c>
      <c r="F34" s="48">
        <v>3271.836268976762</v>
      </c>
      <c r="G34" s="48">
        <v>51.07106207812359</v>
      </c>
      <c r="H34" s="48">
        <v>0</v>
      </c>
      <c r="I34" s="49">
        <v>45.6849</v>
      </c>
      <c r="J34" s="49">
        <v>265.53569999999996</v>
      </c>
      <c r="K34" s="49">
        <f t="shared" si="0"/>
        <v>5756.838726609595</v>
      </c>
      <c r="L34" s="48">
        <v>38.4652341908771</v>
      </c>
    </row>
    <row r="35" spans="2:12" ht="14.25">
      <c r="B35" s="46">
        <v>31</v>
      </c>
      <c r="C35" s="47" t="s">
        <v>87</v>
      </c>
      <c r="D35" s="48">
        <v>2.9540153802838</v>
      </c>
      <c r="E35" s="48">
        <v>11.8449948277449</v>
      </c>
      <c r="F35" s="48">
        <v>70.5418314272449</v>
      </c>
      <c r="G35" s="48">
        <v>2.4172639112127996</v>
      </c>
      <c r="H35" s="48">
        <v>0</v>
      </c>
      <c r="I35" s="49">
        <v>0</v>
      </c>
      <c r="J35" s="49">
        <v>0</v>
      </c>
      <c r="K35" s="49">
        <f t="shared" si="0"/>
        <v>87.7581055464864</v>
      </c>
      <c r="L35" s="48">
        <v>2.115688252426</v>
      </c>
    </row>
    <row r="36" spans="2:12" ht="14.25">
      <c r="B36" s="46">
        <v>32</v>
      </c>
      <c r="C36" s="50" t="s">
        <v>88</v>
      </c>
      <c r="D36" s="48">
        <v>2186.2219205097567</v>
      </c>
      <c r="E36" s="48">
        <v>2855.154836670184</v>
      </c>
      <c r="F36" s="48">
        <v>5346.14818705242</v>
      </c>
      <c r="G36" s="48">
        <v>105.32270349870028</v>
      </c>
      <c r="H36" s="48">
        <v>0</v>
      </c>
      <c r="I36" s="49">
        <v>461.6512</v>
      </c>
      <c r="J36" s="49">
        <v>848.2252</v>
      </c>
      <c r="K36" s="49">
        <f t="shared" si="0"/>
        <v>11802.724047731062</v>
      </c>
      <c r="L36" s="48">
        <v>130.99573842340178</v>
      </c>
    </row>
    <row r="37" spans="2:12" ht="14.25">
      <c r="B37" s="46">
        <v>33</v>
      </c>
      <c r="C37" s="50" t="s">
        <v>89</v>
      </c>
      <c r="D37" s="48">
        <v>562.7258423619184</v>
      </c>
      <c r="E37" s="48">
        <v>1265.3785503100867</v>
      </c>
      <c r="F37" s="48">
        <v>2795.053258806545</v>
      </c>
      <c r="G37" s="48">
        <v>68.4607471242407</v>
      </c>
      <c r="H37" s="48">
        <v>0</v>
      </c>
      <c r="I37" s="49">
        <v>235.0435</v>
      </c>
      <c r="J37" s="49">
        <v>840.3002999999998</v>
      </c>
      <c r="K37" s="49">
        <f t="shared" si="0"/>
        <v>5766.9621986027905</v>
      </c>
      <c r="L37" s="48">
        <v>65.3849940202184</v>
      </c>
    </row>
    <row r="38" spans="2:12" ht="14.25">
      <c r="B38" s="46">
        <v>34</v>
      </c>
      <c r="C38" s="50" t="s">
        <v>90</v>
      </c>
      <c r="D38" s="48">
        <v>2.2860469851752</v>
      </c>
      <c r="E38" s="48">
        <v>11.218538825494107</v>
      </c>
      <c r="F38" s="48">
        <v>66.99549173365402</v>
      </c>
      <c r="G38" s="48">
        <v>2.5123259043909005</v>
      </c>
      <c r="H38" s="48">
        <v>0</v>
      </c>
      <c r="I38" s="49">
        <v>0.5737000000000001</v>
      </c>
      <c r="J38" s="49">
        <v>3.6069999999999993</v>
      </c>
      <c r="K38" s="49">
        <f t="shared" si="0"/>
        <v>87.19310344871424</v>
      </c>
      <c r="L38" s="48">
        <v>1.4150588636746</v>
      </c>
    </row>
    <row r="39" spans="2:12" ht="14.25">
      <c r="B39" s="46">
        <v>35</v>
      </c>
      <c r="C39" s="50" t="s">
        <v>91</v>
      </c>
      <c r="D39" s="48">
        <v>495.06908012200637</v>
      </c>
      <c r="E39" s="48">
        <v>1598.2989389683808</v>
      </c>
      <c r="F39" s="48">
        <v>8915.590484733882</v>
      </c>
      <c r="G39" s="48">
        <v>183.6230304521373</v>
      </c>
      <c r="H39" s="48">
        <v>0</v>
      </c>
      <c r="I39" s="49">
        <v>156.04170000000002</v>
      </c>
      <c r="J39" s="49">
        <v>710.0687000000003</v>
      </c>
      <c r="K39" s="49">
        <f t="shared" si="0"/>
        <v>12058.691934276407</v>
      </c>
      <c r="L39" s="48">
        <v>110.78511241901727</v>
      </c>
    </row>
    <row r="40" spans="2:12" ht="14.25">
      <c r="B40" s="46">
        <v>36</v>
      </c>
      <c r="C40" s="50" t="s">
        <v>92</v>
      </c>
      <c r="D40" s="48">
        <v>46.81148351819391</v>
      </c>
      <c r="E40" s="48">
        <v>134.82476903015004</v>
      </c>
      <c r="F40" s="48">
        <v>840.4029502135226</v>
      </c>
      <c r="G40" s="48">
        <v>16.032197871478502</v>
      </c>
      <c r="H40" s="48">
        <v>0</v>
      </c>
      <c r="I40" s="49">
        <v>0.0002</v>
      </c>
      <c r="J40" s="49">
        <v>0.0007</v>
      </c>
      <c r="K40" s="49">
        <f t="shared" si="0"/>
        <v>1038.072300633345</v>
      </c>
      <c r="L40" s="48">
        <v>10.562522958827099</v>
      </c>
    </row>
    <row r="41" spans="2:12" ht="14.25">
      <c r="B41" s="46">
        <v>37</v>
      </c>
      <c r="C41" s="50" t="s">
        <v>93</v>
      </c>
      <c r="D41" s="48">
        <v>1827.1834451998398</v>
      </c>
      <c r="E41" s="48">
        <v>4214.509983538625</v>
      </c>
      <c r="F41" s="48">
        <v>7498.649791364292</v>
      </c>
      <c r="G41" s="48">
        <v>225.16051019029086</v>
      </c>
      <c r="H41" s="48">
        <v>0</v>
      </c>
      <c r="I41" s="49">
        <v>191.06459999999998</v>
      </c>
      <c r="J41" s="49">
        <v>1722.6120000000008</v>
      </c>
      <c r="K41" s="49">
        <f t="shared" si="0"/>
        <v>15679.18033029305</v>
      </c>
      <c r="L41" s="48">
        <v>166.8532009840191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36857.191825133596</v>
      </c>
      <c r="E42" s="53">
        <f t="shared" si="1"/>
        <v>74695.99170981241</v>
      </c>
      <c r="F42" s="53">
        <f t="shared" si="1"/>
        <v>115747.45587351083</v>
      </c>
      <c r="G42" s="53">
        <f t="shared" si="1"/>
        <v>3197.9324927407665</v>
      </c>
      <c r="H42" s="53">
        <f t="shared" si="1"/>
        <v>0</v>
      </c>
      <c r="I42" s="53">
        <f t="shared" si="1"/>
        <v>6436.801587874763</v>
      </c>
      <c r="J42" s="53">
        <f t="shared" si="1"/>
        <v>49159.525718642224</v>
      </c>
      <c r="K42" s="53">
        <f t="shared" si="1"/>
        <v>286094.8992077146</v>
      </c>
      <c r="L42" s="53">
        <f t="shared" si="1"/>
        <v>1973.0304850878376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2022-03-10T05:19:14Z</dcterms:modified>
  <cp:category/>
  <cp:version/>
  <cp:contentType/>
  <cp:contentStatus/>
</cp:coreProperties>
</file>