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6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<sst xmlns="http://schemas.openxmlformats.org/spreadsheetml/2006/main" count="241" uniqueCount="207">
  <si>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</si>
  <si>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</si>
  <si>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</si>
  <si>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</si>
  <si>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</si>
  <si>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</si>
  <si>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</si>
  <si>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</si>
  <si>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</si>
  <si>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</si>
  <si>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</si>
  <si>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</si>
  <si>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</si>
  <si>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</si>
  <si>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</si>
  <si>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</si>
  <si>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</si>
  <si>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</si>
  <si>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</si>
  <si>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</si>
  <si>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</si>
  <si>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</si>
  <si>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</si>
  <si>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</si>
  <si>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</si>
  <si>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</si>
  <si>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</si>
  <si>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</si>
  <si>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</si>
  <si>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</si>
  <si>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</si>
  <si>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</si>
  <si>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</si>
  <si>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</si>
  <si>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</si>
  <si>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</si>
  <si>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</si>
  <si>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</si>
  <si>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</si>
  <si>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</si>
  <si>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</si>
  <si>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</si>
  <si>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</si>
  <si>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</si>
  <si>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</si>
  <si>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</si>
  <si>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</si>
  <si>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</si>
  <si>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</si>
  <si>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</si>
  <si>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</si>
  <si>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</si>
  <si>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</si>
  <si>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</si>
  <si>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</si>
  <si>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</si>
  <si>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</si>
  <si>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</si>
  <si>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</si>
  <si>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</si>
  <si>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</si>
  <si>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</si>
  <si>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</si>
  <si>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</si>
  <si>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</si>
  <si>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</si>
  <si>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</si>
  <si>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</si>
  <si>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</si>
  <si>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</si>
  <si>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</si>
  <si>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</si>
  <si>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</si>
  <si>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</si>
  <si>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</si>
  <si>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</si>
  <si>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</si>
  <si>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</si>
  <si>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</si>
  <si>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</si>
  <si>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</si>
  <si>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</si>
  <si>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</si>
  <si>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</si>
  <si>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</si>
  <si>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</si>
  <si>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</si>
  <si>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</si>
  <si>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</si>
  <si>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</si>
  <si>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</si>
  <si>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</si>
  <si>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</si>
  <si>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</si>
  <si>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</si>
  <si>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</si>
  <si>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</si>
  <si>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</si>
  <si>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</si>
  <si>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</si>
  <si>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</si>
  <si>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</si>
  <si>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</si>
  <si>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</si>
  <si>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</si>
  <si>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</si>
  <si>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</si>
  <si>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</si>
  <si>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</si>
  <si>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</si>
  <si>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</si>
  <si>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</si>
  <si>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</si>
  <si>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</si>
  <si>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</si>
  <si>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</si>
  <si>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</si>
  <si>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</si>
  <si>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</si>
  <si>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</si>
  <si>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</si>
  <si>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</si>
  <si>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</si>
  <si>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</si>
  <si>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</si>
  <si>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</si>
  <si>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</si>
  <si>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</si>
  <si>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</si>
  <si>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</si>
  <si>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</si>
  <si>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</si>
  <si>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</si>
  <si>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</si>
  <si>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</si>
  <si>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</si>
  <si>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</si>
  <si>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</si>
  <si>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</si>
  <si>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</si>
  <si>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</si>
  <si>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</si>
  <si>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</si>
  <si>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</si>
  <si>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</si>
  <si>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</si>
  <si>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</si>
  <si>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</si>
  <si>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</si>
  <si>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</si>
  <si>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</si>
  <si>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</si>
  <si>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</si>
  <si>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</si>
  <si>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</si>
  <si>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</si>
  <si>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</si>
  <si>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</si>
  <si>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</si>
  <si>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</si>
  <si>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</si>
  <si>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</si>
  <si>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</si>
  <si>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</si>
  <si>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</si>
  <si>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</si>
  <si>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</si>
  <si>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</si>
  <si>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</si>
  <si>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</si>
  <si>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</si>
  <si>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</si>
  <si>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</si>
  <si>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</si>
  <si>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</si>
  <si>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</si>
  <si>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</si>
  <si>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</si>
  <si>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</si>
  <si>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</si>
  <si>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</si>
  <si>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ETF NIFTY 8-13 YR G-SEC LONG TERM GILT LT</t>
  </si>
  <si>
    <t>NIPPON INDIA NIFTY AAA PSU BOND PLUS SDL - SEP 2026 MATURITY 50:50 INDEX FUND</t>
  </si>
  <si>
    <t>NIPPON INDIA FIXED HORIZON FUND XLIV SERIES 2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</si>
  <si>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</si>
  <si>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</si>
  <si>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</si>
  <si>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</si>
  <si>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</si>
  <si>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</si>
  <si>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</si>
  <si>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FIXED HORIZON FUND XLIV SERIES 4</t>
  </si>
  <si>
    <t>NIPPON INDIA NIFTY G-SEC - SEP 2027 MATURITY INDEX FUND</t>
  </si>
  <si>
    <t>NIPPON INDIA NIFTY G-SEC - JUN 2036 MATURITY INDEX FUND</t>
  </si>
  <si>
    <t>Nippon India Mutual Fund: Average Net Assets Under Management (AAUM) as on FEB 2023 (All figures in Rs. Crore)</t>
  </si>
  <si>
    <t>NIPPON INDIA NIFTY SDL PLUS G-SEC - JUN 2029 MATURITY 70:30 INDEX FUND</t>
  </si>
  <si>
    <t>Table showing State wise /Union Territory wise contribution to AAUM of category of schemes as on Feb 2023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</si>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</sst>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2" fontId="5" fillId="0" borderId="19" xfId="56" applyNumberFormat="1" applyFont="1" applyBorder="1" applyAlignment="1">
      <alignment horizontal="center" vertical="top" wrapText="1"/>
      <protection/>
    </xf>
    <xf numFmtId="2" fontId="5" fillId="0" borderId="20" xfId="56" applyNumberFormat="1" applyFont="1" applyBorder="1" applyAlignment="1">
      <alignment horizontal="center" vertical="top" wrapText="1"/>
      <protection/>
    </xf>
    <xf numFmtId="2" fontId="5" fillId="0" borderId="21" xfId="56" applyNumberFormat="1" applyFont="1" applyBorder="1" applyAlignment="1">
      <alignment horizontal="center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5" xfId="56" applyNumberFormat="1" applyFont="1" applyBorder="1" applyAlignment="1">
      <alignment horizontal="center" wrapText="1"/>
      <protection/>
    </xf>
    <xf numFmtId="2" fontId="5" fillId="0" borderId="26" xfId="56" applyNumberFormat="1" applyFont="1" applyBorder="1" applyAlignment="1">
      <alignment horizontal="center" wrapText="1"/>
      <protection/>
    </xf>
    <xf numFmtId="2" fontId="5" fillId="0" borderId="27" xfId="56" applyNumberFormat="1" applyFont="1" applyBorder="1" applyAlignment="1">
      <alignment horizontal="center" wrapText="1"/>
      <protection/>
    </xf>
    <xf numFmtId="3" fontId="5" fillId="0" borderId="28" xfId="56" applyNumberFormat="1" applyFont="1" applyBorder="1" applyAlignment="1">
      <alignment horizontal="center" vertical="center" wrapText="1"/>
      <protection/>
    </xf>
    <xf numFmtId="3" fontId="5" fillId="0" borderId="29" xfId="56" applyNumberFormat="1" applyFont="1" applyBorder="1" applyAlignment="1">
      <alignment horizontal="center" vertical="center" wrapText="1"/>
      <protection/>
    </xf>
    <xf numFmtId="3" fontId="5" fillId="0" borderId="30" xfId="56" applyNumberFormat="1" applyFont="1" applyBorder="1" applyAlignment="1">
      <alignment horizontal="center" vertical="center" wrapText="1"/>
      <protection/>
    </xf>
    <xf numFmtId="49" fontId="42" fillId="0" borderId="31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32" xfId="55" applyNumberFormat="1" applyFont="1" applyBorder="1" applyAlignment="1">
      <alignment horizontal="center" vertical="center" wrapText="1"/>
      <protection/>
    </xf>
    <xf numFmtId="49" fontId="42" fillId="0" borderId="33" xfId="55" applyNumberFormat="1" applyFont="1" applyBorder="1" applyAlignment="1">
      <alignment horizontal="center" vertical="center" wrapText="1"/>
      <protection/>
    </xf>
    <xf numFmtId="49" fontId="42" fillId="0" borderId="34" xfId="55" applyNumberFormat="1" applyFont="1" applyBorder="1" applyAlignment="1">
      <alignment horizontal="center" vertical="center" wrapText="1"/>
      <protection/>
    </xf>
    <xf numFmtId="2" fontId="4" fillId="0" borderId="25" xfId="56" applyNumberFormat="1" applyFont="1" applyBorder="1" applyAlignment="1">
      <alignment horizontal="left" vertical="top" wrapText="1"/>
      <protection/>
    </xf>
    <xf numFmtId="2" fontId="4" fillId="0" borderId="26" xfId="56" applyNumberFormat="1" applyFont="1" applyBorder="1" applyAlignment="1">
      <alignment horizontal="left" vertical="top" wrapText="1"/>
      <protection/>
    </xf>
    <xf numFmtId="2" fontId="4" fillId="0" borderId="27" xfId="56" applyNumberFormat="1" applyFont="1" applyBorder="1" applyAlignment="1">
      <alignment horizontal="left" vertical="top" wrapText="1"/>
      <protection/>
    </xf>
    <xf numFmtId="2" fontId="5" fillId="0" borderId="25" xfId="56" applyNumberFormat="1" applyFont="1" applyBorder="1" applyAlignment="1">
      <alignment horizontal="center" vertical="top" wrapText="1"/>
      <protection/>
    </xf>
    <xf numFmtId="2" fontId="5" fillId="0" borderId="26" xfId="56" applyNumberFormat="1" applyFont="1" applyBorder="1" applyAlignment="1">
      <alignment horizontal="center" vertical="top" wrapText="1"/>
      <protection/>
    </xf>
    <xf numFmtId="2" fontId="5" fillId="0" borderId="27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7" t="s">
        <v>0</v>
      </c>
      <c r="B2" s="69" t="s">
        <v>1</v>
      </c>
      <c r="C2" s="72" t="s">
        <v>194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4"/>
    </row>
    <row r="3" spans="1:63" ht="16.5" thickBot="1">
      <c r="A3" s="68"/>
      <c r="B3" s="70"/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5" t="s">
        <v>3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  <c r="AQ3" s="75" t="s">
        <v>4</v>
      </c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7"/>
      <c r="BK3" s="64" t="s">
        <v>30</v>
      </c>
    </row>
    <row r="4" spans="1:63" ht="16.5" thickBot="1">
      <c r="A4" s="68"/>
      <c r="B4" s="70"/>
      <c r="C4" s="61" t="s">
        <v>50</v>
      </c>
      <c r="D4" s="62"/>
      <c r="E4" s="62"/>
      <c r="F4" s="62"/>
      <c r="G4" s="62"/>
      <c r="H4" s="62"/>
      <c r="I4" s="62"/>
      <c r="J4" s="62"/>
      <c r="K4" s="62"/>
      <c r="L4" s="63"/>
      <c r="M4" s="61" t="s">
        <v>51</v>
      </c>
      <c r="N4" s="62"/>
      <c r="O4" s="62"/>
      <c r="P4" s="62"/>
      <c r="Q4" s="62"/>
      <c r="R4" s="62"/>
      <c r="S4" s="62"/>
      <c r="T4" s="62"/>
      <c r="U4" s="62"/>
      <c r="V4" s="63"/>
      <c r="W4" s="61" t="s">
        <v>50</v>
      </c>
      <c r="X4" s="62"/>
      <c r="Y4" s="62"/>
      <c r="Z4" s="62"/>
      <c r="AA4" s="62"/>
      <c r="AB4" s="62"/>
      <c r="AC4" s="62"/>
      <c r="AD4" s="62"/>
      <c r="AE4" s="62"/>
      <c r="AF4" s="63"/>
      <c r="AG4" s="61" t="s">
        <v>51</v>
      </c>
      <c r="AH4" s="62"/>
      <c r="AI4" s="62"/>
      <c r="AJ4" s="62"/>
      <c r="AK4" s="62"/>
      <c r="AL4" s="62"/>
      <c r="AM4" s="62"/>
      <c r="AN4" s="62"/>
      <c r="AO4" s="62"/>
      <c r="AP4" s="63"/>
      <c r="AQ4" s="61" t="s">
        <v>50</v>
      </c>
      <c r="AR4" s="62"/>
      <c r="AS4" s="62"/>
      <c r="AT4" s="62"/>
      <c r="AU4" s="62"/>
      <c r="AV4" s="62"/>
      <c r="AW4" s="62"/>
      <c r="AX4" s="62"/>
      <c r="AY4" s="62"/>
      <c r="AZ4" s="63"/>
      <c r="BA4" s="61" t="s">
        <v>51</v>
      </c>
      <c r="BB4" s="62"/>
      <c r="BC4" s="62"/>
      <c r="BD4" s="62"/>
      <c r="BE4" s="62"/>
      <c r="BF4" s="62"/>
      <c r="BG4" s="62"/>
      <c r="BH4" s="62"/>
      <c r="BI4" s="62"/>
      <c r="BJ4" s="63"/>
      <c r="BK4" s="65"/>
    </row>
    <row r="5" spans="1:63" ht="18" customHeight="1">
      <c r="A5" s="68"/>
      <c r="B5" s="70"/>
      <c r="C5" s="58" t="s">
        <v>5</v>
      </c>
      <c r="D5" s="59"/>
      <c r="E5" s="59"/>
      <c r="F5" s="59"/>
      <c r="G5" s="60"/>
      <c r="H5" s="55" t="s">
        <v>6</v>
      </c>
      <c r="I5" s="56"/>
      <c r="J5" s="56"/>
      <c r="K5" s="56"/>
      <c r="L5" s="57"/>
      <c r="M5" s="58" t="s">
        <v>5</v>
      </c>
      <c r="N5" s="59"/>
      <c r="O5" s="59"/>
      <c r="P5" s="59"/>
      <c r="Q5" s="60"/>
      <c r="R5" s="55" t="s">
        <v>6</v>
      </c>
      <c r="S5" s="56"/>
      <c r="T5" s="56"/>
      <c r="U5" s="56"/>
      <c r="V5" s="57"/>
      <c r="W5" s="58" t="s">
        <v>5</v>
      </c>
      <c r="X5" s="59"/>
      <c r="Y5" s="59"/>
      <c r="Z5" s="59"/>
      <c r="AA5" s="60"/>
      <c r="AB5" s="55" t="s">
        <v>6</v>
      </c>
      <c r="AC5" s="56"/>
      <c r="AD5" s="56"/>
      <c r="AE5" s="56"/>
      <c r="AF5" s="57"/>
      <c r="AG5" s="58" t="s">
        <v>5</v>
      </c>
      <c r="AH5" s="59"/>
      <c r="AI5" s="59"/>
      <c r="AJ5" s="59"/>
      <c r="AK5" s="60"/>
      <c r="AL5" s="55" t="s">
        <v>6</v>
      </c>
      <c r="AM5" s="56"/>
      <c r="AN5" s="56"/>
      <c r="AO5" s="56"/>
      <c r="AP5" s="57"/>
      <c r="AQ5" s="58" t="s">
        <v>5</v>
      </c>
      <c r="AR5" s="59"/>
      <c r="AS5" s="59"/>
      <c r="AT5" s="59"/>
      <c r="AU5" s="60"/>
      <c r="AV5" s="55" t="s">
        <v>6</v>
      </c>
      <c r="AW5" s="56"/>
      <c r="AX5" s="56"/>
      <c r="AY5" s="56"/>
      <c r="AZ5" s="57"/>
      <c r="BA5" s="58" t="s">
        <v>5</v>
      </c>
      <c r="BB5" s="59"/>
      <c r="BC5" s="59"/>
      <c r="BD5" s="59"/>
      <c r="BE5" s="60"/>
      <c r="BF5" s="55" t="s">
        <v>6</v>
      </c>
      <c r="BG5" s="56"/>
      <c r="BH5" s="56"/>
      <c r="BI5" s="56"/>
      <c r="BJ5" s="57"/>
      <c r="BK5" s="65"/>
    </row>
    <row r="6" spans="1:63" ht="15">
      <c r="A6" s="68"/>
      <c r="B6" s="71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6"/>
    </row>
    <row r="7" spans="1:63" ht="15.75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4.25">
      <c r="A9" s="19"/>
      <c r="B9" s="7" t="s">
        <v>97</v>
      </c>
      <c r="C9" s="20">
        <v>0</v>
      </c>
      <c r="D9" s="21">
        <v>57.362701649571434</v>
      </c>
      <c r="E9" s="21">
        <v>0</v>
      </c>
      <c r="F9" s="21">
        <v>0</v>
      </c>
      <c r="G9" s="22">
        <v>0</v>
      </c>
      <c r="H9" s="20">
        <v>235.39427901771424</v>
      </c>
      <c r="I9" s="21">
        <v>17575.280652512425</v>
      </c>
      <c r="J9" s="21">
        <v>1553.9825925559287</v>
      </c>
      <c r="K9" s="21">
        <v>0</v>
      </c>
      <c r="L9" s="22">
        <v>1704.0582706427144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135.07253107267863</v>
      </c>
      <c r="S9" s="21">
        <v>1111.0323101985002</v>
      </c>
      <c r="T9" s="21">
        <v>72.91191051110714</v>
      </c>
      <c r="U9" s="21">
        <v>0</v>
      </c>
      <c r="V9" s="22">
        <v>166.053542212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220.7705852475</v>
      </c>
      <c r="AW9" s="21">
        <v>3749.6217512763246</v>
      </c>
      <c r="AX9" s="21">
        <v>0.5211091134642857</v>
      </c>
      <c r="AY9" s="21">
        <v>0</v>
      </c>
      <c r="AZ9" s="22">
        <v>1172.8774751044998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145.74081206278575</v>
      </c>
      <c r="BG9" s="21">
        <v>277.0006689415358</v>
      </c>
      <c r="BH9" s="21">
        <v>8.527224817535712</v>
      </c>
      <c r="BI9" s="21">
        <v>0</v>
      </c>
      <c r="BJ9" s="22">
        <v>200.47904024132143</v>
      </c>
      <c r="BK9" s="23">
        <f>SUM(C9:BJ9)</f>
        <v>28386.687457177606</v>
      </c>
    </row>
    <row r="10" spans="1:63" ht="14.25">
      <c r="A10" s="19"/>
      <c r="B10" s="7" t="s">
        <v>98</v>
      </c>
      <c r="C10" s="20">
        <v>0</v>
      </c>
      <c r="D10" s="21">
        <v>9.609952546285713</v>
      </c>
      <c r="E10" s="21">
        <v>0</v>
      </c>
      <c r="F10" s="21">
        <v>0</v>
      </c>
      <c r="G10" s="22">
        <v>0</v>
      </c>
      <c r="H10" s="20">
        <v>4.296702887071429</v>
      </c>
      <c r="I10" s="21">
        <v>7781.469613593501</v>
      </c>
      <c r="J10" s="21">
        <v>19.48303090703571</v>
      </c>
      <c r="K10" s="21">
        <v>0</v>
      </c>
      <c r="L10" s="22">
        <v>152.42599320225003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3.1154705621071432</v>
      </c>
      <c r="S10" s="21">
        <v>281.30111433871434</v>
      </c>
      <c r="T10" s="21">
        <v>63.064535569107136</v>
      </c>
      <c r="U10" s="21">
        <v>0</v>
      </c>
      <c r="V10" s="22">
        <v>61.62365252239285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18.122771495214288</v>
      </c>
      <c r="AW10" s="21">
        <v>2842.8671628921993</v>
      </c>
      <c r="AX10" s="21">
        <v>0.6825512746428571</v>
      </c>
      <c r="AY10" s="21">
        <v>0</v>
      </c>
      <c r="AZ10" s="22">
        <v>211.86085354024996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24.131823672</v>
      </c>
      <c r="BG10" s="21">
        <v>137.6636215050714</v>
      </c>
      <c r="BH10" s="21">
        <v>15.584921165428572</v>
      </c>
      <c r="BI10" s="21">
        <v>0</v>
      </c>
      <c r="BJ10" s="22">
        <v>63.588078155500014</v>
      </c>
      <c r="BK10" s="23">
        <f>SUM(C10:BJ10)</f>
        <v>11690.891849828771</v>
      </c>
    </row>
    <row r="11" spans="1:63" s="28" customFormat="1" ht="14.25">
      <c r="A11" s="19"/>
      <c r="B11" s="8" t="s">
        <v>9</v>
      </c>
      <c r="C11" s="24">
        <f aca="true" t="shared" si="0" ref="C11:AH11">SUM(C9:C10)</f>
        <v>0</v>
      </c>
      <c r="D11" s="25">
        <f t="shared" si="0"/>
        <v>66.97265419585715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239.69098190478567</v>
      </c>
      <c r="I11" s="25">
        <f t="shared" si="0"/>
        <v>25356.750266105926</v>
      </c>
      <c r="J11" s="25">
        <f t="shared" si="0"/>
        <v>1573.4656234629645</v>
      </c>
      <c r="K11" s="25">
        <f t="shared" si="0"/>
        <v>0</v>
      </c>
      <c r="L11" s="26">
        <f t="shared" si="0"/>
        <v>1856.4842638449645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138.18800163478576</v>
      </c>
      <c r="S11" s="25">
        <f t="shared" si="0"/>
        <v>1392.3334245372146</v>
      </c>
      <c r="T11" s="25">
        <f t="shared" si="0"/>
        <v>135.97644608021426</v>
      </c>
      <c r="U11" s="25">
        <f t="shared" si="0"/>
        <v>0</v>
      </c>
      <c r="V11" s="26">
        <f t="shared" si="0"/>
        <v>227.67719473439286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238.8933567427143</v>
      </c>
      <c r="AW11" s="25">
        <f t="shared" si="1"/>
        <v>6592.4889141685235</v>
      </c>
      <c r="AX11" s="25">
        <f t="shared" si="1"/>
        <v>1.2036603881071428</v>
      </c>
      <c r="AY11" s="25">
        <f t="shared" si="1"/>
        <v>0</v>
      </c>
      <c r="AZ11" s="26">
        <f t="shared" si="1"/>
        <v>1384.7383286447498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169.87263573478575</v>
      </c>
      <c r="BG11" s="25">
        <f t="shared" si="1"/>
        <v>414.6642904466072</v>
      </c>
      <c r="BH11" s="25">
        <f t="shared" si="1"/>
        <v>24.112145982964286</v>
      </c>
      <c r="BI11" s="25">
        <f t="shared" si="1"/>
        <v>0</v>
      </c>
      <c r="BJ11" s="26">
        <f t="shared" si="1"/>
        <v>264.06711839682146</v>
      </c>
      <c r="BK11" s="27">
        <f t="shared" si="1"/>
        <v>40077.57930700638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4.2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4.25">
      <c r="A14" s="19"/>
      <c r="B14" s="7" t="s">
        <v>99</v>
      </c>
      <c r="C14" s="20">
        <v>0</v>
      </c>
      <c r="D14" s="21">
        <v>47.657617053464286</v>
      </c>
      <c r="E14" s="21">
        <v>0</v>
      </c>
      <c r="F14" s="21">
        <v>0</v>
      </c>
      <c r="G14" s="22">
        <v>0</v>
      </c>
      <c r="H14" s="20">
        <v>71.21974329203572</v>
      </c>
      <c r="I14" s="21">
        <v>320.2027166879644</v>
      </c>
      <c r="J14" s="21">
        <v>3.2316082244999995</v>
      </c>
      <c r="K14" s="21">
        <v>0</v>
      </c>
      <c r="L14" s="22">
        <v>207.77821612667856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29.975319248714285</v>
      </c>
      <c r="S14" s="21">
        <v>86.82278330757144</v>
      </c>
      <c r="T14" s="21">
        <v>0</v>
      </c>
      <c r="U14" s="21">
        <v>0</v>
      </c>
      <c r="V14" s="22">
        <v>26.553803273928573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27.955338295928566</v>
      </c>
      <c r="AW14" s="21">
        <v>150.91384449521058</v>
      </c>
      <c r="AX14" s="21">
        <v>4.128180989535714</v>
      </c>
      <c r="AY14" s="21">
        <v>0</v>
      </c>
      <c r="AZ14" s="22">
        <v>122.08871580296426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8.76836406242857</v>
      </c>
      <c r="BG14" s="21">
        <v>13.27870828067857</v>
      </c>
      <c r="BH14" s="21">
        <v>3.3793472367142847</v>
      </c>
      <c r="BI14" s="21">
        <v>0</v>
      </c>
      <c r="BJ14" s="22">
        <v>24.62869470010715</v>
      </c>
      <c r="BK14" s="23">
        <f>SUM(C14:BJ14)</f>
        <v>1148.583001078425</v>
      </c>
    </row>
    <row r="15" spans="1:63" s="28" customFormat="1" ht="14.25">
      <c r="A15" s="19"/>
      <c r="B15" s="8" t="s">
        <v>12</v>
      </c>
      <c r="C15" s="24">
        <f>SUM(C14)</f>
        <v>0</v>
      </c>
      <c r="D15" s="25">
        <f>SUM(D14)</f>
        <v>47.657617053464286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71.21974329203572</v>
      </c>
      <c r="I15" s="25">
        <f t="shared" si="2"/>
        <v>320.2027166879644</v>
      </c>
      <c r="J15" s="25">
        <f t="shared" si="2"/>
        <v>3.2316082244999995</v>
      </c>
      <c r="K15" s="25">
        <f t="shared" si="2"/>
        <v>0</v>
      </c>
      <c r="L15" s="26">
        <f t="shared" si="2"/>
        <v>207.77821612667856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29.975319248714285</v>
      </c>
      <c r="S15" s="25">
        <f t="shared" si="2"/>
        <v>86.82278330757144</v>
      </c>
      <c r="T15" s="25">
        <f t="shared" si="2"/>
        <v>0</v>
      </c>
      <c r="U15" s="25">
        <f t="shared" si="2"/>
        <v>0</v>
      </c>
      <c r="V15" s="26">
        <f t="shared" si="2"/>
        <v>26.553803273928573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27.955338295928566</v>
      </c>
      <c r="AW15" s="25">
        <f t="shared" si="2"/>
        <v>150.91384449521058</v>
      </c>
      <c r="AX15" s="25">
        <f t="shared" si="2"/>
        <v>4.128180989535714</v>
      </c>
      <c r="AY15" s="25">
        <f t="shared" si="2"/>
        <v>0</v>
      </c>
      <c r="AZ15" s="26">
        <f t="shared" si="2"/>
        <v>122.08871580296426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8.76836406242857</v>
      </c>
      <c r="BG15" s="25">
        <f t="shared" si="2"/>
        <v>13.27870828067857</v>
      </c>
      <c r="BH15" s="25">
        <f t="shared" si="2"/>
        <v>3.3793472367142847</v>
      </c>
      <c r="BI15" s="25">
        <f t="shared" si="2"/>
        <v>0</v>
      </c>
      <c r="BJ15" s="26">
        <f t="shared" si="2"/>
        <v>24.62869470010715</v>
      </c>
      <c r="BK15" s="26">
        <f t="shared" si="2"/>
        <v>1148.583001078425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4.2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4.25">
      <c r="A18" s="19"/>
      <c r="B18" s="7" t="s">
        <v>100</v>
      </c>
      <c r="C18" s="20">
        <v>0</v>
      </c>
      <c r="D18" s="21">
        <v>0.5565685680000001</v>
      </c>
      <c r="E18" s="21">
        <v>0</v>
      </c>
      <c r="F18" s="21">
        <v>0</v>
      </c>
      <c r="G18" s="22">
        <v>0</v>
      </c>
      <c r="H18" s="20">
        <v>0.051642721892857145</v>
      </c>
      <c r="I18" s="21">
        <v>110.64964527017855</v>
      </c>
      <c r="J18" s="21">
        <v>2.7872880451785713</v>
      </c>
      <c r="K18" s="21">
        <v>0</v>
      </c>
      <c r="L18" s="22">
        <v>1.9082221726785715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0.034384188392857146</v>
      </c>
      <c r="S18" s="21">
        <v>1.412292258714286</v>
      </c>
      <c r="T18" s="21">
        <v>5.065679449107145</v>
      </c>
      <c r="U18" s="21">
        <v>0</v>
      </c>
      <c r="V18" s="22">
        <v>0.09023000771428574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0.3978128545</v>
      </c>
      <c r="AW18" s="21">
        <v>11.355914285815192</v>
      </c>
      <c r="AX18" s="21">
        <v>0</v>
      </c>
      <c r="AY18" s="21">
        <v>0</v>
      </c>
      <c r="AZ18" s="22">
        <v>0.8201344589642858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0.31694945975000005</v>
      </c>
      <c r="BG18" s="21">
        <v>0.026292259214285716</v>
      </c>
      <c r="BH18" s="21">
        <v>0</v>
      </c>
      <c r="BI18" s="21">
        <v>0</v>
      </c>
      <c r="BJ18" s="22">
        <v>0.2030580484642857</v>
      </c>
      <c r="BK18" s="23">
        <f aca="true" t="shared" si="3" ref="BK18:BK31">SUM(C18:BJ18)</f>
        <v>135.67611404856518</v>
      </c>
    </row>
    <row r="19" spans="1:63" ht="14.25">
      <c r="A19" s="19"/>
      <c r="B19" s="7" t="s">
        <v>101</v>
      </c>
      <c r="C19" s="20">
        <v>0</v>
      </c>
      <c r="D19" s="21">
        <v>0.5516685199642858</v>
      </c>
      <c r="E19" s="21">
        <v>0</v>
      </c>
      <c r="F19" s="21">
        <v>0</v>
      </c>
      <c r="G19" s="22">
        <v>0</v>
      </c>
      <c r="H19" s="20">
        <v>0.057247019571428574</v>
      </c>
      <c r="I19" s="21">
        <v>0.05975926335714285</v>
      </c>
      <c r="J19" s="21">
        <v>0</v>
      </c>
      <c r="K19" s="21">
        <v>0</v>
      </c>
      <c r="L19" s="22">
        <v>0.15104443132142858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0.053013879714285714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0.2027314558214286</v>
      </c>
      <c r="AW19" s="21">
        <v>1.0725984537407165</v>
      </c>
      <c r="AX19" s="21">
        <v>0</v>
      </c>
      <c r="AY19" s="21">
        <v>0</v>
      </c>
      <c r="AZ19" s="22">
        <v>1.0290447543571428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0.03524195664285714</v>
      </c>
      <c r="BG19" s="21">
        <v>0</v>
      </c>
      <c r="BH19" s="21">
        <v>0</v>
      </c>
      <c r="BI19" s="21">
        <v>0</v>
      </c>
      <c r="BJ19" s="22">
        <v>0.5450051906428571</v>
      </c>
      <c r="BK19" s="23">
        <f t="shared" si="3"/>
        <v>3.7573549251335736</v>
      </c>
    </row>
    <row r="20" spans="1:63" ht="14.25">
      <c r="A20" s="19"/>
      <c r="B20" s="7" t="s">
        <v>137</v>
      </c>
      <c r="C20" s="20">
        <v>0</v>
      </c>
      <c r="D20" s="21">
        <v>0.6037183928571428</v>
      </c>
      <c r="E20" s="21">
        <v>0</v>
      </c>
      <c r="F20" s="21">
        <v>0</v>
      </c>
      <c r="G20" s="22">
        <v>0</v>
      </c>
      <c r="H20" s="20">
        <v>0.045882597857142854</v>
      </c>
      <c r="I20" s="21">
        <v>0</v>
      </c>
      <c r="J20" s="21">
        <v>0</v>
      </c>
      <c r="K20" s="21">
        <v>0</v>
      </c>
      <c r="L20" s="22">
        <v>211.52722817884037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0.0013827470357142858</v>
      </c>
      <c r="S20" s="21">
        <v>0</v>
      </c>
      <c r="T20" s="21">
        <v>0</v>
      </c>
      <c r="U20" s="21">
        <v>0</v>
      </c>
      <c r="V20" s="22">
        <v>0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0.00913653075</v>
      </c>
      <c r="AW20" s="21">
        <v>0</v>
      </c>
      <c r="AX20" s="21">
        <v>0</v>
      </c>
      <c r="AY20" s="21">
        <v>0</v>
      </c>
      <c r="AZ20" s="22">
        <v>0.11781315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0.0030054375000000003</v>
      </c>
      <c r="BG20" s="21">
        <v>0</v>
      </c>
      <c r="BH20" s="21">
        <v>0</v>
      </c>
      <c r="BI20" s="21">
        <v>0</v>
      </c>
      <c r="BJ20" s="22">
        <v>0.046884825</v>
      </c>
      <c r="BK20" s="23">
        <f t="shared" si="3"/>
        <v>212.35505185984036</v>
      </c>
    </row>
    <row r="21" spans="1:63" ht="14.25">
      <c r="A21" s="19"/>
      <c r="B21" s="7" t="s">
        <v>102</v>
      </c>
      <c r="C21" s="20">
        <v>0</v>
      </c>
      <c r="D21" s="21">
        <v>0</v>
      </c>
      <c r="E21" s="21">
        <v>0</v>
      </c>
      <c r="F21" s="21">
        <v>0</v>
      </c>
      <c r="G21" s="22">
        <v>0</v>
      </c>
      <c r="H21" s="20">
        <v>0.06456125535714285</v>
      </c>
      <c r="I21" s="21">
        <v>10.193882142857143</v>
      </c>
      <c r="J21" s="21">
        <v>0</v>
      </c>
      <c r="K21" s="21">
        <v>0</v>
      </c>
      <c r="L21" s="22">
        <v>15.505865497178572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0.025835558428571423</v>
      </c>
      <c r="S21" s="21">
        <v>0</v>
      </c>
      <c r="T21" s="21">
        <v>0</v>
      </c>
      <c r="U21" s="21">
        <v>0</v>
      </c>
      <c r="V21" s="22">
        <v>0.006795921428571429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14.07639145410714</v>
      </c>
      <c r="AW21" s="21">
        <v>3.4844391931638485</v>
      </c>
      <c r="AX21" s="21">
        <v>0</v>
      </c>
      <c r="AY21" s="21">
        <v>0</v>
      </c>
      <c r="AZ21" s="22">
        <v>9.595886477785712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0.011421805000000002</v>
      </c>
      <c r="BG21" s="21">
        <v>0</v>
      </c>
      <c r="BH21" s="21">
        <v>0</v>
      </c>
      <c r="BI21" s="21">
        <v>0</v>
      </c>
      <c r="BJ21" s="22">
        <v>0.9674806483214289</v>
      </c>
      <c r="BK21" s="23">
        <f t="shared" si="3"/>
        <v>53.93255995362813</v>
      </c>
    </row>
    <row r="22" spans="1:63" ht="14.25">
      <c r="A22" s="19"/>
      <c r="B22" s="7" t="s">
        <v>152</v>
      </c>
      <c r="C22" s="20">
        <v>0</v>
      </c>
      <c r="D22" s="21">
        <v>4.215982057821428</v>
      </c>
      <c r="E22" s="21">
        <v>0</v>
      </c>
      <c r="F22" s="21">
        <v>0</v>
      </c>
      <c r="G22" s="22">
        <v>0</v>
      </c>
      <c r="H22" s="20">
        <v>0.10434555914285717</v>
      </c>
      <c r="I22" s="21">
        <v>170.61315241846427</v>
      </c>
      <c r="J22" s="21">
        <v>0</v>
      </c>
      <c r="K22" s="21">
        <v>0</v>
      </c>
      <c r="L22" s="22">
        <v>5.74005956825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0.043319218035714285</v>
      </c>
      <c r="S22" s="21">
        <v>0</v>
      </c>
      <c r="T22" s="21">
        <v>0</v>
      </c>
      <c r="U22" s="21">
        <v>0</v>
      </c>
      <c r="V22" s="22">
        <v>2.1149473991428565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0.18281694075000005</v>
      </c>
      <c r="AW22" s="21">
        <v>5.985392853700447</v>
      </c>
      <c r="AX22" s="21">
        <v>0</v>
      </c>
      <c r="AY22" s="21">
        <v>0</v>
      </c>
      <c r="AZ22" s="22">
        <v>1.800857704285714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0.08674626671428572</v>
      </c>
      <c r="BG22" s="21">
        <v>0.2100137845714285</v>
      </c>
      <c r="BH22" s="21">
        <v>0</v>
      </c>
      <c r="BI22" s="21">
        <v>0</v>
      </c>
      <c r="BJ22" s="22">
        <v>0.0015751031428571426</v>
      </c>
      <c r="BK22" s="23">
        <f t="shared" si="3"/>
        <v>191.09920887402185</v>
      </c>
    </row>
    <row r="23" spans="1:63" ht="14.25">
      <c r="A23" s="19"/>
      <c r="B23" s="7" t="s">
        <v>159</v>
      </c>
      <c r="C23" s="20">
        <v>0</v>
      </c>
      <c r="D23" s="21">
        <v>0.5182733928571428</v>
      </c>
      <c r="E23" s="21">
        <v>0</v>
      </c>
      <c r="F23" s="21">
        <v>0</v>
      </c>
      <c r="G23" s="22">
        <v>0</v>
      </c>
      <c r="H23" s="20">
        <v>0.04767876542857142</v>
      </c>
      <c r="I23" s="21">
        <v>47.91985693114286</v>
      </c>
      <c r="J23" s="21">
        <v>0</v>
      </c>
      <c r="K23" s="21">
        <v>0</v>
      </c>
      <c r="L23" s="22">
        <v>2.213020390785714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0.027467116321428568</v>
      </c>
      <c r="S23" s="21">
        <v>0</v>
      </c>
      <c r="T23" s="21">
        <v>0</v>
      </c>
      <c r="U23" s="21">
        <v>0</v>
      </c>
      <c r="V23" s="22">
        <v>2.0729899217499996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0.06349267214285716</v>
      </c>
      <c r="AW23" s="21">
        <v>43.13923332759924</v>
      </c>
      <c r="AX23" s="21">
        <v>0</v>
      </c>
      <c r="AY23" s="21">
        <v>0</v>
      </c>
      <c r="AZ23" s="22">
        <v>50.11185760296429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0.00879336775</v>
      </c>
      <c r="BG23" s="21">
        <v>0</v>
      </c>
      <c r="BH23" s="21">
        <v>0</v>
      </c>
      <c r="BI23" s="21">
        <v>0</v>
      </c>
      <c r="BJ23" s="22">
        <v>0</v>
      </c>
      <c r="BK23" s="23">
        <f t="shared" si="3"/>
        <v>146.1226634887421</v>
      </c>
    </row>
    <row r="24" spans="1:63" ht="14.25">
      <c r="A24" s="19"/>
      <c r="B24" s="7" t="s">
        <v>103</v>
      </c>
      <c r="C24" s="20">
        <v>0</v>
      </c>
      <c r="D24" s="21">
        <v>0.5533218722142859</v>
      </c>
      <c r="E24" s="21">
        <v>0</v>
      </c>
      <c r="F24" s="21">
        <v>0</v>
      </c>
      <c r="G24" s="22">
        <v>0</v>
      </c>
      <c r="H24" s="20">
        <v>0.042940289500000006</v>
      </c>
      <c r="I24" s="21">
        <v>1.0000000000000003E-09</v>
      </c>
      <c r="J24" s="21">
        <v>0</v>
      </c>
      <c r="K24" s="21">
        <v>0</v>
      </c>
      <c r="L24" s="22">
        <v>0.044711428535714276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0.056412032142857144</v>
      </c>
      <c r="S24" s="21">
        <v>0</v>
      </c>
      <c r="T24" s="21">
        <v>0</v>
      </c>
      <c r="U24" s="21">
        <v>0</v>
      </c>
      <c r="V24" s="22">
        <v>0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1.317241713714286</v>
      </c>
      <c r="AW24" s="21">
        <v>0.13779482147892566</v>
      </c>
      <c r="AX24" s="21">
        <v>0</v>
      </c>
      <c r="AY24" s="21">
        <v>0</v>
      </c>
      <c r="AZ24" s="22">
        <v>1.1071066045714284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0.1998501997142857</v>
      </c>
      <c r="BG24" s="21">
        <v>0.2647262316071428</v>
      </c>
      <c r="BH24" s="21">
        <v>0</v>
      </c>
      <c r="BI24" s="21">
        <v>0</v>
      </c>
      <c r="BJ24" s="22">
        <v>0.44610568167857145</v>
      </c>
      <c r="BK24" s="23">
        <f t="shared" si="3"/>
        <v>4.170210876157497</v>
      </c>
    </row>
    <row r="25" spans="1:63" ht="14.25">
      <c r="A25" s="19"/>
      <c r="B25" s="7" t="s">
        <v>104</v>
      </c>
      <c r="C25" s="20">
        <v>0</v>
      </c>
      <c r="D25" s="21">
        <v>0.5564386582857143</v>
      </c>
      <c r="E25" s="21">
        <v>0</v>
      </c>
      <c r="F25" s="21">
        <v>0</v>
      </c>
      <c r="G25" s="22">
        <v>0</v>
      </c>
      <c r="H25" s="20">
        <v>0.026723270535714293</v>
      </c>
      <c r="I25" s="21">
        <v>0</v>
      </c>
      <c r="J25" s="21">
        <v>0</v>
      </c>
      <c r="K25" s="21">
        <v>0</v>
      </c>
      <c r="L25" s="22">
        <v>0.11004496207142858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0.0016352843928571423</v>
      </c>
      <c r="S25" s="21">
        <v>0</v>
      </c>
      <c r="T25" s="21">
        <v>0</v>
      </c>
      <c r="U25" s="21">
        <v>0</v>
      </c>
      <c r="V25" s="22">
        <v>0.005640568642857143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0.4778832235</v>
      </c>
      <c r="AW25" s="21">
        <v>0.13162827160870239</v>
      </c>
      <c r="AX25" s="21">
        <v>0</v>
      </c>
      <c r="AY25" s="21">
        <v>0</v>
      </c>
      <c r="AZ25" s="22">
        <v>2.036792588464286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0.2934881269285714</v>
      </c>
      <c r="BG25" s="21">
        <v>0.8137838515000001</v>
      </c>
      <c r="BH25" s="21">
        <v>0</v>
      </c>
      <c r="BI25" s="21">
        <v>0</v>
      </c>
      <c r="BJ25" s="22">
        <v>0.17574859450000002</v>
      </c>
      <c r="BK25" s="23">
        <f t="shared" si="3"/>
        <v>4.629807400430131</v>
      </c>
    </row>
    <row r="26" spans="1:63" ht="14.25">
      <c r="A26" s="19"/>
      <c r="B26" s="7" t="s">
        <v>105</v>
      </c>
      <c r="C26" s="20">
        <v>0</v>
      </c>
      <c r="D26" s="21">
        <v>0.5553277901071428</v>
      </c>
      <c r="E26" s="21">
        <v>0</v>
      </c>
      <c r="F26" s="21">
        <v>0</v>
      </c>
      <c r="G26" s="22">
        <v>0</v>
      </c>
      <c r="H26" s="20">
        <v>0.1384029597142857</v>
      </c>
      <c r="I26" s="21">
        <v>51.01464787435714</v>
      </c>
      <c r="J26" s="21">
        <v>0</v>
      </c>
      <c r="K26" s="21">
        <v>0</v>
      </c>
      <c r="L26" s="22">
        <v>1.0125568659642856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0.03813455232142858</v>
      </c>
      <c r="S26" s="21">
        <v>26.108966449</v>
      </c>
      <c r="T26" s="21">
        <v>2.643093349678572</v>
      </c>
      <c r="U26" s="21">
        <v>0</v>
      </c>
      <c r="V26" s="22">
        <v>0.6063145049285713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0.5964873263928573</v>
      </c>
      <c r="AW26" s="21">
        <v>50.03344846893666</v>
      </c>
      <c r="AX26" s="21">
        <v>0</v>
      </c>
      <c r="AY26" s="21">
        <v>0</v>
      </c>
      <c r="AZ26" s="22">
        <v>4.105522877142857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0.4774719871428571</v>
      </c>
      <c r="BG26" s="21">
        <v>0.13461080585714283</v>
      </c>
      <c r="BH26" s="21">
        <v>0.12959230653571427</v>
      </c>
      <c r="BI26" s="21">
        <v>0</v>
      </c>
      <c r="BJ26" s="22">
        <v>0.1792428120714286</v>
      </c>
      <c r="BK26" s="23">
        <f t="shared" si="3"/>
        <v>137.77382093015095</v>
      </c>
    </row>
    <row r="27" spans="1:63" ht="14.25">
      <c r="A27" s="19"/>
      <c r="B27" s="7" t="s">
        <v>138</v>
      </c>
      <c r="C27" s="20">
        <v>0</v>
      </c>
      <c r="D27" s="21">
        <v>2.7257555357142857</v>
      </c>
      <c r="E27" s="21">
        <v>0</v>
      </c>
      <c r="F27" s="21">
        <v>0</v>
      </c>
      <c r="G27" s="22">
        <v>0</v>
      </c>
      <c r="H27" s="20">
        <v>0.08753900560714288</v>
      </c>
      <c r="I27" s="21">
        <v>0</v>
      </c>
      <c r="J27" s="21">
        <v>0</v>
      </c>
      <c r="K27" s="21">
        <v>0</v>
      </c>
      <c r="L27" s="22">
        <v>2.09061626075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0.020897459107142857</v>
      </c>
      <c r="S27" s="21">
        <v>0</v>
      </c>
      <c r="T27" s="21">
        <v>0</v>
      </c>
      <c r="U27" s="21">
        <v>0</v>
      </c>
      <c r="V27" s="22">
        <v>0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2.9614092357499997</v>
      </c>
      <c r="AW27" s="21">
        <v>1.2683274060960723</v>
      </c>
      <c r="AX27" s="21">
        <v>0</v>
      </c>
      <c r="AY27" s="21">
        <v>0</v>
      </c>
      <c r="AZ27" s="22">
        <v>28.27599697560714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0.4855098510357142</v>
      </c>
      <c r="BG27" s="21">
        <v>0</v>
      </c>
      <c r="BH27" s="21">
        <v>0</v>
      </c>
      <c r="BI27" s="21">
        <v>0</v>
      </c>
      <c r="BJ27" s="22">
        <v>2.628262476928571</v>
      </c>
      <c r="BK27" s="23">
        <f t="shared" si="3"/>
        <v>40.54431420659607</v>
      </c>
    </row>
    <row r="28" spans="1:63" ht="14.25">
      <c r="A28" s="19"/>
      <c r="B28" s="7" t="s">
        <v>106</v>
      </c>
      <c r="C28" s="20">
        <v>0</v>
      </c>
      <c r="D28" s="21">
        <v>0.5599795148214286</v>
      </c>
      <c r="E28" s="21">
        <v>0</v>
      </c>
      <c r="F28" s="21">
        <v>0</v>
      </c>
      <c r="G28" s="22">
        <v>0</v>
      </c>
      <c r="H28" s="20">
        <v>0.006672898821428572</v>
      </c>
      <c r="I28" s="21">
        <v>0</v>
      </c>
      <c r="J28" s="21">
        <v>0</v>
      </c>
      <c r="K28" s="21">
        <v>0</v>
      </c>
      <c r="L28" s="22">
        <v>6.177610510142857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0.026744264178571432</v>
      </c>
      <c r="S28" s="21">
        <v>0</v>
      </c>
      <c r="T28" s="21">
        <v>0</v>
      </c>
      <c r="U28" s="21">
        <v>0</v>
      </c>
      <c r="V28" s="22">
        <v>0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0.6899013125000002</v>
      </c>
      <c r="AW28" s="21">
        <v>0.6150151449328285</v>
      </c>
      <c r="AX28" s="21">
        <v>0</v>
      </c>
      <c r="AY28" s="21">
        <v>0</v>
      </c>
      <c r="AZ28" s="22">
        <v>7.816612903392857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0.247509109</v>
      </c>
      <c r="BG28" s="21">
        <v>0</v>
      </c>
      <c r="BH28" s="21">
        <v>0</v>
      </c>
      <c r="BI28" s="21">
        <v>0</v>
      </c>
      <c r="BJ28" s="22">
        <v>0.026961809678571425</v>
      </c>
      <c r="BK28" s="23">
        <f t="shared" si="3"/>
        <v>16.167007467468544</v>
      </c>
    </row>
    <row r="29" spans="1:63" ht="14.25">
      <c r="A29" s="19"/>
      <c r="B29" s="7" t="s">
        <v>180</v>
      </c>
      <c r="C29" s="20">
        <v>0</v>
      </c>
      <c r="D29" s="21">
        <v>4.190496499785715</v>
      </c>
      <c r="E29" s="21">
        <v>0</v>
      </c>
      <c r="F29" s="21">
        <v>0</v>
      </c>
      <c r="G29" s="22">
        <v>0</v>
      </c>
      <c r="H29" s="20">
        <v>0.10141619064285715</v>
      </c>
      <c r="I29" s="21">
        <v>5.776089769392859</v>
      </c>
      <c r="J29" s="21">
        <v>0</v>
      </c>
      <c r="K29" s="21">
        <v>0</v>
      </c>
      <c r="L29" s="22">
        <v>4.334641341357143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0.022651332</v>
      </c>
      <c r="S29" s="21">
        <v>0</v>
      </c>
      <c r="T29" s="21">
        <v>0</v>
      </c>
      <c r="U29" s="21">
        <v>0</v>
      </c>
      <c r="V29" s="22">
        <v>0.4118424068214286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0.30592136217857135</v>
      </c>
      <c r="AW29" s="21">
        <v>38.066811467555695</v>
      </c>
      <c r="AX29" s="21">
        <v>0</v>
      </c>
      <c r="AY29" s="21">
        <v>0</v>
      </c>
      <c r="AZ29" s="22">
        <v>9.079459893035716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0.0458834495</v>
      </c>
      <c r="BG29" s="21">
        <v>0</v>
      </c>
      <c r="BH29" s="21">
        <v>0</v>
      </c>
      <c r="BI29" s="21">
        <v>0</v>
      </c>
      <c r="BJ29" s="22">
        <v>0.15431656949999994</v>
      </c>
      <c r="BK29" s="23">
        <f t="shared" si="3"/>
        <v>62.48953028176999</v>
      </c>
    </row>
    <row r="30" spans="1:63" ht="14.25">
      <c r="A30" s="19"/>
      <c r="B30" s="7" t="s">
        <v>183</v>
      </c>
      <c r="C30" s="20">
        <v>0</v>
      </c>
      <c r="D30" s="21">
        <v>0.30484465</v>
      </c>
      <c r="E30" s="21">
        <v>0</v>
      </c>
      <c r="F30" s="21">
        <v>0</v>
      </c>
      <c r="G30" s="22">
        <v>0</v>
      </c>
      <c r="H30" s="20">
        <v>0.03658135871428571</v>
      </c>
      <c r="I30" s="21">
        <v>165.71609168799998</v>
      </c>
      <c r="J30" s="21">
        <v>10.66956277125</v>
      </c>
      <c r="K30" s="21">
        <v>0</v>
      </c>
      <c r="L30" s="22">
        <v>48.11972810017857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0.013209935285714288</v>
      </c>
      <c r="S30" s="21">
        <v>7.566369646392857</v>
      </c>
      <c r="T30" s="21">
        <v>12.281724266428572</v>
      </c>
      <c r="U30" s="21">
        <v>0</v>
      </c>
      <c r="V30" s="22">
        <v>10.441226163714283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0.09105386099999999</v>
      </c>
      <c r="AW30" s="21">
        <v>18.81242989054987</v>
      </c>
      <c r="AX30" s="21">
        <v>0</v>
      </c>
      <c r="AY30" s="21">
        <v>0</v>
      </c>
      <c r="AZ30" s="22">
        <v>23.429792567357147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0.02096470903571428</v>
      </c>
      <c r="BG30" s="21">
        <v>5.08117452325</v>
      </c>
      <c r="BH30" s="21">
        <v>0</v>
      </c>
      <c r="BI30" s="21">
        <v>0</v>
      </c>
      <c r="BJ30" s="22">
        <v>0.05080158478571429</v>
      </c>
      <c r="BK30" s="23">
        <f t="shared" si="3"/>
        <v>302.63555571594264</v>
      </c>
    </row>
    <row r="31" spans="1:63" ht="14.25">
      <c r="A31" s="19"/>
      <c r="B31" s="7" t="s">
        <v>191</v>
      </c>
      <c r="C31" s="20">
        <v>0</v>
      </c>
      <c r="D31" s="21">
        <v>0.07035498217857142</v>
      </c>
      <c r="E31" s="21">
        <v>0</v>
      </c>
      <c r="F31" s="21">
        <v>0</v>
      </c>
      <c r="G31" s="22">
        <v>0</v>
      </c>
      <c r="H31" s="20">
        <v>0.01356846142857143</v>
      </c>
      <c r="I31" s="21">
        <v>40.90639682228571</v>
      </c>
      <c r="J31" s="21">
        <v>0</v>
      </c>
      <c r="K31" s="21">
        <v>0</v>
      </c>
      <c r="L31" s="22">
        <v>2.4698726242857143</v>
      </c>
      <c r="M31" s="20">
        <v>0</v>
      </c>
      <c r="N31" s="21">
        <v>0</v>
      </c>
      <c r="O31" s="21">
        <v>0</v>
      </c>
      <c r="P31" s="21">
        <v>0</v>
      </c>
      <c r="Q31" s="22">
        <v>0</v>
      </c>
      <c r="R31" s="20">
        <v>0.0030152140357142853</v>
      </c>
      <c r="S31" s="21">
        <v>0</v>
      </c>
      <c r="T31" s="21">
        <v>0</v>
      </c>
      <c r="U31" s="21">
        <v>0</v>
      </c>
      <c r="V31" s="22">
        <v>0.05025355860714287</v>
      </c>
      <c r="W31" s="20">
        <v>0</v>
      </c>
      <c r="X31" s="21">
        <v>0</v>
      </c>
      <c r="Y31" s="21">
        <v>0</v>
      </c>
      <c r="Z31" s="21">
        <v>0</v>
      </c>
      <c r="AA31" s="22">
        <v>0</v>
      </c>
      <c r="AB31" s="20">
        <v>0</v>
      </c>
      <c r="AC31" s="21">
        <v>0</v>
      </c>
      <c r="AD31" s="21">
        <v>0</v>
      </c>
      <c r="AE31" s="21">
        <v>0</v>
      </c>
      <c r="AF31" s="22">
        <v>0</v>
      </c>
      <c r="AG31" s="20">
        <v>0</v>
      </c>
      <c r="AH31" s="21">
        <v>0</v>
      </c>
      <c r="AI31" s="21">
        <v>0</v>
      </c>
      <c r="AJ31" s="21">
        <v>0</v>
      </c>
      <c r="AK31" s="22">
        <v>0</v>
      </c>
      <c r="AL31" s="20">
        <v>0</v>
      </c>
      <c r="AM31" s="21">
        <v>0</v>
      </c>
      <c r="AN31" s="21">
        <v>0</v>
      </c>
      <c r="AO31" s="21">
        <v>0</v>
      </c>
      <c r="AP31" s="22">
        <v>0</v>
      </c>
      <c r="AQ31" s="20">
        <v>0</v>
      </c>
      <c r="AR31" s="21">
        <v>0</v>
      </c>
      <c r="AS31" s="21">
        <v>0</v>
      </c>
      <c r="AT31" s="21">
        <v>0</v>
      </c>
      <c r="AU31" s="22">
        <v>0</v>
      </c>
      <c r="AV31" s="20">
        <v>0.18162223275</v>
      </c>
      <c r="AW31" s="21">
        <v>0.052243375980824666</v>
      </c>
      <c r="AX31" s="21">
        <v>0</v>
      </c>
      <c r="AY31" s="21">
        <v>0</v>
      </c>
      <c r="AZ31" s="22">
        <v>0.9278224214285714</v>
      </c>
      <c r="BA31" s="20">
        <v>0</v>
      </c>
      <c r="BB31" s="21">
        <v>0</v>
      </c>
      <c r="BC31" s="21">
        <v>0</v>
      </c>
      <c r="BD31" s="21">
        <v>0</v>
      </c>
      <c r="BE31" s="22">
        <v>0</v>
      </c>
      <c r="BF31" s="20">
        <v>0.06279252492857143</v>
      </c>
      <c r="BG31" s="21">
        <v>0</v>
      </c>
      <c r="BH31" s="21">
        <v>0</v>
      </c>
      <c r="BI31" s="21">
        <v>0</v>
      </c>
      <c r="BJ31" s="22">
        <v>0.3566615695714287</v>
      </c>
      <c r="BK31" s="23">
        <f t="shared" si="3"/>
        <v>45.094603787480814</v>
      </c>
    </row>
    <row r="32" spans="1:63" s="28" customFormat="1" ht="14.25">
      <c r="A32" s="19"/>
      <c r="B32" s="8" t="s">
        <v>15</v>
      </c>
      <c r="C32" s="24">
        <f aca="true" t="shared" si="4" ref="C32:AH32">SUM(C18:C31)</f>
        <v>0</v>
      </c>
      <c r="D32" s="24">
        <f t="shared" si="4"/>
        <v>15.962730434607144</v>
      </c>
      <c r="E32" s="24">
        <f t="shared" si="4"/>
        <v>0</v>
      </c>
      <c r="F32" s="24">
        <f t="shared" si="4"/>
        <v>0</v>
      </c>
      <c r="G32" s="24">
        <f t="shared" si="4"/>
        <v>0</v>
      </c>
      <c r="H32" s="24">
        <f t="shared" si="4"/>
        <v>0.8252023542142857</v>
      </c>
      <c r="I32" s="24">
        <f t="shared" si="4"/>
        <v>602.8495221810357</v>
      </c>
      <c r="J32" s="24">
        <f t="shared" si="4"/>
        <v>13.45685081642857</v>
      </c>
      <c r="K32" s="24">
        <f t="shared" si="4"/>
        <v>0</v>
      </c>
      <c r="L32" s="24">
        <f t="shared" si="4"/>
        <v>301.4052223323404</v>
      </c>
      <c r="M32" s="24">
        <f t="shared" si="4"/>
        <v>0</v>
      </c>
      <c r="N32" s="24">
        <f t="shared" si="4"/>
        <v>0</v>
      </c>
      <c r="O32" s="24">
        <f t="shared" si="4"/>
        <v>0</v>
      </c>
      <c r="P32" s="24">
        <f t="shared" si="4"/>
        <v>0</v>
      </c>
      <c r="Q32" s="24">
        <f t="shared" si="4"/>
        <v>0</v>
      </c>
      <c r="R32" s="24">
        <f t="shared" si="4"/>
        <v>0.36810278139285724</v>
      </c>
      <c r="S32" s="24">
        <f t="shared" si="4"/>
        <v>35.08762835410714</v>
      </c>
      <c r="T32" s="24">
        <f t="shared" si="4"/>
        <v>19.99049706521429</v>
      </c>
      <c r="U32" s="24">
        <f t="shared" si="4"/>
        <v>0</v>
      </c>
      <c r="V32" s="24">
        <f t="shared" si="4"/>
        <v>15.800240452749996</v>
      </c>
      <c r="W32" s="24">
        <f t="shared" si="4"/>
        <v>0</v>
      </c>
      <c r="X32" s="24">
        <f t="shared" si="4"/>
        <v>0</v>
      </c>
      <c r="Y32" s="24">
        <f t="shared" si="4"/>
        <v>0</v>
      </c>
      <c r="Z32" s="24">
        <f t="shared" si="4"/>
        <v>0</v>
      </c>
      <c r="AA32" s="24">
        <f t="shared" si="4"/>
        <v>0</v>
      </c>
      <c r="AB32" s="24">
        <f t="shared" si="4"/>
        <v>0</v>
      </c>
      <c r="AC32" s="24">
        <f t="shared" si="4"/>
        <v>0</v>
      </c>
      <c r="AD32" s="24">
        <f t="shared" si="4"/>
        <v>0</v>
      </c>
      <c r="AE32" s="24">
        <f t="shared" si="4"/>
        <v>0</v>
      </c>
      <c r="AF32" s="24">
        <f t="shared" si="4"/>
        <v>0</v>
      </c>
      <c r="AG32" s="24">
        <f t="shared" si="4"/>
        <v>0</v>
      </c>
      <c r="AH32" s="24">
        <f t="shared" si="4"/>
        <v>0</v>
      </c>
      <c r="AI32" s="24">
        <f aca="true" t="shared" si="5" ref="AI32:BK32">SUM(AI18:AI31)</f>
        <v>0</v>
      </c>
      <c r="AJ32" s="24">
        <f t="shared" si="5"/>
        <v>0</v>
      </c>
      <c r="AK32" s="24">
        <f t="shared" si="5"/>
        <v>0</v>
      </c>
      <c r="AL32" s="24">
        <f t="shared" si="5"/>
        <v>0</v>
      </c>
      <c r="AM32" s="24">
        <f t="shared" si="5"/>
        <v>0</v>
      </c>
      <c r="AN32" s="24">
        <f t="shared" si="5"/>
        <v>0</v>
      </c>
      <c r="AO32" s="24">
        <f t="shared" si="5"/>
        <v>0</v>
      </c>
      <c r="AP32" s="24">
        <f t="shared" si="5"/>
        <v>0</v>
      </c>
      <c r="AQ32" s="24">
        <f t="shared" si="5"/>
        <v>0</v>
      </c>
      <c r="AR32" s="24">
        <f t="shared" si="5"/>
        <v>0</v>
      </c>
      <c r="AS32" s="24">
        <f t="shared" si="5"/>
        <v>0</v>
      </c>
      <c r="AT32" s="24">
        <f t="shared" si="5"/>
        <v>0</v>
      </c>
      <c r="AU32" s="24">
        <f t="shared" si="5"/>
        <v>0</v>
      </c>
      <c r="AV32" s="24">
        <f t="shared" si="5"/>
        <v>21.553902175857147</v>
      </c>
      <c r="AW32" s="24">
        <f t="shared" si="5"/>
        <v>174.15527696115902</v>
      </c>
      <c r="AX32" s="24">
        <f t="shared" si="5"/>
        <v>0</v>
      </c>
      <c r="AY32" s="24">
        <f t="shared" si="5"/>
        <v>0</v>
      </c>
      <c r="AZ32" s="24">
        <f t="shared" si="5"/>
        <v>140.25470097935715</v>
      </c>
      <c r="BA32" s="24">
        <f t="shared" si="5"/>
        <v>0</v>
      </c>
      <c r="BB32" s="24">
        <f t="shared" si="5"/>
        <v>0</v>
      </c>
      <c r="BC32" s="24">
        <f t="shared" si="5"/>
        <v>0</v>
      </c>
      <c r="BD32" s="24">
        <f t="shared" si="5"/>
        <v>0</v>
      </c>
      <c r="BE32" s="24">
        <f t="shared" si="5"/>
        <v>0</v>
      </c>
      <c r="BF32" s="24">
        <f t="shared" si="5"/>
        <v>2.295628250642857</v>
      </c>
      <c r="BG32" s="24">
        <f t="shared" si="5"/>
        <v>6.530601455999999</v>
      </c>
      <c r="BH32" s="24">
        <f t="shared" si="5"/>
        <v>0.12959230653571427</v>
      </c>
      <c r="BI32" s="24">
        <f t="shared" si="5"/>
        <v>0</v>
      </c>
      <c r="BJ32" s="24">
        <f t="shared" si="5"/>
        <v>5.782104914285714</v>
      </c>
      <c r="BK32" s="24">
        <f t="shared" si="5"/>
        <v>1356.4478038159277</v>
      </c>
    </row>
    <row r="33" spans="3:63" ht="15" customHeigh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</row>
    <row r="34" spans="1:63" ht="14.25">
      <c r="A34" s="19" t="s">
        <v>31</v>
      </c>
      <c r="B34" s="5" t="s">
        <v>32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2"/>
    </row>
    <row r="35" spans="1:63" ht="14.25">
      <c r="A35" s="19"/>
      <c r="B35" s="7" t="s">
        <v>33</v>
      </c>
      <c r="C35" s="20">
        <v>0</v>
      </c>
      <c r="D35" s="21">
        <v>0</v>
      </c>
      <c r="E35" s="21">
        <v>0</v>
      </c>
      <c r="F35" s="21">
        <v>0</v>
      </c>
      <c r="G35" s="22">
        <v>0</v>
      </c>
      <c r="H35" s="20">
        <v>0</v>
      </c>
      <c r="I35" s="21">
        <v>0</v>
      </c>
      <c r="J35" s="21">
        <v>0</v>
      </c>
      <c r="K35" s="21">
        <v>0</v>
      </c>
      <c r="L35" s="22">
        <v>0</v>
      </c>
      <c r="M35" s="20">
        <v>0</v>
      </c>
      <c r="N35" s="21">
        <v>0</v>
      </c>
      <c r="O35" s="21">
        <v>0</v>
      </c>
      <c r="P35" s="21">
        <v>0</v>
      </c>
      <c r="Q35" s="22">
        <v>0</v>
      </c>
      <c r="R35" s="20">
        <v>0</v>
      </c>
      <c r="S35" s="21">
        <v>0</v>
      </c>
      <c r="T35" s="21">
        <v>0</v>
      </c>
      <c r="U35" s="21">
        <v>0</v>
      </c>
      <c r="V35" s="22">
        <v>0</v>
      </c>
      <c r="W35" s="20">
        <v>0</v>
      </c>
      <c r="X35" s="21">
        <v>0</v>
      </c>
      <c r="Y35" s="21">
        <v>0</v>
      </c>
      <c r="Z35" s="21">
        <v>0</v>
      </c>
      <c r="AA35" s="22">
        <v>0</v>
      </c>
      <c r="AB35" s="20">
        <v>0</v>
      </c>
      <c r="AC35" s="21">
        <v>0</v>
      </c>
      <c r="AD35" s="21">
        <v>0</v>
      </c>
      <c r="AE35" s="21">
        <v>0</v>
      </c>
      <c r="AF35" s="22">
        <v>0</v>
      </c>
      <c r="AG35" s="20">
        <v>0</v>
      </c>
      <c r="AH35" s="21">
        <v>0</v>
      </c>
      <c r="AI35" s="21">
        <v>0</v>
      </c>
      <c r="AJ35" s="21">
        <v>0</v>
      </c>
      <c r="AK35" s="22">
        <v>0</v>
      </c>
      <c r="AL35" s="20">
        <v>0</v>
      </c>
      <c r="AM35" s="21">
        <v>0</v>
      </c>
      <c r="AN35" s="21">
        <v>0</v>
      </c>
      <c r="AO35" s="21">
        <v>0</v>
      </c>
      <c r="AP35" s="22">
        <v>0</v>
      </c>
      <c r="AQ35" s="20">
        <v>0</v>
      </c>
      <c r="AR35" s="21">
        <v>0</v>
      </c>
      <c r="AS35" s="21">
        <v>0</v>
      </c>
      <c r="AT35" s="21">
        <v>0</v>
      </c>
      <c r="AU35" s="22">
        <v>0</v>
      </c>
      <c r="AV35" s="20">
        <v>0</v>
      </c>
      <c r="AW35" s="21">
        <v>0</v>
      </c>
      <c r="AX35" s="21">
        <v>0</v>
      </c>
      <c r="AY35" s="21">
        <v>0</v>
      </c>
      <c r="AZ35" s="22">
        <v>0</v>
      </c>
      <c r="BA35" s="20">
        <v>0</v>
      </c>
      <c r="BB35" s="21">
        <v>0</v>
      </c>
      <c r="BC35" s="21">
        <v>0</v>
      </c>
      <c r="BD35" s="21">
        <v>0</v>
      </c>
      <c r="BE35" s="22">
        <v>0</v>
      </c>
      <c r="BF35" s="20">
        <v>0</v>
      </c>
      <c r="BG35" s="21">
        <v>0</v>
      </c>
      <c r="BH35" s="21">
        <v>0</v>
      </c>
      <c r="BI35" s="21">
        <v>0</v>
      </c>
      <c r="BJ35" s="22">
        <v>0</v>
      </c>
      <c r="BK35" s="23">
        <v>0</v>
      </c>
    </row>
    <row r="36" spans="1:63" s="28" customFormat="1" ht="14.25">
      <c r="A36" s="19"/>
      <c r="B36" s="8" t="s">
        <v>34</v>
      </c>
      <c r="C36" s="24">
        <v>0</v>
      </c>
      <c r="D36" s="25">
        <v>0</v>
      </c>
      <c r="E36" s="25">
        <v>0</v>
      </c>
      <c r="F36" s="25">
        <v>0</v>
      </c>
      <c r="G36" s="26">
        <v>0</v>
      </c>
      <c r="H36" s="24">
        <v>0</v>
      </c>
      <c r="I36" s="25">
        <v>0</v>
      </c>
      <c r="J36" s="25">
        <v>0</v>
      </c>
      <c r="K36" s="25">
        <v>0</v>
      </c>
      <c r="L36" s="26">
        <v>0</v>
      </c>
      <c r="M36" s="24">
        <v>0</v>
      </c>
      <c r="N36" s="25">
        <v>0</v>
      </c>
      <c r="O36" s="25">
        <v>0</v>
      </c>
      <c r="P36" s="25">
        <v>0</v>
      </c>
      <c r="Q36" s="26">
        <v>0</v>
      </c>
      <c r="R36" s="24">
        <v>0</v>
      </c>
      <c r="S36" s="25">
        <v>0</v>
      </c>
      <c r="T36" s="25">
        <v>0</v>
      </c>
      <c r="U36" s="25">
        <v>0</v>
      </c>
      <c r="V36" s="26">
        <v>0</v>
      </c>
      <c r="W36" s="24">
        <v>0</v>
      </c>
      <c r="X36" s="25">
        <v>0</v>
      </c>
      <c r="Y36" s="25">
        <v>0</v>
      </c>
      <c r="Z36" s="25">
        <v>0</v>
      </c>
      <c r="AA36" s="26">
        <v>0</v>
      </c>
      <c r="AB36" s="24">
        <v>0</v>
      </c>
      <c r="AC36" s="25">
        <v>0</v>
      </c>
      <c r="AD36" s="25">
        <v>0</v>
      </c>
      <c r="AE36" s="25">
        <v>0</v>
      </c>
      <c r="AF36" s="26">
        <v>0</v>
      </c>
      <c r="AG36" s="24">
        <v>0</v>
      </c>
      <c r="AH36" s="25">
        <v>0</v>
      </c>
      <c r="AI36" s="25">
        <v>0</v>
      </c>
      <c r="AJ36" s="25">
        <v>0</v>
      </c>
      <c r="AK36" s="26">
        <v>0</v>
      </c>
      <c r="AL36" s="24">
        <v>0</v>
      </c>
      <c r="AM36" s="25">
        <v>0</v>
      </c>
      <c r="AN36" s="25">
        <v>0</v>
      </c>
      <c r="AO36" s="25">
        <v>0</v>
      </c>
      <c r="AP36" s="26">
        <v>0</v>
      </c>
      <c r="AQ36" s="24">
        <v>0</v>
      </c>
      <c r="AR36" s="25">
        <v>0</v>
      </c>
      <c r="AS36" s="25">
        <v>0</v>
      </c>
      <c r="AT36" s="25">
        <v>0</v>
      </c>
      <c r="AU36" s="26">
        <v>0</v>
      </c>
      <c r="AV36" s="24">
        <v>0</v>
      </c>
      <c r="AW36" s="25">
        <v>0</v>
      </c>
      <c r="AX36" s="25">
        <v>0</v>
      </c>
      <c r="AY36" s="25">
        <v>0</v>
      </c>
      <c r="AZ36" s="26">
        <v>0</v>
      </c>
      <c r="BA36" s="24">
        <v>0</v>
      </c>
      <c r="BB36" s="25">
        <v>0</v>
      </c>
      <c r="BC36" s="25">
        <v>0</v>
      </c>
      <c r="BD36" s="25">
        <v>0</v>
      </c>
      <c r="BE36" s="26">
        <v>0</v>
      </c>
      <c r="BF36" s="24">
        <v>0</v>
      </c>
      <c r="BG36" s="25">
        <v>0</v>
      </c>
      <c r="BH36" s="25">
        <v>0</v>
      </c>
      <c r="BI36" s="25">
        <v>0</v>
      </c>
      <c r="BJ36" s="26">
        <v>0</v>
      </c>
      <c r="BK36" s="27">
        <v>0</v>
      </c>
    </row>
    <row r="37" spans="1:63" ht="14.25">
      <c r="A37" s="19" t="s">
        <v>35</v>
      </c>
      <c r="B37" s="5" t="s">
        <v>36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2"/>
    </row>
    <row r="38" spans="1:63" ht="14.25">
      <c r="A38" s="19"/>
      <c r="B38" s="7" t="s">
        <v>33</v>
      </c>
      <c r="C38" s="20">
        <v>0</v>
      </c>
      <c r="D38" s="21">
        <v>0</v>
      </c>
      <c r="E38" s="21">
        <v>0</v>
      </c>
      <c r="F38" s="21">
        <v>0</v>
      </c>
      <c r="G38" s="22">
        <v>0</v>
      </c>
      <c r="H38" s="20">
        <v>0</v>
      </c>
      <c r="I38" s="21">
        <v>0</v>
      </c>
      <c r="J38" s="21">
        <v>0</v>
      </c>
      <c r="K38" s="21">
        <v>0</v>
      </c>
      <c r="L38" s="22">
        <v>0</v>
      </c>
      <c r="M38" s="20">
        <v>0</v>
      </c>
      <c r="N38" s="21">
        <v>0</v>
      </c>
      <c r="O38" s="21">
        <v>0</v>
      </c>
      <c r="P38" s="21">
        <v>0</v>
      </c>
      <c r="Q38" s="22">
        <v>0</v>
      </c>
      <c r="R38" s="20">
        <v>0</v>
      </c>
      <c r="S38" s="21">
        <v>0</v>
      </c>
      <c r="T38" s="21">
        <v>0</v>
      </c>
      <c r="U38" s="21">
        <v>0</v>
      </c>
      <c r="V38" s="22">
        <v>0</v>
      </c>
      <c r="W38" s="20">
        <v>0</v>
      </c>
      <c r="X38" s="21">
        <v>0</v>
      </c>
      <c r="Y38" s="21">
        <v>0</v>
      </c>
      <c r="Z38" s="21">
        <v>0</v>
      </c>
      <c r="AA38" s="22">
        <v>0</v>
      </c>
      <c r="AB38" s="20">
        <v>0</v>
      </c>
      <c r="AC38" s="21">
        <v>0</v>
      </c>
      <c r="AD38" s="21">
        <v>0</v>
      </c>
      <c r="AE38" s="21">
        <v>0</v>
      </c>
      <c r="AF38" s="22">
        <v>0</v>
      </c>
      <c r="AG38" s="20">
        <v>0</v>
      </c>
      <c r="AH38" s="21">
        <v>0</v>
      </c>
      <c r="AI38" s="21">
        <v>0</v>
      </c>
      <c r="AJ38" s="21">
        <v>0</v>
      </c>
      <c r="AK38" s="22">
        <v>0</v>
      </c>
      <c r="AL38" s="20">
        <v>0</v>
      </c>
      <c r="AM38" s="21">
        <v>0</v>
      </c>
      <c r="AN38" s="21">
        <v>0</v>
      </c>
      <c r="AO38" s="21">
        <v>0</v>
      </c>
      <c r="AP38" s="22">
        <v>0</v>
      </c>
      <c r="AQ38" s="20">
        <v>0</v>
      </c>
      <c r="AR38" s="21">
        <v>0</v>
      </c>
      <c r="AS38" s="21">
        <v>0</v>
      </c>
      <c r="AT38" s="21">
        <v>0</v>
      </c>
      <c r="AU38" s="22">
        <v>0</v>
      </c>
      <c r="AV38" s="20">
        <v>0</v>
      </c>
      <c r="AW38" s="21">
        <v>0</v>
      </c>
      <c r="AX38" s="21">
        <v>0</v>
      </c>
      <c r="AY38" s="21">
        <v>0</v>
      </c>
      <c r="AZ38" s="22">
        <v>0</v>
      </c>
      <c r="BA38" s="20">
        <v>0</v>
      </c>
      <c r="BB38" s="21">
        <v>0</v>
      </c>
      <c r="BC38" s="21">
        <v>0</v>
      </c>
      <c r="BD38" s="21">
        <v>0</v>
      </c>
      <c r="BE38" s="22">
        <v>0</v>
      </c>
      <c r="BF38" s="20">
        <v>0</v>
      </c>
      <c r="BG38" s="21">
        <v>0</v>
      </c>
      <c r="BH38" s="21">
        <v>0</v>
      </c>
      <c r="BI38" s="21">
        <v>0</v>
      </c>
      <c r="BJ38" s="22">
        <v>0</v>
      </c>
      <c r="BK38" s="23">
        <v>0</v>
      </c>
    </row>
    <row r="39" spans="1:63" s="28" customFormat="1" ht="14.25">
      <c r="A39" s="19"/>
      <c r="B39" s="8" t="s">
        <v>37</v>
      </c>
      <c r="C39" s="24">
        <v>0</v>
      </c>
      <c r="D39" s="25">
        <v>0</v>
      </c>
      <c r="E39" s="25">
        <v>0</v>
      </c>
      <c r="F39" s="25">
        <v>0</v>
      </c>
      <c r="G39" s="26">
        <v>0</v>
      </c>
      <c r="H39" s="24">
        <v>0</v>
      </c>
      <c r="I39" s="25">
        <v>0</v>
      </c>
      <c r="J39" s="25">
        <v>0</v>
      </c>
      <c r="K39" s="25">
        <v>0</v>
      </c>
      <c r="L39" s="26">
        <v>0</v>
      </c>
      <c r="M39" s="24">
        <v>0</v>
      </c>
      <c r="N39" s="25">
        <v>0</v>
      </c>
      <c r="O39" s="25">
        <v>0</v>
      </c>
      <c r="P39" s="25">
        <v>0</v>
      </c>
      <c r="Q39" s="26">
        <v>0</v>
      </c>
      <c r="R39" s="24">
        <v>0</v>
      </c>
      <c r="S39" s="25">
        <v>0</v>
      </c>
      <c r="T39" s="25">
        <v>0</v>
      </c>
      <c r="U39" s="25">
        <v>0</v>
      </c>
      <c r="V39" s="26">
        <v>0</v>
      </c>
      <c r="W39" s="24">
        <v>0</v>
      </c>
      <c r="X39" s="25">
        <v>0</v>
      </c>
      <c r="Y39" s="25">
        <v>0</v>
      </c>
      <c r="Z39" s="25">
        <v>0</v>
      </c>
      <c r="AA39" s="26">
        <v>0</v>
      </c>
      <c r="AB39" s="24">
        <v>0</v>
      </c>
      <c r="AC39" s="25">
        <v>0</v>
      </c>
      <c r="AD39" s="25">
        <v>0</v>
      </c>
      <c r="AE39" s="25">
        <v>0</v>
      </c>
      <c r="AF39" s="26">
        <v>0</v>
      </c>
      <c r="AG39" s="24">
        <v>0</v>
      </c>
      <c r="AH39" s="25">
        <v>0</v>
      </c>
      <c r="AI39" s="25">
        <v>0</v>
      </c>
      <c r="AJ39" s="25">
        <v>0</v>
      </c>
      <c r="AK39" s="26">
        <v>0</v>
      </c>
      <c r="AL39" s="24">
        <v>0</v>
      </c>
      <c r="AM39" s="25">
        <v>0</v>
      </c>
      <c r="AN39" s="25">
        <v>0</v>
      </c>
      <c r="AO39" s="25">
        <v>0</v>
      </c>
      <c r="AP39" s="26">
        <v>0</v>
      </c>
      <c r="AQ39" s="24">
        <v>0</v>
      </c>
      <c r="AR39" s="25">
        <v>0</v>
      </c>
      <c r="AS39" s="25">
        <v>0</v>
      </c>
      <c r="AT39" s="25">
        <v>0</v>
      </c>
      <c r="AU39" s="26">
        <v>0</v>
      </c>
      <c r="AV39" s="24">
        <v>0</v>
      </c>
      <c r="AW39" s="25">
        <v>0</v>
      </c>
      <c r="AX39" s="25">
        <v>0</v>
      </c>
      <c r="AY39" s="25">
        <v>0</v>
      </c>
      <c r="AZ39" s="26">
        <v>0</v>
      </c>
      <c r="BA39" s="24">
        <v>0</v>
      </c>
      <c r="BB39" s="25">
        <v>0</v>
      </c>
      <c r="BC39" s="25">
        <v>0</v>
      </c>
      <c r="BD39" s="25">
        <v>0</v>
      </c>
      <c r="BE39" s="26">
        <v>0</v>
      </c>
      <c r="BF39" s="24">
        <v>0</v>
      </c>
      <c r="BG39" s="25">
        <v>0</v>
      </c>
      <c r="BH39" s="25">
        <v>0</v>
      </c>
      <c r="BI39" s="25">
        <v>0</v>
      </c>
      <c r="BJ39" s="26">
        <v>0</v>
      </c>
      <c r="BK39" s="27">
        <v>0</v>
      </c>
    </row>
    <row r="40" spans="1:63" s="28" customFormat="1" ht="14.25">
      <c r="A40" s="19" t="s">
        <v>16</v>
      </c>
      <c r="B40" s="12" t="s">
        <v>17</v>
      </c>
      <c r="C40" s="24"/>
      <c r="D40" s="25"/>
      <c r="E40" s="25"/>
      <c r="F40" s="25"/>
      <c r="G40" s="26"/>
      <c r="H40" s="24"/>
      <c r="I40" s="25"/>
      <c r="J40" s="25"/>
      <c r="K40" s="25"/>
      <c r="L40" s="26"/>
      <c r="M40" s="24"/>
      <c r="N40" s="25"/>
      <c r="O40" s="25"/>
      <c r="P40" s="25"/>
      <c r="Q40" s="26"/>
      <c r="R40" s="24"/>
      <c r="S40" s="25"/>
      <c r="T40" s="25"/>
      <c r="U40" s="25"/>
      <c r="V40" s="26"/>
      <c r="W40" s="24"/>
      <c r="X40" s="25"/>
      <c r="Y40" s="25"/>
      <c r="Z40" s="25"/>
      <c r="AA40" s="26"/>
      <c r="AB40" s="24"/>
      <c r="AC40" s="25"/>
      <c r="AD40" s="25"/>
      <c r="AE40" s="25"/>
      <c r="AF40" s="26"/>
      <c r="AG40" s="24"/>
      <c r="AH40" s="25"/>
      <c r="AI40" s="25"/>
      <c r="AJ40" s="25"/>
      <c r="AK40" s="26"/>
      <c r="AL40" s="24"/>
      <c r="AM40" s="25"/>
      <c r="AN40" s="25"/>
      <c r="AO40" s="25"/>
      <c r="AP40" s="26"/>
      <c r="AQ40" s="24"/>
      <c r="AR40" s="25"/>
      <c r="AS40" s="25"/>
      <c r="AT40" s="25"/>
      <c r="AU40" s="26"/>
      <c r="AV40" s="24"/>
      <c r="AW40" s="25"/>
      <c r="AX40" s="25"/>
      <c r="AY40" s="25"/>
      <c r="AZ40" s="26"/>
      <c r="BA40" s="24"/>
      <c r="BB40" s="25"/>
      <c r="BC40" s="25"/>
      <c r="BD40" s="25"/>
      <c r="BE40" s="26"/>
      <c r="BF40" s="24"/>
      <c r="BG40" s="25"/>
      <c r="BH40" s="25"/>
      <c r="BI40" s="25"/>
      <c r="BJ40" s="26"/>
      <c r="BK40" s="27"/>
    </row>
    <row r="41" spans="1:63" ht="14.25">
      <c r="A41" s="19"/>
      <c r="B41" s="52" t="s">
        <v>107</v>
      </c>
      <c r="C41" s="20">
        <v>0</v>
      </c>
      <c r="D41" s="21">
        <v>6.1096098744999985</v>
      </c>
      <c r="E41" s="21">
        <v>0</v>
      </c>
      <c r="F41" s="21">
        <v>0</v>
      </c>
      <c r="G41" s="22">
        <v>0</v>
      </c>
      <c r="H41" s="20">
        <v>31.760122111964282</v>
      </c>
      <c r="I41" s="21">
        <v>1975.0018131800355</v>
      </c>
      <c r="J41" s="21">
        <v>0.5256673403928571</v>
      </c>
      <c r="K41" s="21">
        <v>0</v>
      </c>
      <c r="L41" s="22">
        <v>469.5715980975356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14.33057383825</v>
      </c>
      <c r="S41" s="21">
        <v>34.14329506528571</v>
      </c>
      <c r="T41" s="21">
        <v>6.972909802607144</v>
      </c>
      <c r="U41" s="21">
        <v>0</v>
      </c>
      <c r="V41" s="22">
        <v>44.239033736785714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56.264633222607145</v>
      </c>
      <c r="AW41" s="21">
        <v>580.4857807460094</v>
      </c>
      <c r="AX41" s="21">
        <v>3.112329289</v>
      </c>
      <c r="AY41" s="21">
        <v>0</v>
      </c>
      <c r="AZ41" s="22">
        <v>684.7926001763213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15.594578191857146</v>
      </c>
      <c r="BG41" s="21">
        <v>16.221082649964288</v>
      </c>
      <c r="BH41" s="21">
        <v>5.615886185928572</v>
      </c>
      <c r="BI41" s="21">
        <v>0</v>
      </c>
      <c r="BJ41" s="22">
        <v>61.71248914960714</v>
      </c>
      <c r="BK41" s="23">
        <f>SUM(C41:BJ41)</f>
        <v>4006.4540026586524</v>
      </c>
    </row>
    <row r="42" spans="1:63" ht="14.25">
      <c r="A42" s="19"/>
      <c r="B42" s="52" t="s">
        <v>184</v>
      </c>
      <c r="C42" s="20">
        <v>0</v>
      </c>
      <c r="D42" s="21">
        <v>30.061417180071434</v>
      </c>
      <c r="E42" s="21">
        <v>0</v>
      </c>
      <c r="F42" s="21">
        <v>0</v>
      </c>
      <c r="G42" s="22">
        <v>0</v>
      </c>
      <c r="H42" s="20">
        <v>2.4762738079642856</v>
      </c>
      <c r="I42" s="21">
        <v>16.510472635607144</v>
      </c>
      <c r="J42" s="21">
        <v>2.427905898642858</v>
      </c>
      <c r="K42" s="21">
        <v>0</v>
      </c>
      <c r="L42" s="22">
        <v>9.554294398071432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1.0397672737142858</v>
      </c>
      <c r="S42" s="21">
        <v>0.17906754167857142</v>
      </c>
      <c r="T42" s="21">
        <v>4.967304989642859</v>
      </c>
      <c r="U42" s="21">
        <v>0</v>
      </c>
      <c r="V42" s="22">
        <v>1.0317522622142856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12.006237349928575</v>
      </c>
      <c r="AW42" s="21">
        <v>16.32248970559255</v>
      </c>
      <c r="AX42" s="21">
        <v>4.000000000000001E-09</v>
      </c>
      <c r="AY42" s="21">
        <v>0</v>
      </c>
      <c r="AZ42" s="22">
        <v>48.072149799642865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2.9648812730000005</v>
      </c>
      <c r="BG42" s="21">
        <v>1.48014054725</v>
      </c>
      <c r="BH42" s="21">
        <v>0</v>
      </c>
      <c r="BI42" s="21">
        <v>0</v>
      </c>
      <c r="BJ42" s="22">
        <v>4.943626324928572</v>
      </c>
      <c r="BK42" s="23">
        <f>SUM(C42:BJ42)</f>
        <v>154.03778099194972</v>
      </c>
    </row>
    <row r="43" spans="1:63" ht="14.25">
      <c r="A43" s="19"/>
      <c r="B43" s="52" t="s">
        <v>185</v>
      </c>
      <c r="C43" s="20">
        <v>0</v>
      </c>
      <c r="D43" s="21">
        <v>133.8245860919286</v>
      </c>
      <c r="E43" s="21">
        <v>0</v>
      </c>
      <c r="F43" s="21">
        <v>0</v>
      </c>
      <c r="G43" s="22">
        <v>0</v>
      </c>
      <c r="H43" s="20">
        <v>25.691054092321426</v>
      </c>
      <c r="I43" s="21">
        <v>1264.5633922998209</v>
      </c>
      <c r="J43" s="21">
        <v>315.72777902571437</v>
      </c>
      <c r="K43" s="21">
        <v>0</v>
      </c>
      <c r="L43" s="22">
        <v>183.69343795167862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14.825511725928573</v>
      </c>
      <c r="S43" s="21">
        <v>111.29060046514287</v>
      </c>
      <c r="T43" s="21">
        <v>106.33645460949998</v>
      </c>
      <c r="U43" s="21">
        <v>0</v>
      </c>
      <c r="V43" s="22">
        <v>65.34151365057141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101.22327000635714</v>
      </c>
      <c r="AW43" s="21">
        <v>1235.1044373470436</v>
      </c>
      <c r="AX43" s="21">
        <v>28.943713045750002</v>
      </c>
      <c r="AY43" s="21">
        <v>0</v>
      </c>
      <c r="AZ43" s="22">
        <v>752.2197253898213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91.19051495371427</v>
      </c>
      <c r="BG43" s="21">
        <v>233.6836579316429</v>
      </c>
      <c r="BH43" s="21">
        <v>139.11133207196426</v>
      </c>
      <c r="BI43" s="21">
        <v>0</v>
      </c>
      <c r="BJ43" s="22">
        <v>250.26124590985717</v>
      </c>
      <c r="BK43" s="23">
        <f>SUM(C43:BJ43)</f>
        <v>5053.032226568758</v>
      </c>
    </row>
    <row r="44" spans="1:63" ht="14.25">
      <c r="A44" s="19"/>
      <c r="B44" s="7" t="s">
        <v>108</v>
      </c>
      <c r="C44" s="20">
        <v>0</v>
      </c>
      <c r="D44" s="21">
        <v>180.1355203201072</v>
      </c>
      <c r="E44" s="21">
        <v>0</v>
      </c>
      <c r="F44" s="21">
        <v>0</v>
      </c>
      <c r="G44" s="22">
        <v>0</v>
      </c>
      <c r="H44" s="20">
        <v>57.83105802689286</v>
      </c>
      <c r="I44" s="21">
        <v>4888.927992736714</v>
      </c>
      <c r="J44" s="21">
        <v>26.15199291007142</v>
      </c>
      <c r="K44" s="21">
        <v>0</v>
      </c>
      <c r="L44" s="22">
        <v>783.5393787398573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18.79493694124999</v>
      </c>
      <c r="S44" s="21">
        <v>323.9540467554642</v>
      </c>
      <c r="T44" s="21">
        <v>1.630456430857143</v>
      </c>
      <c r="U44" s="21">
        <v>0</v>
      </c>
      <c r="V44" s="22">
        <v>48.544857529999994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35.6830393409643</v>
      </c>
      <c r="AW44" s="21">
        <v>433.8115143091273</v>
      </c>
      <c r="AX44" s="21">
        <v>0.5051805671428573</v>
      </c>
      <c r="AY44" s="21">
        <v>0</v>
      </c>
      <c r="AZ44" s="22">
        <v>443.389084100643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19.091674236750006</v>
      </c>
      <c r="BG44" s="21">
        <v>33.81790017660714</v>
      </c>
      <c r="BH44" s="21">
        <v>0.3069926105357142</v>
      </c>
      <c r="BI44" s="21">
        <v>0</v>
      </c>
      <c r="BJ44" s="22">
        <v>55.47746812446429</v>
      </c>
      <c r="BK44" s="23">
        <f>SUM(C44:BJ44)</f>
        <v>7351.593093857449</v>
      </c>
    </row>
    <row r="45" spans="1:63" ht="14.25">
      <c r="A45" s="19"/>
      <c r="B45" s="7" t="s">
        <v>109</v>
      </c>
      <c r="C45" s="20">
        <v>0</v>
      </c>
      <c r="D45" s="21">
        <v>0.8862606924999998</v>
      </c>
      <c r="E45" s="21">
        <v>0</v>
      </c>
      <c r="F45" s="21">
        <v>0</v>
      </c>
      <c r="G45" s="22">
        <v>0</v>
      </c>
      <c r="H45" s="20">
        <v>13.781199665678573</v>
      </c>
      <c r="I45" s="21">
        <v>10.421431494428573</v>
      </c>
      <c r="J45" s="21">
        <v>0</v>
      </c>
      <c r="K45" s="21">
        <v>0</v>
      </c>
      <c r="L45" s="22">
        <v>23.853610310392856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5.57168294257143</v>
      </c>
      <c r="S45" s="21">
        <v>1.5539032320714288</v>
      </c>
      <c r="T45" s="21">
        <v>0</v>
      </c>
      <c r="U45" s="21">
        <v>0</v>
      </c>
      <c r="V45" s="22">
        <v>3.552660989214286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20.477154139142865</v>
      </c>
      <c r="AW45" s="21">
        <v>51.30009730623045</v>
      </c>
      <c r="AX45" s="21">
        <v>1.0406574962500004</v>
      </c>
      <c r="AY45" s="21">
        <v>0</v>
      </c>
      <c r="AZ45" s="22">
        <v>74.33405875910712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7.5174210623571405</v>
      </c>
      <c r="BG45" s="21">
        <v>6.360147445500001</v>
      </c>
      <c r="BH45" s="21">
        <v>0</v>
      </c>
      <c r="BI45" s="21">
        <v>0</v>
      </c>
      <c r="BJ45" s="22">
        <v>18.135144837321434</v>
      </c>
      <c r="BK45" s="23">
        <f>SUM(C45:BJ45)</f>
        <v>238.78543037276614</v>
      </c>
    </row>
    <row r="46" spans="1:63" ht="14.25">
      <c r="A46" s="19"/>
      <c r="B46" s="7" t="s">
        <v>142</v>
      </c>
      <c r="C46" s="20">
        <v>0</v>
      </c>
      <c r="D46" s="21">
        <v>263.5725927953215</v>
      </c>
      <c r="E46" s="21">
        <v>0</v>
      </c>
      <c r="F46" s="21">
        <v>0</v>
      </c>
      <c r="G46" s="22">
        <v>0</v>
      </c>
      <c r="H46" s="20">
        <v>21.8143707855</v>
      </c>
      <c r="I46" s="21">
        <v>717.9062150029646</v>
      </c>
      <c r="J46" s="21">
        <v>37.82246183896428</v>
      </c>
      <c r="K46" s="21">
        <v>0</v>
      </c>
      <c r="L46" s="22">
        <v>66.10179609228572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8.103672809857143</v>
      </c>
      <c r="S46" s="21">
        <v>48.363209599250006</v>
      </c>
      <c r="T46" s="21">
        <v>23.53737004585714</v>
      </c>
      <c r="U46" s="21">
        <v>0</v>
      </c>
      <c r="V46" s="22">
        <v>16.583442178892856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26.011306930285713</v>
      </c>
      <c r="AW46" s="21">
        <v>172.8004110829354</v>
      </c>
      <c r="AX46" s="21">
        <v>0</v>
      </c>
      <c r="AY46" s="21">
        <v>0</v>
      </c>
      <c r="AZ46" s="22">
        <v>121.81262292199999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15.992153661785716</v>
      </c>
      <c r="BG46" s="21">
        <v>8.39162858267857</v>
      </c>
      <c r="BH46" s="21">
        <v>0.22582979196428574</v>
      </c>
      <c r="BI46" s="21">
        <v>0</v>
      </c>
      <c r="BJ46" s="22">
        <v>131.14414351271432</v>
      </c>
      <c r="BK46" s="23">
        <f>SUM(C46:BJ46)</f>
        <v>1680.1832276332575</v>
      </c>
    </row>
    <row r="47" spans="1:63" ht="14.25">
      <c r="A47" s="19"/>
      <c r="B47" s="7" t="s">
        <v>110</v>
      </c>
      <c r="C47" s="20">
        <v>0</v>
      </c>
      <c r="D47" s="21">
        <v>229.52619249978574</v>
      </c>
      <c r="E47" s="21">
        <v>0</v>
      </c>
      <c r="F47" s="21">
        <v>0</v>
      </c>
      <c r="G47" s="22">
        <v>0</v>
      </c>
      <c r="H47" s="20">
        <v>55.68633143817857</v>
      </c>
      <c r="I47" s="21">
        <v>2419.4536291717504</v>
      </c>
      <c r="J47" s="21">
        <v>31.467488964285717</v>
      </c>
      <c r="K47" s="21">
        <v>0</v>
      </c>
      <c r="L47" s="22">
        <v>708.3410769221787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37.37451085557142</v>
      </c>
      <c r="S47" s="21">
        <v>108.57217239700002</v>
      </c>
      <c r="T47" s="21">
        <v>20.831217303785717</v>
      </c>
      <c r="U47" s="21">
        <v>0</v>
      </c>
      <c r="V47" s="22">
        <v>70.63860280875002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252.37973311785709</v>
      </c>
      <c r="AW47" s="21">
        <v>866.8087369191294</v>
      </c>
      <c r="AX47" s="21">
        <v>4.656596792035714</v>
      </c>
      <c r="AY47" s="21">
        <v>0</v>
      </c>
      <c r="AZ47" s="22">
        <v>720.9942197558572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243.56924284982142</v>
      </c>
      <c r="BG47" s="21">
        <v>200.45728311664286</v>
      </c>
      <c r="BH47" s="21">
        <v>12.242277077857143</v>
      </c>
      <c r="BI47" s="21">
        <v>0</v>
      </c>
      <c r="BJ47" s="22">
        <v>291.6252647622142</v>
      </c>
      <c r="BK47" s="23">
        <f>SUM(C47:BJ47)</f>
        <v>6274.624576752702</v>
      </c>
    </row>
    <row r="48" spans="1:63" ht="14.25">
      <c r="A48" s="19"/>
      <c r="B48" s="7" t="s">
        <v>111</v>
      </c>
      <c r="C48" s="20">
        <v>0</v>
      </c>
      <c r="D48" s="21">
        <v>459.05419606089276</v>
      </c>
      <c r="E48" s="21">
        <v>0</v>
      </c>
      <c r="F48" s="21">
        <v>0</v>
      </c>
      <c r="G48" s="22">
        <v>0</v>
      </c>
      <c r="H48" s="20">
        <v>33.55080498035714</v>
      </c>
      <c r="I48" s="21">
        <v>5408.883256039464</v>
      </c>
      <c r="J48" s="21">
        <v>1140.201817132214</v>
      </c>
      <c r="K48" s="21">
        <v>0</v>
      </c>
      <c r="L48" s="22">
        <v>1390.103825514143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16.058998880642857</v>
      </c>
      <c r="S48" s="21">
        <v>301.42976283550007</v>
      </c>
      <c r="T48" s="21">
        <v>73.18461217189287</v>
      </c>
      <c r="U48" s="21">
        <v>0</v>
      </c>
      <c r="V48" s="22">
        <v>42.63979273071428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36.68328275942856</v>
      </c>
      <c r="AW48" s="21">
        <v>1565.5503206563158</v>
      </c>
      <c r="AX48" s="21">
        <v>0.10523350810714287</v>
      </c>
      <c r="AY48" s="21">
        <v>0</v>
      </c>
      <c r="AZ48" s="22">
        <v>586.2028651206786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24.031620332249993</v>
      </c>
      <c r="BG48" s="21">
        <v>295.19670210457144</v>
      </c>
      <c r="BH48" s="21">
        <v>11.060398461428573</v>
      </c>
      <c r="BI48" s="21">
        <v>0</v>
      </c>
      <c r="BJ48" s="22">
        <v>108.69207171553572</v>
      </c>
      <c r="BK48" s="23">
        <f>SUM(C48:BJ48)</f>
        <v>11492.629561004136</v>
      </c>
    </row>
    <row r="49" spans="1:63" ht="14.25">
      <c r="A49" s="19"/>
      <c r="B49" s="7" t="s">
        <v>186</v>
      </c>
      <c r="C49" s="20">
        <v>0</v>
      </c>
      <c r="D49" s="21">
        <v>119.07373686360711</v>
      </c>
      <c r="E49" s="21">
        <v>0</v>
      </c>
      <c r="F49" s="21">
        <v>0</v>
      </c>
      <c r="G49" s="22">
        <v>0</v>
      </c>
      <c r="H49" s="20">
        <v>11.602733392642856</v>
      </c>
      <c r="I49" s="21">
        <v>1.961253843535714</v>
      </c>
      <c r="J49" s="21">
        <v>0</v>
      </c>
      <c r="K49" s="21">
        <v>0</v>
      </c>
      <c r="L49" s="22">
        <v>10.535168347464284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4.478960237035714</v>
      </c>
      <c r="S49" s="21">
        <v>0.11915495810714287</v>
      </c>
      <c r="T49" s="21">
        <v>0</v>
      </c>
      <c r="U49" s="21">
        <v>0</v>
      </c>
      <c r="V49" s="22">
        <v>2.8597437628928564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131.33859352410715</v>
      </c>
      <c r="AW49" s="21">
        <v>155.19050642786505</v>
      </c>
      <c r="AX49" s="21">
        <v>0</v>
      </c>
      <c r="AY49" s="21">
        <v>0</v>
      </c>
      <c r="AZ49" s="22">
        <v>176.66677563021426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55.04309103242858</v>
      </c>
      <c r="BG49" s="21">
        <v>9.866551551607142</v>
      </c>
      <c r="BH49" s="21">
        <v>0</v>
      </c>
      <c r="BI49" s="21">
        <v>0</v>
      </c>
      <c r="BJ49" s="22">
        <v>40.293199125428565</v>
      </c>
      <c r="BK49" s="23">
        <f>SUM(C49:BJ49)</f>
        <v>719.0294686969364</v>
      </c>
    </row>
    <row r="50" spans="1:63" ht="28.5">
      <c r="A50" s="19"/>
      <c r="B50" s="7" t="s">
        <v>182</v>
      </c>
      <c r="C50" s="20">
        <v>0</v>
      </c>
      <c r="D50" s="21">
        <v>0</v>
      </c>
      <c r="E50" s="21">
        <v>0</v>
      </c>
      <c r="F50" s="21">
        <v>0</v>
      </c>
      <c r="G50" s="22">
        <v>0</v>
      </c>
      <c r="H50" s="20">
        <v>0.6046742270714286</v>
      </c>
      <c r="I50" s="21">
        <v>118.06298811382142</v>
      </c>
      <c r="J50" s="21">
        <v>0.2553844634285714</v>
      </c>
      <c r="K50" s="21">
        <v>0</v>
      </c>
      <c r="L50" s="22">
        <v>28.480365699500002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0.5245216081071428</v>
      </c>
      <c r="S50" s="21">
        <v>2.758152199714286</v>
      </c>
      <c r="T50" s="21">
        <v>5.320938623035712</v>
      </c>
      <c r="U50" s="21">
        <v>0</v>
      </c>
      <c r="V50" s="22">
        <v>1.3823929686071428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0.7127074667142856</v>
      </c>
      <c r="AW50" s="21">
        <v>31.482617589932786</v>
      </c>
      <c r="AX50" s="21">
        <v>0</v>
      </c>
      <c r="AY50" s="21">
        <v>0</v>
      </c>
      <c r="AZ50" s="22">
        <v>29.82785635396429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1.06997480325</v>
      </c>
      <c r="BG50" s="21">
        <v>9.800851090499998</v>
      </c>
      <c r="BH50" s="21">
        <v>0.1422080499642857</v>
      </c>
      <c r="BI50" s="21">
        <v>0</v>
      </c>
      <c r="BJ50" s="22">
        <v>6.6805708375</v>
      </c>
      <c r="BK50" s="23">
        <f>SUM(C50:BJ50)</f>
        <v>237.10620409511137</v>
      </c>
    </row>
    <row r="51" spans="1:63" ht="14.25">
      <c r="A51" s="19"/>
      <c r="B51" s="7" t="s">
        <v>112</v>
      </c>
      <c r="C51" s="20">
        <v>0</v>
      </c>
      <c r="D51" s="21">
        <v>173.64082634085716</v>
      </c>
      <c r="E51" s="21">
        <v>0</v>
      </c>
      <c r="F51" s="21">
        <v>0</v>
      </c>
      <c r="G51" s="22">
        <v>0</v>
      </c>
      <c r="H51" s="20">
        <v>17.718961675178573</v>
      </c>
      <c r="I51" s="21">
        <v>1620.9665712417145</v>
      </c>
      <c r="J51" s="21">
        <v>0</v>
      </c>
      <c r="K51" s="21">
        <v>0</v>
      </c>
      <c r="L51" s="22">
        <v>236.40554749228568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2.744447258714285</v>
      </c>
      <c r="S51" s="21">
        <v>35.32166375474999</v>
      </c>
      <c r="T51" s="21">
        <v>0</v>
      </c>
      <c r="U51" s="21">
        <v>0</v>
      </c>
      <c r="V51" s="22">
        <v>87.31792342760714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43.30858215485715</v>
      </c>
      <c r="AW51" s="21">
        <v>457.740028771879</v>
      </c>
      <c r="AX51" s="21">
        <v>5.2983962644642855</v>
      </c>
      <c r="AY51" s="21">
        <v>0</v>
      </c>
      <c r="AZ51" s="22">
        <v>582.8516641984643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10.854191112035712</v>
      </c>
      <c r="BG51" s="21">
        <v>9.37528635685714</v>
      </c>
      <c r="BH51" s="21">
        <v>0</v>
      </c>
      <c r="BI51" s="21">
        <v>0</v>
      </c>
      <c r="BJ51" s="22">
        <v>44.58085639514286</v>
      </c>
      <c r="BK51" s="23">
        <f aca="true" t="shared" si="6" ref="BK51:BK59">SUM(C51:BJ51)</f>
        <v>3328.1249464448074</v>
      </c>
    </row>
    <row r="52" spans="1:63" ht="28.5">
      <c r="A52" s="19"/>
      <c r="B52" s="7" t="s">
        <v>189</v>
      </c>
      <c r="C52" s="20">
        <v>0</v>
      </c>
      <c r="D52" s="21">
        <v>0</v>
      </c>
      <c r="E52" s="21">
        <v>0</v>
      </c>
      <c r="F52" s="21">
        <v>0</v>
      </c>
      <c r="G52" s="22">
        <v>0</v>
      </c>
      <c r="H52" s="20">
        <v>0.5025424023928572</v>
      </c>
      <c r="I52" s="21">
        <v>52.05107930225</v>
      </c>
      <c r="J52" s="21">
        <v>0</v>
      </c>
      <c r="K52" s="21">
        <v>0</v>
      </c>
      <c r="L52" s="22">
        <v>28.36721355185714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1.5359586421071436</v>
      </c>
      <c r="S52" s="21">
        <v>1.6647346208928568</v>
      </c>
      <c r="T52" s="21">
        <v>4.671490583714287</v>
      </c>
      <c r="U52" s="21">
        <v>0</v>
      </c>
      <c r="V52" s="22">
        <v>2.669030497392858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1.0215797814642857</v>
      </c>
      <c r="AW52" s="21">
        <v>8.182065657873046</v>
      </c>
      <c r="AX52" s="21">
        <v>0</v>
      </c>
      <c r="AY52" s="21">
        <v>0</v>
      </c>
      <c r="AZ52" s="22">
        <v>29.955688505142852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0.5442932140357143</v>
      </c>
      <c r="BG52" s="21">
        <v>0.8683418064642859</v>
      </c>
      <c r="BH52" s="21">
        <v>0.18952700707142858</v>
      </c>
      <c r="BI52" s="21">
        <v>0</v>
      </c>
      <c r="BJ52" s="22">
        <v>3.0763466198571425</v>
      </c>
      <c r="BK52" s="23">
        <f t="shared" si="6"/>
        <v>135.2998921925159</v>
      </c>
    </row>
    <row r="53" spans="1:63" ht="14.25">
      <c r="A53" s="19"/>
      <c r="B53" s="7" t="s">
        <v>192</v>
      </c>
      <c r="C53" s="20">
        <v>0</v>
      </c>
      <c r="D53" s="21">
        <v>0</v>
      </c>
      <c r="E53" s="21">
        <v>0</v>
      </c>
      <c r="F53" s="21">
        <v>0</v>
      </c>
      <c r="G53" s="22">
        <v>0</v>
      </c>
      <c r="H53" s="20">
        <v>0.43015153153571434</v>
      </c>
      <c r="I53" s="21">
        <v>52.10996788096429</v>
      </c>
      <c r="J53" s="21">
        <v>0</v>
      </c>
      <c r="K53" s="21">
        <v>0</v>
      </c>
      <c r="L53" s="22">
        <v>11.995035714464287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0.4892488993571428</v>
      </c>
      <c r="S53" s="21">
        <v>0</v>
      </c>
      <c r="T53" s="21">
        <v>0</v>
      </c>
      <c r="U53" s="21">
        <v>0</v>
      </c>
      <c r="V53" s="22">
        <v>0.8351403964285717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0.8684721647857147</v>
      </c>
      <c r="AW53" s="21">
        <v>8.260437553484515</v>
      </c>
      <c r="AX53" s="21">
        <v>0</v>
      </c>
      <c r="AY53" s="21">
        <v>0</v>
      </c>
      <c r="AZ53" s="22">
        <v>20.635041716035712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0.39681449767857147</v>
      </c>
      <c r="BG53" s="21">
        <v>5.066308793285714</v>
      </c>
      <c r="BH53" s="21">
        <v>0</v>
      </c>
      <c r="BI53" s="21">
        <v>0</v>
      </c>
      <c r="BJ53" s="22">
        <v>2.0288607421785714</v>
      </c>
      <c r="BK53" s="23">
        <f t="shared" si="6"/>
        <v>103.11547989019881</v>
      </c>
    </row>
    <row r="54" spans="1:63" ht="14.25">
      <c r="A54" s="19"/>
      <c r="B54" s="7" t="s">
        <v>113</v>
      </c>
      <c r="C54" s="20">
        <v>0</v>
      </c>
      <c r="D54" s="21">
        <v>2.2020852448571424</v>
      </c>
      <c r="E54" s="21">
        <v>0</v>
      </c>
      <c r="F54" s="21">
        <v>0</v>
      </c>
      <c r="G54" s="22">
        <v>0</v>
      </c>
      <c r="H54" s="20">
        <v>56.11530891982144</v>
      </c>
      <c r="I54" s="21">
        <v>662.1995831283571</v>
      </c>
      <c r="J54" s="21">
        <v>1.3196411600714284</v>
      </c>
      <c r="K54" s="21">
        <v>0</v>
      </c>
      <c r="L54" s="22">
        <v>883.1202924240715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8.093341473250002</v>
      </c>
      <c r="S54" s="21">
        <v>71.09570472157142</v>
      </c>
      <c r="T54" s="21">
        <v>17.212975250142858</v>
      </c>
      <c r="U54" s="21">
        <v>0</v>
      </c>
      <c r="V54" s="22">
        <v>35.59856911517857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20.387392573750002</v>
      </c>
      <c r="AW54" s="21">
        <v>220.32255697027114</v>
      </c>
      <c r="AX54" s="21">
        <v>0</v>
      </c>
      <c r="AY54" s="21">
        <v>0</v>
      </c>
      <c r="AZ54" s="22">
        <v>798.9652445312504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9.210519289285713</v>
      </c>
      <c r="BG54" s="21">
        <v>17.694846583571433</v>
      </c>
      <c r="BH54" s="21">
        <v>2.5928427585357148</v>
      </c>
      <c r="BI54" s="21">
        <v>0</v>
      </c>
      <c r="BJ54" s="22">
        <v>66.72894891753573</v>
      </c>
      <c r="BK54" s="23">
        <f t="shared" si="6"/>
        <v>2872.859853061522</v>
      </c>
    </row>
    <row r="55" spans="1:63" ht="14.25">
      <c r="A55" s="19"/>
      <c r="B55" s="7" t="s">
        <v>193</v>
      </c>
      <c r="C55" s="20">
        <v>0</v>
      </c>
      <c r="D55" s="21">
        <v>0</v>
      </c>
      <c r="E55" s="21">
        <v>0</v>
      </c>
      <c r="F55" s="21">
        <v>0</v>
      </c>
      <c r="G55" s="22">
        <v>0</v>
      </c>
      <c r="H55" s="20">
        <v>0.31071176642857146</v>
      </c>
      <c r="I55" s="21">
        <v>4.680230014964286</v>
      </c>
      <c r="J55" s="21">
        <v>0</v>
      </c>
      <c r="K55" s="21">
        <v>0</v>
      </c>
      <c r="L55" s="22">
        <v>42.60178069332142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0.27158995892857146</v>
      </c>
      <c r="S55" s="21">
        <v>0</v>
      </c>
      <c r="T55" s="21">
        <v>0</v>
      </c>
      <c r="U55" s="21">
        <v>0</v>
      </c>
      <c r="V55" s="22">
        <v>0.6239537155714285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0.39643825196428556</v>
      </c>
      <c r="AW55" s="21">
        <v>3.4886388640248462</v>
      </c>
      <c r="AX55" s="21">
        <v>0</v>
      </c>
      <c r="AY55" s="21">
        <v>0</v>
      </c>
      <c r="AZ55" s="22">
        <v>10.585616593535716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0.20036120024999998</v>
      </c>
      <c r="BG55" s="21">
        <v>0.15226339307142858</v>
      </c>
      <c r="BH55" s="21">
        <v>0</v>
      </c>
      <c r="BI55" s="21">
        <v>0</v>
      </c>
      <c r="BJ55" s="22">
        <v>1.5929971041071425</v>
      </c>
      <c r="BK55" s="23">
        <f t="shared" si="6"/>
        <v>64.90458155616771</v>
      </c>
    </row>
    <row r="56" spans="1:63" ht="28.5">
      <c r="A56" s="19"/>
      <c r="B56" s="7" t="s">
        <v>195</v>
      </c>
      <c r="C56" s="20">
        <v>0</v>
      </c>
      <c r="D56" s="21">
        <v>0</v>
      </c>
      <c r="E56" s="21">
        <v>0</v>
      </c>
      <c r="F56" s="21">
        <v>0</v>
      </c>
      <c r="G56" s="22">
        <v>0</v>
      </c>
      <c r="H56" s="20">
        <v>0.08587859817857145</v>
      </c>
      <c r="I56" s="21">
        <v>8.796576638964286</v>
      </c>
      <c r="J56" s="21">
        <v>0</v>
      </c>
      <c r="K56" s="21">
        <v>0</v>
      </c>
      <c r="L56" s="22">
        <v>5.256667746357143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0.08187243471428572</v>
      </c>
      <c r="S56" s="21">
        <v>0.08064785714285715</v>
      </c>
      <c r="T56" s="21">
        <v>0.6424950181071429</v>
      </c>
      <c r="U56" s="21">
        <v>0</v>
      </c>
      <c r="V56" s="22">
        <v>0.22636941985714287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0.2667336067857143</v>
      </c>
      <c r="AW56" s="21">
        <v>0.8360299174378694</v>
      </c>
      <c r="AX56" s="21">
        <v>0</v>
      </c>
      <c r="AY56" s="21">
        <v>0</v>
      </c>
      <c r="AZ56" s="22">
        <v>1.1347260201785716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0.3964436106428571</v>
      </c>
      <c r="BG56" s="21">
        <v>0.006456945714285714</v>
      </c>
      <c r="BH56" s="21">
        <v>0.06424821603571429</v>
      </c>
      <c r="BI56" s="21">
        <v>0</v>
      </c>
      <c r="BJ56" s="22">
        <v>0.4790759832142857</v>
      </c>
      <c r="BK56" s="23">
        <f t="shared" si="6"/>
        <v>18.35422201333073</v>
      </c>
    </row>
    <row r="57" spans="1:63" ht="14.25">
      <c r="A57" s="19"/>
      <c r="B57" s="7" t="s">
        <v>114</v>
      </c>
      <c r="C57" s="20">
        <v>0</v>
      </c>
      <c r="D57" s="21">
        <v>8.004375</v>
      </c>
      <c r="E57" s="21">
        <v>0</v>
      </c>
      <c r="F57" s="21">
        <v>0</v>
      </c>
      <c r="G57" s="22">
        <v>0</v>
      </c>
      <c r="H57" s="20">
        <v>3.8399096844642853</v>
      </c>
      <c r="I57" s="21">
        <v>0.04792629866938855</v>
      </c>
      <c r="J57" s="21">
        <v>0</v>
      </c>
      <c r="K57" s="21">
        <v>0</v>
      </c>
      <c r="L57" s="22">
        <v>3.1208160187500003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2.6075623172857147</v>
      </c>
      <c r="S57" s="21">
        <v>0</v>
      </c>
      <c r="T57" s="21">
        <v>0</v>
      </c>
      <c r="U57" s="21">
        <v>0</v>
      </c>
      <c r="V57" s="22">
        <v>0.41719684542857144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50.38685887939285</v>
      </c>
      <c r="AW57" s="21">
        <v>0.0017091495357142855</v>
      </c>
      <c r="AX57" s="21">
        <v>0</v>
      </c>
      <c r="AY57" s="21">
        <v>0</v>
      </c>
      <c r="AZ57" s="22">
        <v>60.321613578750004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22.13998217228571</v>
      </c>
      <c r="BG57" s="21">
        <v>0</v>
      </c>
      <c r="BH57" s="21">
        <v>0</v>
      </c>
      <c r="BI57" s="21">
        <v>0</v>
      </c>
      <c r="BJ57" s="22">
        <v>23.950394088892857</v>
      </c>
      <c r="BK57" s="23">
        <f t="shared" si="6"/>
        <v>174.8383440334551</v>
      </c>
    </row>
    <row r="58" spans="1:63" ht="14.25">
      <c r="A58" s="19"/>
      <c r="B58" s="7" t="s">
        <v>187</v>
      </c>
      <c r="C58" s="20">
        <v>0</v>
      </c>
      <c r="D58" s="21">
        <v>198.5913529725</v>
      </c>
      <c r="E58" s="21">
        <v>0</v>
      </c>
      <c r="F58" s="21">
        <v>0</v>
      </c>
      <c r="G58" s="22">
        <v>0</v>
      </c>
      <c r="H58" s="20">
        <v>5.900179085678572</v>
      </c>
      <c r="I58" s="21">
        <v>157.4530089697857</v>
      </c>
      <c r="J58" s="21">
        <v>0</v>
      </c>
      <c r="K58" s="21">
        <v>0</v>
      </c>
      <c r="L58" s="22">
        <v>16.33174561778572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3.6248957700357134</v>
      </c>
      <c r="S58" s="21">
        <v>2.028892468142857</v>
      </c>
      <c r="T58" s="21">
        <v>8.080720257464288</v>
      </c>
      <c r="U58" s="21">
        <v>0</v>
      </c>
      <c r="V58" s="22">
        <v>4.830347790642858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83.52016644378573</v>
      </c>
      <c r="AW58" s="21">
        <v>63.07516568173107</v>
      </c>
      <c r="AX58" s="21">
        <v>13.50344063525</v>
      </c>
      <c r="AY58" s="21">
        <v>0</v>
      </c>
      <c r="AZ58" s="22">
        <v>187.91867669532138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47.61429324460716</v>
      </c>
      <c r="BG58" s="21">
        <v>62.173035487178566</v>
      </c>
      <c r="BH58" s="21">
        <v>40.81955660864287</v>
      </c>
      <c r="BI58" s="21">
        <v>0</v>
      </c>
      <c r="BJ58" s="22">
        <v>54.781024466321426</v>
      </c>
      <c r="BK58" s="23">
        <f t="shared" si="6"/>
        <v>950.2465021948741</v>
      </c>
    </row>
    <row r="59" spans="1:63" ht="14.25">
      <c r="A59" s="19"/>
      <c r="B59" s="7" t="s">
        <v>115</v>
      </c>
      <c r="C59" s="20">
        <v>0</v>
      </c>
      <c r="D59" s="21">
        <v>369.0326955957858</v>
      </c>
      <c r="E59" s="21">
        <v>0</v>
      </c>
      <c r="F59" s="21">
        <v>0</v>
      </c>
      <c r="G59" s="22">
        <v>0</v>
      </c>
      <c r="H59" s="20">
        <v>45.96019758624999</v>
      </c>
      <c r="I59" s="21">
        <v>1407.5841915648566</v>
      </c>
      <c r="J59" s="21">
        <v>4.110319234928571</v>
      </c>
      <c r="K59" s="21">
        <v>0</v>
      </c>
      <c r="L59" s="22">
        <v>500.62449114125013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24.184426366607145</v>
      </c>
      <c r="S59" s="21">
        <v>86.29355835914286</v>
      </c>
      <c r="T59" s="21">
        <v>12.430384907142857</v>
      </c>
      <c r="U59" s="21">
        <v>0</v>
      </c>
      <c r="V59" s="22">
        <v>68.43450958864287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102.86511583139286</v>
      </c>
      <c r="AW59" s="21">
        <v>1111.041584670143</v>
      </c>
      <c r="AX59" s="21">
        <v>5.395467393357142</v>
      </c>
      <c r="AY59" s="21">
        <v>0</v>
      </c>
      <c r="AZ59" s="22">
        <v>987.6126601875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56.30807639485713</v>
      </c>
      <c r="BG59" s="21">
        <v>106.59135958867859</v>
      </c>
      <c r="BH59" s="21">
        <v>8.11963800467857</v>
      </c>
      <c r="BI59" s="21">
        <v>0</v>
      </c>
      <c r="BJ59" s="22">
        <v>143.56587424346432</v>
      </c>
      <c r="BK59" s="23">
        <f t="shared" si="6"/>
        <v>5040.154550658679</v>
      </c>
    </row>
    <row r="60" spans="1:63" s="28" customFormat="1" ht="14.25">
      <c r="A60" s="19"/>
      <c r="B60" s="8" t="s">
        <v>18</v>
      </c>
      <c r="C60" s="24">
        <f aca="true" t="shared" si="7" ref="C60:AH60">SUM(C41:C59)</f>
        <v>0</v>
      </c>
      <c r="D60" s="25">
        <f t="shared" si="7"/>
        <v>2173.7154475327147</v>
      </c>
      <c r="E60" s="25">
        <f t="shared" si="7"/>
        <v>0</v>
      </c>
      <c r="F60" s="25">
        <f t="shared" si="7"/>
        <v>0</v>
      </c>
      <c r="G60" s="26">
        <f t="shared" si="7"/>
        <v>0</v>
      </c>
      <c r="H60" s="24">
        <f t="shared" si="7"/>
        <v>385.66246377849995</v>
      </c>
      <c r="I60" s="25">
        <f t="shared" si="7"/>
        <v>20787.581579558675</v>
      </c>
      <c r="J60" s="25">
        <f t="shared" si="7"/>
        <v>1560.010457968714</v>
      </c>
      <c r="K60" s="25">
        <f t="shared" si="7"/>
        <v>0</v>
      </c>
      <c r="L60" s="26">
        <f t="shared" si="7"/>
        <v>5401.598142473251</v>
      </c>
      <c r="M60" s="24">
        <f t="shared" si="7"/>
        <v>0</v>
      </c>
      <c r="N60" s="25">
        <f t="shared" si="7"/>
        <v>0</v>
      </c>
      <c r="O60" s="25">
        <f t="shared" si="7"/>
        <v>0</v>
      </c>
      <c r="P60" s="25">
        <f t="shared" si="7"/>
        <v>0</v>
      </c>
      <c r="Q60" s="26">
        <f t="shared" si="7"/>
        <v>0</v>
      </c>
      <c r="R60" s="24">
        <f t="shared" si="7"/>
        <v>164.73648023392855</v>
      </c>
      <c r="S60" s="25">
        <f t="shared" si="7"/>
        <v>1128.8485668308572</v>
      </c>
      <c r="T60" s="25">
        <f t="shared" si="7"/>
        <v>285.81932999375</v>
      </c>
      <c r="U60" s="25">
        <f t="shared" si="7"/>
        <v>0</v>
      </c>
      <c r="V60" s="26">
        <f t="shared" si="7"/>
        <v>497.76683341539274</v>
      </c>
      <c r="W60" s="24">
        <f t="shared" si="7"/>
        <v>0</v>
      </c>
      <c r="X60" s="25">
        <f t="shared" si="7"/>
        <v>0</v>
      </c>
      <c r="Y60" s="25">
        <f t="shared" si="7"/>
        <v>0</v>
      </c>
      <c r="Z60" s="25">
        <f t="shared" si="7"/>
        <v>0</v>
      </c>
      <c r="AA60" s="26">
        <f t="shared" si="7"/>
        <v>0</v>
      </c>
      <c r="AB60" s="24">
        <f t="shared" si="7"/>
        <v>0</v>
      </c>
      <c r="AC60" s="25">
        <f t="shared" si="7"/>
        <v>0</v>
      </c>
      <c r="AD60" s="25">
        <f t="shared" si="7"/>
        <v>0</v>
      </c>
      <c r="AE60" s="25">
        <f t="shared" si="7"/>
        <v>0</v>
      </c>
      <c r="AF60" s="26">
        <f t="shared" si="7"/>
        <v>0</v>
      </c>
      <c r="AG60" s="24">
        <f t="shared" si="7"/>
        <v>0</v>
      </c>
      <c r="AH60" s="25">
        <f t="shared" si="7"/>
        <v>0</v>
      </c>
      <c r="AI60" s="25">
        <f aca="true" t="shared" si="8" ref="AI60:BK60">SUM(AI41:AI59)</f>
        <v>0</v>
      </c>
      <c r="AJ60" s="25">
        <f t="shared" si="8"/>
        <v>0</v>
      </c>
      <c r="AK60" s="26">
        <f t="shared" si="8"/>
        <v>0</v>
      </c>
      <c r="AL60" s="24">
        <f t="shared" si="8"/>
        <v>0</v>
      </c>
      <c r="AM60" s="25">
        <f t="shared" si="8"/>
        <v>0</v>
      </c>
      <c r="AN60" s="25">
        <f t="shared" si="8"/>
        <v>0</v>
      </c>
      <c r="AO60" s="25">
        <f t="shared" si="8"/>
        <v>0</v>
      </c>
      <c r="AP60" s="26">
        <f t="shared" si="8"/>
        <v>0</v>
      </c>
      <c r="AQ60" s="24">
        <f t="shared" si="8"/>
        <v>0</v>
      </c>
      <c r="AR60" s="25">
        <f t="shared" si="8"/>
        <v>0</v>
      </c>
      <c r="AS60" s="25">
        <f t="shared" si="8"/>
        <v>0</v>
      </c>
      <c r="AT60" s="25">
        <f t="shared" si="8"/>
        <v>0</v>
      </c>
      <c r="AU60" s="26">
        <f t="shared" si="8"/>
        <v>0</v>
      </c>
      <c r="AV60" s="24">
        <f t="shared" si="8"/>
        <v>975.8012975455715</v>
      </c>
      <c r="AW60" s="25">
        <f t="shared" si="8"/>
        <v>6981.805129326562</v>
      </c>
      <c r="AX60" s="25">
        <f t="shared" si="8"/>
        <v>62.56101499535715</v>
      </c>
      <c r="AY60" s="25">
        <f t="shared" si="8"/>
        <v>0</v>
      </c>
      <c r="AZ60" s="26">
        <f t="shared" si="8"/>
        <v>6318.292890034428</v>
      </c>
      <c r="BA60" s="24">
        <f t="shared" si="8"/>
        <v>0</v>
      </c>
      <c r="BB60" s="25">
        <f t="shared" si="8"/>
        <v>0</v>
      </c>
      <c r="BC60" s="25">
        <f t="shared" si="8"/>
        <v>0</v>
      </c>
      <c r="BD60" s="25">
        <f t="shared" si="8"/>
        <v>0</v>
      </c>
      <c r="BE60" s="26">
        <f t="shared" si="8"/>
        <v>0</v>
      </c>
      <c r="BF60" s="24">
        <f t="shared" si="8"/>
        <v>623.7301271328928</v>
      </c>
      <c r="BG60" s="25">
        <f t="shared" si="8"/>
        <v>1017.2038441517857</v>
      </c>
      <c r="BH60" s="25">
        <f t="shared" si="8"/>
        <v>220.4907368446071</v>
      </c>
      <c r="BI60" s="25">
        <f t="shared" si="8"/>
        <v>0</v>
      </c>
      <c r="BJ60" s="26">
        <f t="shared" si="8"/>
        <v>1309.749602860286</v>
      </c>
      <c r="BK60" s="27">
        <f t="shared" si="8"/>
        <v>49895.37394467727</v>
      </c>
    </row>
    <row r="61" spans="1:63" s="28" customFormat="1" ht="14.25">
      <c r="A61" s="19"/>
      <c r="B61" s="8" t="s">
        <v>19</v>
      </c>
      <c r="C61" s="24">
        <f aca="true" t="shared" si="9" ref="C61:AH61">C60+C39+C36+C32+C15+C11</f>
        <v>0</v>
      </c>
      <c r="D61" s="25">
        <f t="shared" si="9"/>
        <v>2304.3084492166436</v>
      </c>
      <c r="E61" s="25">
        <f t="shared" si="9"/>
        <v>0</v>
      </c>
      <c r="F61" s="25">
        <f t="shared" si="9"/>
        <v>0</v>
      </c>
      <c r="G61" s="26">
        <f t="shared" si="9"/>
        <v>0</v>
      </c>
      <c r="H61" s="24">
        <f t="shared" si="9"/>
        <v>697.3983913295357</v>
      </c>
      <c r="I61" s="25">
        <f t="shared" si="9"/>
        <v>47067.3840845336</v>
      </c>
      <c r="J61" s="25">
        <f t="shared" si="9"/>
        <v>3150.164540472607</v>
      </c>
      <c r="K61" s="25">
        <f t="shared" si="9"/>
        <v>0</v>
      </c>
      <c r="L61" s="26">
        <f t="shared" si="9"/>
        <v>7767.265844777235</v>
      </c>
      <c r="M61" s="24">
        <f t="shared" si="9"/>
        <v>0</v>
      </c>
      <c r="N61" s="25">
        <f t="shared" si="9"/>
        <v>0</v>
      </c>
      <c r="O61" s="25">
        <f t="shared" si="9"/>
        <v>0</v>
      </c>
      <c r="P61" s="25">
        <f t="shared" si="9"/>
        <v>0</v>
      </c>
      <c r="Q61" s="26">
        <f t="shared" si="9"/>
        <v>0</v>
      </c>
      <c r="R61" s="24">
        <f t="shared" si="9"/>
        <v>333.2679038988215</v>
      </c>
      <c r="S61" s="25">
        <f t="shared" si="9"/>
        <v>2643.09240302975</v>
      </c>
      <c r="T61" s="25">
        <f t="shared" si="9"/>
        <v>441.78627313917855</v>
      </c>
      <c r="U61" s="25">
        <f t="shared" si="9"/>
        <v>0</v>
      </c>
      <c r="V61" s="26">
        <f t="shared" si="9"/>
        <v>767.7980718764642</v>
      </c>
      <c r="W61" s="24">
        <f t="shared" si="9"/>
        <v>0</v>
      </c>
      <c r="X61" s="25">
        <f t="shared" si="9"/>
        <v>0</v>
      </c>
      <c r="Y61" s="25">
        <f t="shared" si="9"/>
        <v>0</v>
      </c>
      <c r="Z61" s="25">
        <f t="shared" si="9"/>
        <v>0</v>
      </c>
      <c r="AA61" s="26">
        <f t="shared" si="9"/>
        <v>0</v>
      </c>
      <c r="AB61" s="24">
        <f t="shared" si="9"/>
        <v>0</v>
      </c>
      <c r="AC61" s="25">
        <f t="shared" si="9"/>
        <v>0</v>
      </c>
      <c r="AD61" s="25">
        <f t="shared" si="9"/>
        <v>0</v>
      </c>
      <c r="AE61" s="25">
        <f t="shared" si="9"/>
        <v>0</v>
      </c>
      <c r="AF61" s="26">
        <f t="shared" si="9"/>
        <v>0</v>
      </c>
      <c r="AG61" s="24">
        <f t="shared" si="9"/>
        <v>0</v>
      </c>
      <c r="AH61" s="25">
        <f t="shared" si="9"/>
        <v>0</v>
      </c>
      <c r="AI61" s="25">
        <f aca="true" t="shared" si="10" ref="AI61:BK61">AI60+AI39+AI36+AI32+AI15+AI11</f>
        <v>0</v>
      </c>
      <c r="AJ61" s="25">
        <f t="shared" si="10"/>
        <v>0</v>
      </c>
      <c r="AK61" s="26">
        <f t="shared" si="10"/>
        <v>0</v>
      </c>
      <c r="AL61" s="24">
        <f t="shared" si="10"/>
        <v>0</v>
      </c>
      <c r="AM61" s="25">
        <f t="shared" si="10"/>
        <v>0</v>
      </c>
      <c r="AN61" s="25">
        <f t="shared" si="10"/>
        <v>0</v>
      </c>
      <c r="AO61" s="25">
        <f t="shared" si="10"/>
        <v>0</v>
      </c>
      <c r="AP61" s="26">
        <f t="shared" si="10"/>
        <v>0</v>
      </c>
      <c r="AQ61" s="24">
        <f t="shared" si="10"/>
        <v>0</v>
      </c>
      <c r="AR61" s="25">
        <f t="shared" si="10"/>
        <v>0</v>
      </c>
      <c r="AS61" s="25">
        <f t="shared" si="10"/>
        <v>0</v>
      </c>
      <c r="AT61" s="25">
        <f t="shared" si="10"/>
        <v>0</v>
      </c>
      <c r="AU61" s="26">
        <f t="shared" si="10"/>
        <v>0</v>
      </c>
      <c r="AV61" s="24">
        <f t="shared" si="10"/>
        <v>1264.2038947600715</v>
      </c>
      <c r="AW61" s="25">
        <f t="shared" si="10"/>
        <v>13899.363164951454</v>
      </c>
      <c r="AX61" s="25">
        <f t="shared" si="10"/>
        <v>67.892856373</v>
      </c>
      <c r="AY61" s="25">
        <f t="shared" si="10"/>
        <v>0</v>
      </c>
      <c r="AZ61" s="26">
        <f t="shared" si="10"/>
        <v>7965.3746354615</v>
      </c>
      <c r="BA61" s="24">
        <f t="shared" si="10"/>
        <v>0</v>
      </c>
      <c r="BB61" s="25">
        <f t="shared" si="10"/>
        <v>0</v>
      </c>
      <c r="BC61" s="25">
        <f t="shared" si="10"/>
        <v>0</v>
      </c>
      <c r="BD61" s="25">
        <f t="shared" si="10"/>
        <v>0</v>
      </c>
      <c r="BE61" s="26">
        <f t="shared" si="10"/>
        <v>0</v>
      </c>
      <c r="BF61" s="24">
        <f t="shared" si="10"/>
        <v>804.6667551807499</v>
      </c>
      <c r="BG61" s="25">
        <f t="shared" si="10"/>
        <v>1451.6774443350714</v>
      </c>
      <c r="BH61" s="25">
        <f t="shared" si="10"/>
        <v>248.11182237082141</v>
      </c>
      <c r="BI61" s="25">
        <f t="shared" si="10"/>
        <v>0</v>
      </c>
      <c r="BJ61" s="26">
        <f t="shared" si="10"/>
        <v>1604.2275208715005</v>
      </c>
      <c r="BK61" s="26">
        <f t="shared" si="10"/>
        <v>92477.984056578</v>
      </c>
    </row>
    <row r="62" spans="3:63" ht="15" customHeight="1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</row>
    <row r="63" spans="1:62" ht="15" customHeight="1">
      <c r="A63" s="19" t="s">
        <v>20</v>
      </c>
      <c r="B63" s="11" t="s">
        <v>21</v>
      </c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2"/>
    </row>
    <row r="64" spans="1:63" ht="14.25">
      <c r="A64" s="19" t="s">
        <v>7</v>
      </c>
      <c r="B64" s="33" t="s">
        <v>48</v>
      </c>
      <c r="C64" s="20"/>
      <c r="D64" s="21"/>
      <c r="E64" s="21"/>
      <c r="F64" s="21"/>
      <c r="G64" s="22"/>
      <c r="H64" s="20"/>
      <c r="I64" s="21"/>
      <c r="J64" s="21"/>
      <c r="K64" s="21"/>
      <c r="L64" s="22"/>
      <c r="M64" s="20"/>
      <c r="N64" s="21"/>
      <c r="O64" s="21"/>
      <c r="P64" s="21"/>
      <c r="Q64" s="22"/>
      <c r="R64" s="20"/>
      <c r="S64" s="21"/>
      <c r="T64" s="21"/>
      <c r="U64" s="21"/>
      <c r="V64" s="22"/>
      <c r="W64" s="20"/>
      <c r="X64" s="21"/>
      <c r="Y64" s="21"/>
      <c r="Z64" s="21"/>
      <c r="AA64" s="22"/>
      <c r="AB64" s="20"/>
      <c r="AC64" s="21"/>
      <c r="AD64" s="21"/>
      <c r="AE64" s="21"/>
      <c r="AF64" s="22"/>
      <c r="AG64" s="20"/>
      <c r="AH64" s="21"/>
      <c r="AI64" s="21"/>
      <c r="AJ64" s="21"/>
      <c r="AK64" s="22"/>
      <c r="AL64" s="20"/>
      <c r="AM64" s="21"/>
      <c r="AN64" s="21"/>
      <c r="AO64" s="21"/>
      <c r="AP64" s="22"/>
      <c r="AQ64" s="20"/>
      <c r="AR64" s="21"/>
      <c r="AS64" s="21"/>
      <c r="AT64" s="21"/>
      <c r="AU64" s="22"/>
      <c r="AV64" s="20"/>
      <c r="AW64" s="21"/>
      <c r="AX64" s="21"/>
      <c r="AY64" s="21"/>
      <c r="AZ64" s="22"/>
      <c r="BA64" s="20"/>
      <c r="BB64" s="21"/>
      <c r="BC64" s="21"/>
      <c r="BD64" s="21"/>
      <c r="BE64" s="22"/>
      <c r="BF64" s="20"/>
      <c r="BG64" s="21"/>
      <c r="BH64" s="21"/>
      <c r="BI64" s="21"/>
      <c r="BJ64" s="22"/>
      <c r="BK64" s="23"/>
    </row>
    <row r="65" spans="1:63" ht="14.25">
      <c r="A65" s="19"/>
      <c r="B65" s="7" t="s">
        <v>116</v>
      </c>
      <c r="C65" s="20">
        <v>0</v>
      </c>
      <c r="D65" s="21">
        <v>18.611225172250002</v>
      </c>
      <c r="E65" s="21">
        <v>0</v>
      </c>
      <c r="F65" s="21">
        <v>0</v>
      </c>
      <c r="G65" s="22">
        <v>0</v>
      </c>
      <c r="H65" s="20">
        <v>498.57047245139273</v>
      </c>
      <c r="I65" s="21">
        <v>19.79541971914286</v>
      </c>
      <c r="J65" s="21">
        <v>0</v>
      </c>
      <c r="K65" s="21">
        <v>0</v>
      </c>
      <c r="L65" s="22">
        <v>47.75052202653571</v>
      </c>
      <c r="M65" s="20">
        <v>0</v>
      </c>
      <c r="N65" s="21">
        <v>0</v>
      </c>
      <c r="O65" s="21">
        <v>0</v>
      </c>
      <c r="P65" s="21">
        <v>0</v>
      </c>
      <c r="Q65" s="22">
        <v>0</v>
      </c>
      <c r="R65" s="20">
        <v>341.64131732850007</v>
      </c>
      <c r="S65" s="21">
        <v>9.552498284821429</v>
      </c>
      <c r="T65" s="21">
        <v>0</v>
      </c>
      <c r="U65" s="21">
        <v>0</v>
      </c>
      <c r="V65" s="22">
        <v>18.536081533392863</v>
      </c>
      <c r="W65" s="20">
        <v>0</v>
      </c>
      <c r="X65" s="21">
        <v>0</v>
      </c>
      <c r="Y65" s="21">
        <v>0</v>
      </c>
      <c r="Z65" s="21">
        <v>0</v>
      </c>
      <c r="AA65" s="22">
        <v>0</v>
      </c>
      <c r="AB65" s="20">
        <v>0</v>
      </c>
      <c r="AC65" s="21">
        <v>0</v>
      </c>
      <c r="AD65" s="21">
        <v>0</v>
      </c>
      <c r="AE65" s="21">
        <v>0</v>
      </c>
      <c r="AF65" s="22">
        <v>0</v>
      </c>
      <c r="AG65" s="20">
        <v>0</v>
      </c>
      <c r="AH65" s="21">
        <v>0</v>
      </c>
      <c r="AI65" s="21">
        <v>0</v>
      </c>
      <c r="AJ65" s="21">
        <v>0</v>
      </c>
      <c r="AK65" s="22">
        <v>0</v>
      </c>
      <c r="AL65" s="20">
        <v>0</v>
      </c>
      <c r="AM65" s="21">
        <v>0</v>
      </c>
      <c r="AN65" s="21">
        <v>0</v>
      </c>
      <c r="AO65" s="21">
        <v>0</v>
      </c>
      <c r="AP65" s="22">
        <v>0</v>
      </c>
      <c r="AQ65" s="20">
        <v>0</v>
      </c>
      <c r="AR65" s="21">
        <v>0</v>
      </c>
      <c r="AS65" s="21">
        <v>0</v>
      </c>
      <c r="AT65" s="21">
        <v>0</v>
      </c>
      <c r="AU65" s="22">
        <v>0</v>
      </c>
      <c r="AV65" s="20">
        <v>5023.4304865173235</v>
      </c>
      <c r="AW65" s="21">
        <v>293.49888684398223</v>
      </c>
      <c r="AX65" s="21">
        <v>0</v>
      </c>
      <c r="AY65" s="21">
        <v>0</v>
      </c>
      <c r="AZ65" s="22">
        <v>449.75787006392846</v>
      </c>
      <c r="BA65" s="20">
        <v>0</v>
      </c>
      <c r="BB65" s="21">
        <v>0</v>
      </c>
      <c r="BC65" s="21">
        <v>0</v>
      </c>
      <c r="BD65" s="21">
        <v>0</v>
      </c>
      <c r="BE65" s="22">
        <v>0</v>
      </c>
      <c r="BF65" s="20">
        <v>4353.954638802323</v>
      </c>
      <c r="BG65" s="21">
        <v>189.56620202303577</v>
      </c>
      <c r="BH65" s="21">
        <v>0</v>
      </c>
      <c r="BI65" s="21">
        <v>0</v>
      </c>
      <c r="BJ65" s="22">
        <v>225.9083045401786</v>
      </c>
      <c r="BK65" s="23">
        <f>SUM(C65:BJ65)</f>
        <v>11490.573925306808</v>
      </c>
    </row>
    <row r="66" spans="1:63" s="28" customFormat="1" ht="14.25">
      <c r="A66" s="19"/>
      <c r="B66" s="8" t="s">
        <v>9</v>
      </c>
      <c r="C66" s="24">
        <f aca="true" t="shared" si="11" ref="C66:AH66">SUM(C65:C65)</f>
        <v>0</v>
      </c>
      <c r="D66" s="25">
        <f t="shared" si="11"/>
        <v>18.611225172250002</v>
      </c>
      <c r="E66" s="25">
        <f t="shared" si="11"/>
        <v>0</v>
      </c>
      <c r="F66" s="25">
        <f t="shared" si="11"/>
        <v>0</v>
      </c>
      <c r="G66" s="26">
        <f t="shared" si="11"/>
        <v>0</v>
      </c>
      <c r="H66" s="24">
        <f t="shared" si="11"/>
        <v>498.57047245139273</v>
      </c>
      <c r="I66" s="25">
        <f t="shared" si="11"/>
        <v>19.79541971914286</v>
      </c>
      <c r="J66" s="25">
        <f t="shared" si="11"/>
        <v>0</v>
      </c>
      <c r="K66" s="25">
        <f t="shared" si="11"/>
        <v>0</v>
      </c>
      <c r="L66" s="26">
        <f t="shared" si="11"/>
        <v>47.75052202653571</v>
      </c>
      <c r="M66" s="24">
        <f t="shared" si="11"/>
        <v>0</v>
      </c>
      <c r="N66" s="25">
        <f t="shared" si="11"/>
        <v>0</v>
      </c>
      <c r="O66" s="25">
        <f t="shared" si="11"/>
        <v>0</v>
      </c>
      <c r="P66" s="25">
        <f t="shared" si="11"/>
        <v>0</v>
      </c>
      <c r="Q66" s="26">
        <f t="shared" si="11"/>
        <v>0</v>
      </c>
      <c r="R66" s="24">
        <f t="shared" si="11"/>
        <v>341.64131732850007</v>
      </c>
      <c r="S66" s="25">
        <f t="shared" si="11"/>
        <v>9.552498284821429</v>
      </c>
      <c r="T66" s="25">
        <f t="shared" si="11"/>
        <v>0</v>
      </c>
      <c r="U66" s="25">
        <f t="shared" si="11"/>
        <v>0</v>
      </c>
      <c r="V66" s="26">
        <f t="shared" si="11"/>
        <v>18.536081533392863</v>
      </c>
      <c r="W66" s="24">
        <f t="shared" si="11"/>
        <v>0</v>
      </c>
      <c r="X66" s="25">
        <f t="shared" si="11"/>
        <v>0</v>
      </c>
      <c r="Y66" s="25">
        <f t="shared" si="11"/>
        <v>0</v>
      </c>
      <c r="Z66" s="25">
        <f t="shared" si="11"/>
        <v>0</v>
      </c>
      <c r="AA66" s="26">
        <f t="shared" si="11"/>
        <v>0</v>
      </c>
      <c r="AB66" s="24">
        <f t="shared" si="11"/>
        <v>0</v>
      </c>
      <c r="AC66" s="25">
        <f t="shared" si="11"/>
        <v>0</v>
      </c>
      <c r="AD66" s="25">
        <f t="shared" si="11"/>
        <v>0</v>
      </c>
      <c r="AE66" s="25">
        <f t="shared" si="11"/>
        <v>0</v>
      </c>
      <c r="AF66" s="26">
        <f t="shared" si="11"/>
        <v>0</v>
      </c>
      <c r="AG66" s="24">
        <f t="shared" si="11"/>
        <v>0</v>
      </c>
      <c r="AH66" s="25">
        <f t="shared" si="11"/>
        <v>0</v>
      </c>
      <c r="AI66" s="25">
        <f aca="true" t="shared" si="12" ref="AI66:BK66">SUM(AI65:AI65)</f>
        <v>0</v>
      </c>
      <c r="AJ66" s="25">
        <f t="shared" si="12"/>
        <v>0</v>
      </c>
      <c r="AK66" s="26">
        <f t="shared" si="12"/>
        <v>0</v>
      </c>
      <c r="AL66" s="24">
        <f t="shared" si="12"/>
        <v>0</v>
      </c>
      <c r="AM66" s="25">
        <f t="shared" si="12"/>
        <v>0</v>
      </c>
      <c r="AN66" s="25">
        <f t="shared" si="12"/>
        <v>0</v>
      </c>
      <c r="AO66" s="25">
        <f t="shared" si="12"/>
        <v>0</v>
      </c>
      <c r="AP66" s="26">
        <f t="shared" si="12"/>
        <v>0</v>
      </c>
      <c r="AQ66" s="24">
        <f t="shared" si="12"/>
        <v>0</v>
      </c>
      <c r="AR66" s="25">
        <f t="shared" si="12"/>
        <v>0</v>
      </c>
      <c r="AS66" s="25">
        <f t="shared" si="12"/>
        <v>0</v>
      </c>
      <c r="AT66" s="25">
        <f t="shared" si="12"/>
        <v>0</v>
      </c>
      <c r="AU66" s="26">
        <f t="shared" si="12"/>
        <v>0</v>
      </c>
      <c r="AV66" s="24">
        <f t="shared" si="12"/>
        <v>5023.4304865173235</v>
      </c>
      <c r="AW66" s="25">
        <f t="shared" si="12"/>
        <v>293.49888684398223</v>
      </c>
      <c r="AX66" s="25">
        <f t="shared" si="12"/>
        <v>0</v>
      </c>
      <c r="AY66" s="25">
        <f t="shared" si="12"/>
        <v>0</v>
      </c>
      <c r="AZ66" s="26">
        <f t="shared" si="12"/>
        <v>449.75787006392846</v>
      </c>
      <c r="BA66" s="24">
        <f t="shared" si="12"/>
        <v>0</v>
      </c>
      <c r="BB66" s="25">
        <f t="shared" si="12"/>
        <v>0</v>
      </c>
      <c r="BC66" s="25">
        <f t="shared" si="12"/>
        <v>0</v>
      </c>
      <c r="BD66" s="25">
        <f t="shared" si="12"/>
        <v>0</v>
      </c>
      <c r="BE66" s="26">
        <f t="shared" si="12"/>
        <v>0</v>
      </c>
      <c r="BF66" s="24">
        <f t="shared" si="12"/>
        <v>4353.954638802323</v>
      </c>
      <c r="BG66" s="25">
        <f t="shared" si="12"/>
        <v>189.56620202303577</v>
      </c>
      <c r="BH66" s="25">
        <f t="shared" si="12"/>
        <v>0</v>
      </c>
      <c r="BI66" s="25">
        <f t="shared" si="12"/>
        <v>0</v>
      </c>
      <c r="BJ66" s="26">
        <f t="shared" si="12"/>
        <v>225.9083045401786</v>
      </c>
      <c r="BK66" s="27">
        <f t="shared" si="12"/>
        <v>11490.573925306808</v>
      </c>
    </row>
    <row r="67" spans="3:63" ht="1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</row>
    <row r="68" spans="1:63" ht="14.25">
      <c r="A68" s="19" t="s">
        <v>10</v>
      </c>
      <c r="B68" s="12" t="s">
        <v>22</v>
      </c>
      <c r="C68" s="20"/>
      <c r="D68" s="21"/>
      <c r="E68" s="21"/>
      <c r="F68" s="21"/>
      <c r="G68" s="22"/>
      <c r="H68" s="20"/>
      <c r="I68" s="21"/>
      <c r="J68" s="21"/>
      <c r="K68" s="21"/>
      <c r="L68" s="22"/>
      <c r="M68" s="20"/>
      <c r="N68" s="21"/>
      <c r="O68" s="21"/>
      <c r="P68" s="21"/>
      <c r="Q68" s="22"/>
      <c r="R68" s="20"/>
      <c r="S68" s="21"/>
      <c r="T68" s="21"/>
      <c r="U68" s="21"/>
      <c r="V68" s="22"/>
      <c r="W68" s="20"/>
      <c r="X68" s="21"/>
      <c r="Y68" s="21"/>
      <c r="Z68" s="21"/>
      <c r="AA68" s="22"/>
      <c r="AB68" s="20"/>
      <c r="AC68" s="21"/>
      <c r="AD68" s="21"/>
      <c r="AE68" s="21"/>
      <c r="AF68" s="22"/>
      <c r="AG68" s="20"/>
      <c r="AH68" s="21"/>
      <c r="AI68" s="21"/>
      <c r="AJ68" s="21"/>
      <c r="AK68" s="22"/>
      <c r="AL68" s="20"/>
      <c r="AM68" s="21"/>
      <c r="AN68" s="21"/>
      <c r="AO68" s="21"/>
      <c r="AP68" s="22"/>
      <c r="AQ68" s="20"/>
      <c r="AR68" s="21"/>
      <c r="AS68" s="21"/>
      <c r="AT68" s="21"/>
      <c r="AU68" s="22"/>
      <c r="AV68" s="20"/>
      <c r="AW68" s="21"/>
      <c r="AX68" s="21"/>
      <c r="AY68" s="21"/>
      <c r="AZ68" s="22"/>
      <c r="BA68" s="20"/>
      <c r="BB68" s="21"/>
      <c r="BC68" s="21"/>
      <c r="BD68" s="21"/>
      <c r="BE68" s="22"/>
      <c r="BF68" s="20"/>
      <c r="BG68" s="21"/>
      <c r="BH68" s="21"/>
      <c r="BI68" s="21"/>
      <c r="BJ68" s="22"/>
      <c r="BK68" s="23"/>
    </row>
    <row r="69" spans="1:63" ht="14.25">
      <c r="A69" s="19"/>
      <c r="B69" s="7" t="s">
        <v>117</v>
      </c>
      <c r="C69" s="20">
        <v>0</v>
      </c>
      <c r="D69" s="21">
        <v>0.015105</v>
      </c>
      <c r="E69" s="21">
        <v>0</v>
      </c>
      <c r="F69" s="21">
        <v>0</v>
      </c>
      <c r="G69" s="22">
        <v>0</v>
      </c>
      <c r="H69" s="20">
        <v>0.13986239300000003</v>
      </c>
      <c r="I69" s="21">
        <v>0.08368281199999997</v>
      </c>
      <c r="J69" s="21">
        <v>0</v>
      </c>
      <c r="K69" s="21">
        <v>0</v>
      </c>
      <c r="L69" s="22">
        <v>0.6858610649999997</v>
      </c>
      <c r="M69" s="20">
        <v>0</v>
      </c>
      <c r="N69" s="21">
        <v>0</v>
      </c>
      <c r="O69" s="21">
        <v>0</v>
      </c>
      <c r="P69" s="21">
        <v>0</v>
      </c>
      <c r="Q69" s="22">
        <v>0</v>
      </c>
      <c r="R69" s="20">
        <v>0.079325203</v>
      </c>
      <c r="S69" s="21">
        <v>0.19776870899999996</v>
      </c>
      <c r="T69" s="21">
        <v>0</v>
      </c>
      <c r="U69" s="21">
        <v>0</v>
      </c>
      <c r="V69" s="22">
        <v>0.24098254900000007</v>
      </c>
      <c r="W69" s="20">
        <v>0</v>
      </c>
      <c r="X69" s="21">
        <v>0</v>
      </c>
      <c r="Y69" s="21">
        <v>0</v>
      </c>
      <c r="Z69" s="21">
        <v>0</v>
      </c>
      <c r="AA69" s="22">
        <v>0</v>
      </c>
      <c r="AB69" s="20">
        <v>0</v>
      </c>
      <c r="AC69" s="21">
        <v>0</v>
      </c>
      <c r="AD69" s="21">
        <v>0</v>
      </c>
      <c r="AE69" s="21">
        <v>0</v>
      </c>
      <c r="AF69" s="22">
        <v>0</v>
      </c>
      <c r="AG69" s="20">
        <v>0</v>
      </c>
      <c r="AH69" s="21">
        <v>0</v>
      </c>
      <c r="AI69" s="21">
        <v>0</v>
      </c>
      <c r="AJ69" s="21">
        <v>0</v>
      </c>
      <c r="AK69" s="22">
        <v>0</v>
      </c>
      <c r="AL69" s="20">
        <v>0</v>
      </c>
      <c r="AM69" s="21">
        <v>0</v>
      </c>
      <c r="AN69" s="21">
        <v>0</v>
      </c>
      <c r="AO69" s="21">
        <v>0</v>
      </c>
      <c r="AP69" s="22">
        <v>0</v>
      </c>
      <c r="AQ69" s="20">
        <v>0</v>
      </c>
      <c r="AR69" s="21">
        <v>0</v>
      </c>
      <c r="AS69" s="21">
        <v>0</v>
      </c>
      <c r="AT69" s="21">
        <v>0</v>
      </c>
      <c r="AU69" s="22">
        <v>0</v>
      </c>
      <c r="AV69" s="20">
        <v>2.9739356406428574</v>
      </c>
      <c r="AW69" s="21">
        <v>2.656459423985271</v>
      </c>
      <c r="AX69" s="21">
        <v>5.5983E-05</v>
      </c>
      <c r="AY69" s="21">
        <v>0</v>
      </c>
      <c r="AZ69" s="22">
        <v>12.856918723357145</v>
      </c>
      <c r="BA69" s="20">
        <v>0</v>
      </c>
      <c r="BB69" s="21">
        <v>0</v>
      </c>
      <c r="BC69" s="21">
        <v>0</v>
      </c>
      <c r="BD69" s="21">
        <v>0</v>
      </c>
      <c r="BE69" s="22">
        <v>0</v>
      </c>
      <c r="BF69" s="20">
        <v>1.5749073004999996</v>
      </c>
      <c r="BG69" s="21">
        <v>1.24128925</v>
      </c>
      <c r="BH69" s="21">
        <v>0.05992210399999997</v>
      </c>
      <c r="BI69" s="21">
        <v>0</v>
      </c>
      <c r="BJ69" s="22">
        <v>3.0067956514999996</v>
      </c>
      <c r="BK69" s="23">
        <f aca="true" t="shared" si="13" ref="BK69:BK74">SUM(C69:BJ69)</f>
        <v>25.81287180798527</v>
      </c>
    </row>
    <row r="70" spans="1:63" ht="14.25">
      <c r="A70" s="19"/>
      <c r="B70" s="7" t="s">
        <v>118</v>
      </c>
      <c r="C70" s="20">
        <v>0</v>
      </c>
      <c r="D70" s="21">
        <v>5.301758547285714</v>
      </c>
      <c r="E70" s="21">
        <v>0</v>
      </c>
      <c r="F70" s="21">
        <v>0</v>
      </c>
      <c r="G70" s="22">
        <v>0</v>
      </c>
      <c r="H70" s="20">
        <v>56.01671948685714</v>
      </c>
      <c r="I70" s="21">
        <v>2583.6341283933925</v>
      </c>
      <c r="J70" s="21">
        <v>0.4721493535000001</v>
      </c>
      <c r="K70" s="21">
        <v>0</v>
      </c>
      <c r="L70" s="22">
        <v>1968.205489912893</v>
      </c>
      <c r="M70" s="20">
        <v>0</v>
      </c>
      <c r="N70" s="21">
        <v>0</v>
      </c>
      <c r="O70" s="21">
        <v>0</v>
      </c>
      <c r="P70" s="21">
        <v>0</v>
      </c>
      <c r="Q70" s="22">
        <v>0</v>
      </c>
      <c r="R70" s="20">
        <v>15.90555491967857</v>
      </c>
      <c r="S70" s="21">
        <v>203.87566094550002</v>
      </c>
      <c r="T70" s="21">
        <v>0</v>
      </c>
      <c r="U70" s="21">
        <v>0</v>
      </c>
      <c r="V70" s="22">
        <v>216.2418602334643</v>
      </c>
      <c r="W70" s="20">
        <v>0</v>
      </c>
      <c r="X70" s="21">
        <v>0</v>
      </c>
      <c r="Y70" s="21">
        <v>0</v>
      </c>
      <c r="Z70" s="21">
        <v>0</v>
      </c>
      <c r="AA70" s="22">
        <v>0</v>
      </c>
      <c r="AB70" s="20">
        <v>0</v>
      </c>
      <c r="AC70" s="21">
        <v>0</v>
      </c>
      <c r="AD70" s="21">
        <v>0</v>
      </c>
      <c r="AE70" s="21">
        <v>0</v>
      </c>
      <c r="AF70" s="22">
        <v>0</v>
      </c>
      <c r="AG70" s="20">
        <v>0</v>
      </c>
      <c r="AH70" s="21">
        <v>0</v>
      </c>
      <c r="AI70" s="21">
        <v>0</v>
      </c>
      <c r="AJ70" s="21">
        <v>0</v>
      </c>
      <c r="AK70" s="22">
        <v>0</v>
      </c>
      <c r="AL70" s="20">
        <v>0</v>
      </c>
      <c r="AM70" s="21">
        <v>0</v>
      </c>
      <c r="AN70" s="21">
        <v>0</v>
      </c>
      <c r="AO70" s="21">
        <v>0</v>
      </c>
      <c r="AP70" s="22">
        <v>0</v>
      </c>
      <c r="AQ70" s="20">
        <v>0</v>
      </c>
      <c r="AR70" s="21">
        <v>0</v>
      </c>
      <c r="AS70" s="21">
        <v>0</v>
      </c>
      <c r="AT70" s="21">
        <v>0</v>
      </c>
      <c r="AU70" s="22">
        <v>0</v>
      </c>
      <c r="AV70" s="20">
        <v>288.9623532524285</v>
      </c>
      <c r="AW70" s="21">
        <v>937.164853298226</v>
      </c>
      <c r="AX70" s="21">
        <v>0.7818006969642854</v>
      </c>
      <c r="AY70" s="21">
        <v>0</v>
      </c>
      <c r="AZ70" s="22">
        <v>2246.478304491714</v>
      </c>
      <c r="BA70" s="20">
        <v>0</v>
      </c>
      <c r="BB70" s="21">
        <v>0</v>
      </c>
      <c r="BC70" s="21">
        <v>0</v>
      </c>
      <c r="BD70" s="21">
        <v>0</v>
      </c>
      <c r="BE70" s="22">
        <v>0</v>
      </c>
      <c r="BF70" s="20">
        <v>141.6590507440714</v>
      </c>
      <c r="BG70" s="21">
        <v>264.76358892239284</v>
      </c>
      <c r="BH70" s="21">
        <v>0.2511329313214286</v>
      </c>
      <c r="BI70" s="21">
        <v>0</v>
      </c>
      <c r="BJ70" s="22">
        <v>275.18612631317853</v>
      </c>
      <c r="BK70" s="23">
        <f t="shared" si="13"/>
        <v>9204.900532442869</v>
      </c>
    </row>
    <row r="71" spans="1:63" ht="14.25">
      <c r="A71" s="19"/>
      <c r="B71" s="7" t="s">
        <v>153</v>
      </c>
      <c r="C71" s="20">
        <v>0</v>
      </c>
      <c r="D71" s="21">
        <v>5.738654461035712</v>
      </c>
      <c r="E71" s="21">
        <v>0</v>
      </c>
      <c r="F71" s="21">
        <v>0</v>
      </c>
      <c r="G71" s="22">
        <v>0</v>
      </c>
      <c r="H71" s="20">
        <v>192.88506411075</v>
      </c>
      <c r="I71" s="21">
        <v>50.37920099167857</v>
      </c>
      <c r="J71" s="21">
        <v>0.01861025182142857</v>
      </c>
      <c r="K71" s="21">
        <v>0</v>
      </c>
      <c r="L71" s="22">
        <v>216.82951598785712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86.4795947877143</v>
      </c>
      <c r="S71" s="21">
        <v>21.875315517607138</v>
      </c>
      <c r="T71" s="21">
        <v>0</v>
      </c>
      <c r="U71" s="21">
        <v>0</v>
      </c>
      <c r="V71" s="22">
        <v>87.42707057307142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1178.4990701348215</v>
      </c>
      <c r="AW71" s="21">
        <v>238.96450784299785</v>
      </c>
      <c r="AX71" s="21">
        <v>0.003560478428571428</v>
      </c>
      <c r="AY71" s="21">
        <v>0</v>
      </c>
      <c r="AZ71" s="22">
        <v>975.9052161085353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578.8050059232859</v>
      </c>
      <c r="BG71" s="21">
        <v>57.91701008335715</v>
      </c>
      <c r="BH71" s="21">
        <v>0</v>
      </c>
      <c r="BI71" s="21">
        <v>0</v>
      </c>
      <c r="BJ71" s="22">
        <v>172.6289491472857</v>
      </c>
      <c r="BK71" s="23">
        <f t="shared" si="13"/>
        <v>3864.356346400248</v>
      </c>
    </row>
    <row r="72" spans="1:63" ht="28.5">
      <c r="A72" s="19"/>
      <c r="B72" s="7" t="s">
        <v>160</v>
      </c>
      <c r="C72" s="20">
        <v>0</v>
      </c>
      <c r="D72" s="21">
        <v>1.024091523142857</v>
      </c>
      <c r="E72" s="21">
        <v>0</v>
      </c>
      <c r="F72" s="21">
        <v>0</v>
      </c>
      <c r="G72" s="22">
        <v>0</v>
      </c>
      <c r="H72" s="20">
        <v>3.4943448660714282</v>
      </c>
      <c r="I72" s="21">
        <v>1083.8249460249287</v>
      </c>
      <c r="J72" s="21">
        <v>2.04638881025</v>
      </c>
      <c r="K72" s="21">
        <v>0</v>
      </c>
      <c r="L72" s="22">
        <v>365.84044708542854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0.3804384463214286</v>
      </c>
      <c r="S72" s="21">
        <v>12.225126675999999</v>
      </c>
      <c r="T72" s="21">
        <v>1.9455124725714288</v>
      </c>
      <c r="U72" s="21">
        <v>0</v>
      </c>
      <c r="V72" s="22">
        <v>11.614406700571429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0.8310960611785713</v>
      </c>
      <c r="AW72" s="21">
        <v>142.5630272416514</v>
      </c>
      <c r="AX72" s="21">
        <v>0</v>
      </c>
      <c r="AY72" s="21">
        <v>0</v>
      </c>
      <c r="AZ72" s="22">
        <v>181.24561950171426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2.2128419784642857</v>
      </c>
      <c r="BG72" s="21">
        <v>0.972182224642857</v>
      </c>
      <c r="BH72" s="21">
        <v>0.20013598064285718</v>
      </c>
      <c r="BI72" s="21">
        <v>0</v>
      </c>
      <c r="BJ72" s="22">
        <v>9.78223102342857</v>
      </c>
      <c r="BK72" s="23">
        <f t="shared" si="13"/>
        <v>1820.2028366170086</v>
      </c>
    </row>
    <row r="73" spans="1:63" ht="14.25">
      <c r="A73" s="19"/>
      <c r="B73" s="7" t="s">
        <v>119</v>
      </c>
      <c r="C73" s="20">
        <v>0</v>
      </c>
      <c r="D73" s="21">
        <v>19.045351935678568</v>
      </c>
      <c r="E73" s="21">
        <v>0</v>
      </c>
      <c r="F73" s="21">
        <v>0</v>
      </c>
      <c r="G73" s="22">
        <v>0</v>
      </c>
      <c r="H73" s="20">
        <v>433.76702418667855</v>
      </c>
      <c r="I73" s="21">
        <v>925.1395041568217</v>
      </c>
      <c r="J73" s="21">
        <v>0</v>
      </c>
      <c r="K73" s="21">
        <v>0</v>
      </c>
      <c r="L73" s="22">
        <v>426.5686023010358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250.69121245564287</v>
      </c>
      <c r="S73" s="21">
        <v>178.17803792582143</v>
      </c>
      <c r="T73" s="21">
        <v>0</v>
      </c>
      <c r="U73" s="21">
        <v>0</v>
      </c>
      <c r="V73" s="22">
        <v>111.09028592342857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3368.5424575067104</v>
      </c>
      <c r="AW73" s="21">
        <v>541.2259116009972</v>
      </c>
      <c r="AX73" s="21">
        <v>0.33952606864285717</v>
      </c>
      <c r="AY73" s="21">
        <v>0</v>
      </c>
      <c r="AZ73" s="22">
        <v>3102.65747964175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2364.066544557929</v>
      </c>
      <c r="BG73" s="21">
        <v>154.30439881528574</v>
      </c>
      <c r="BH73" s="21">
        <v>0</v>
      </c>
      <c r="BI73" s="21">
        <v>0</v>
      </c>
      <c r="BJ73" s="22">
        <v>851.6392552074645</v>
      </c>
      <c r="BK73" s="23">
        <f t="shared" si="13"/>
        <v>12727.255592283887</v>
      </c>
    </row>
    <row r="74" spans="1:63" ht="14.25">
      <c r="A74" s="19"/>
      <c r="B74" s="7" t="s">
        <v>120</v>
      </c>
      <c r="C74" s="20">
        <v>0</v>
      </c>
      <c r="D74" s="21">
        <v>20.8181317485</v>
      </c>
      <c r="E74" s="21">
        <v>0</v>
      </c>
      <c r="F74" s="21">
        <v>0</v>
      </c>
      <c r="G74" s="22">
        <v>0</v>
      </c>
      <c r="H74" s="20">
        <v>420.36712799100013</v>
      </c>
      <c r="I74" s="21">
        <v>216.71325842839283</v>
      </c>
      <c r="J74" s="21">
        <v>0</v>
      </c>
      <c r="K74" s="21">
        <v>522.0318941059286</v>
      </c>
      <c r="L74" s="22">
        <v>311.94272628546423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242.7074320349286</v>
      </c>
      <c r="S74" s="21">
        <v>67.79782589546429</v>
      </c>
      <c r="T74" s="21">
        <v>0</v>
      </c>
      <c r="U74" s="21">
        <v>0</v>
      </c>
      <c r="V74" s="22">
        <v>71.73031981835715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5207.7617947224935</v>
      </c>
      <c r="AW74" s="21">
        <v>443.2577849851071</v>
      </c>
      <c r="AX74" s="21">
        <v>0.015641654321428573</v>
      </c>
      <c r="AY74" s="21">
        <v>0</v>
      </c>
      <c r="AZ74" s="22">
        <v>2536.0398779863212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3272.1455615376435</v>
      </c>
      <c r="BG74" s="21">
        <v>122.33784244217856</v>
      </c>
      <c r="BH74" s="21">
        <v>0</v>
      </c>
      <c r="BI74" s="21">
        <v>0</v>
      </c>
      <c r="BJ74" s="22">
        <v>766.3484569340001</v>
      </c>
      <c r="BK74" s="23">
        <f t="shared" si="13"/>
        <v>14222.015676570101</v>
      </c>
    </row>
    <row r="75" spans="1:63" ht="14.25">
      <c r="A75" s="19"/>
      <c r="B75" s="7" t="s">
        <v>188</v>
      </c>
      <c r="C75" s="20">
        <v>0</v>
      </c>
      <c r="D75" s="21">
        <v>0.6852321428571428</v>
      </c>
      <c r="E75" s="21">
        <v>0</v>
      </c>
      <c r="F75" s="21">
        <v>0</v>
      </c>
      <c r="G75" s="22">
        <v>0</v>
      </c>
      <c r="H75" s="20">
        <v>2.4095326070357146</v>
      </c>
      <c r="I75" s="21">
        <v>0.7603763629285715</v>
      </c>
      <c r="J75" s="21">
        <v>0</v>
      </c>
      <c r="K75" s="21">
        <v>0</v>
      </c>
      <c r="L75" s="22">
        <v>6.989242051464286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1.5554836480714287</v>
      </c>
      <c r="S75" s="21">
        <v>2.48837651775</v>
      </c>
      <c r="T75" s="21">
        <v>0</v>
      </c>
      <c r="U75" s="21">
        <v>0</v>
      </c>
      <c r="V75" s="22">
        <v>1.224020361392857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31.937096241464296</v>
      </c>
      <c r="AW75" s="21">
        <v>9.052314621602822</v>
      </c>
      <c r="AX75" s="21">
        <v>0</v>
      </c>
      <c r="AY75" s="21">
        <v>0</v>
      </c>
      <c r="AZ75" s="22">
        <v>68.40145390657142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18.902048390178575</v>
      </c>
      <c r="BG75" s="21">
        <v>11.185495731</v>
      </c>
      <c r="BH75" s="21">
        <v>0</v>
      </c>
      <c r="BI75" s="21">
        <v>0</v>
      </c>
      <c r="BJ75" s="22">
        <v>25.398463132</v>
      </c>
      <c r="BK75" s="23">
        <f aca="true" t="shared" si="14" ref="BK75:BK97">SUM(C75:BJ75)</f>
        <v>180.9891357143171</v>
      </c>
    </row>
    <row r="76" spans="1:63" ht="14.25">
      <c r="A76" s="19"/>
      <c r="B76" s="7" t="s">
        <v>155</v>
      </c>
      <c r="C76" s="20">
        <v>0</v>
      </c>
      <c r="D76" s="21">
        <v>0.8203627202142858</v>
      </c>
      <c r="E76" s="21">
        <v>0</v>
      </c>
      <c r="F76" s="21">
        <v>0</v>
      </c>
      <c r="G76" s="22">
        <v>0</v>
      </c>
      <c r="H76" s="20">
        <v>17.335502488535713</v>
      </c>
      <c r="I76" s="21">
        <v>44.811265498249995</v>
      </c>
      <c r="J76" s="21">
        <v>0</v>
      </c>
      <c r="K76" s="21">
        <v>0</v>
      </c>
      <c r="L76" s="22">
        <v>29.178317022999995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14.416824857107144</v>
      </c>
      <c r="S76" s="21">
        <v>1.9469739449999999</v>
      </c>
      <c r="T76" s="21">
        <v>0.4704846553214286</v>
      </c>
      <c r="U76" s="21">
        <v>0</v>
      </c>
      <c r="V76" s="22">
        <v>9.55621307667857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83.07733544257141</v>
      </c>
      <c r="AW76" s="21">
        <v>36.01348021625557</v>
      </c>
      <c r="AX76" s="21">
        <v>0</v>
      </c>
      <c r="AY76" s="21">
        <v>0</v>
      </c>
      <c r="AZ76" s="22">
        <v>126.44179107710714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85.1944907715</v>
      </c>
      <c r="BG76" s="21">
        <v>17.38052927085714</v>
      </c>
      <c r="BH76" s="21">
        <v>0</v>
      </c>
      <c r="BI76" s="21">
        <v>0</v>
      </c>
      <c r="BJ76" s="22">
        <v>49.633616480178574</v>
      </c>
      <c r="BK76" s="23">
        <f>SUM(C76:BJ76)</f>
        <v>516.277187522577</v>
      </c>
    </row>
    <row r="77" spans="1:63" ht="14.25">
      <c r="A77" s="19"/>
      <c r="B77" s="7" t="s">
        <v>121</v>
      </c>
      <c r="C77" s="20">
        <v>0</v>
      </c>
      <c r="D77" s="21">
        <v>20.151624622178563</v>
      </c>
      <c r="E77" s="21">
        <v>0</v>
      </c>
      <c r="F77" s="21">
        <v>0</v>
      </c>
      <c r="G77" s="22">
        <v>0</v>
      </c>
      <c r="H77" s="20">
        <v>692.5617312768213</v>
      </c>
      <c r="I77" s="21">
        <v>130.02043326428574</v>
      </c>
      <c r="J77" s="21">
        <v>0</v>
      </c>
      <c r="K77" s="21">
        <v>0</v>
      </c>
      <c r="L77" s="22">
        <v>377.48270269475006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296.6776508017142</v>
      </c>
      <c r="S77" s="21">
        <v>27.575098380178574</v>
      </c>
      <c r="T77" s="21">
        <v>0</v>
      </c>
      <c r="U77" s="21">
        <v>0</v>
      </c>
      <c r="V77" s="22">
        <v>85.67404883371431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5534.134309234461</v>
      </c>
      <c r="AW77" s="21">
        <v>475.2423653748155</v>
      </c>
      <c r="AX77" s="21">
        <v>0.10428809367857142</v>
      </c>
      <c r="AY77" s="21">
        <v>0</v>
      </c>
      <c r="AZ77" s="22">
        <v>2175.3180331746066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2922.336844884286</v>
      </c>
      <c r="BG77" s="21">
        <v>152.12556579707143</v>
      </c>
      <c r="BH77" s="21">
        <v>0.46963023474999993</v>
      </c>
      <c r="BI77" s="21">
        <v>0</v>
      </c>
      <c r="BJ77" s="22">
        <v>681.0284479723929</v>
      </c>
      <c r="BK77" s="23">
        <f>SUM(C77:BJ77)</f>
        <v>13570.902774639706</v>
      </c>
    </row>
    <row r="78" spans="1:63" ht="14.25">
      <c r="A78" s="19"/>
      <c r="B78" s="7" t="s">
        <v>122</v>
      </c>
      <c r="C78" s="20">
        <v>0</v>
      </c>
      <c r="D78" s="21">
        <v>5.064712417178571</v>
      </c>
      <c r="E78" s="21">
        <v>0</v>
      </c>
      <c r="F78" s="21">
        <v>0</v>
      </c>
      <c r="G78" s="22">
        <v>0</v>
      </c>
      <c r="H78" s="20">
        <v>151.70581720407142</v>
      </c>
      <c r="I78" s="21">
        <v>43.03635999042858</v>
      </c>
      <c r="J78" s="21">
        <v>0</v>
      </c>
      <c r="K78" s="21">
        <v>0</v>
      </c>
      <c r="L78" s="22">
        <v>44.084096465678556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47.52232988546427</v>
      </c>
      <c r="S78" s="21">
        <v>20.890281496178574</v>
      </c>
      <c r="T78" s="21">
        <v>0</v>
      </c>
      <c r="U78" s="21">
        <v>0</v>
      </c>
      <c r="V78" s="22">
        <v>6.261947045535713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1509.680751344427</v>
      </c>
      <c r="AW78" s="21">
        <v>156.01940488683044</v>
      </c>
      <c r="AX78" s="21">
        <v>0.017850992392857146</v>
      </c>
      <c r="AY78" s="21">
        <v>0</v>
      </c>
      <c r="AZ78" s="22">
        <v>279.7041899268214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734.7990043659631</v>
      </c>
      <c r="BG78" s="21">
        <v>37.943161670785734</v>
      </c>
      <c r="BH78" s="21">
        <v>0.04756080028571429</v>
      </c>
      <c r="BI78" s="21">
        <v>0</v>
      </c>
      <c r="BJ78" s="22">
        <v>39.475979602285726</v>
      </c>
      <c r="BK78" s="23">
        <f>SUM(C78:BJ78)</f>
        <v>3076.253448094328</v>
      </c>
    </row>
    <row r="79" spans="1:63" ht="14.25">
      <c r="A79" s="19"/>
      <c r="B79" s="7" t="s">
        <v>135</v>
      </c>
      <c r="C79" s="20">
        <v>0</v>
      </c>
      <c r="D79" s="21">
        <v>7.119255575714287</v>
      </c>
      <c r="E79" s="21">
        <v>0</v>
      </c>
      <c r="F79" s="21">
        <v>0</v>
      </c>
      <c r="G79" s="22">
        <v>0</v>
      </c>
      <c r="H79" s="20">
        <v>10.556457021749996</v>
      </c>
      <c r="I79" s="21">
        <v>86.38027230292859</v>
      </c>
      <c r="J79" s="21">
        <v>0</v>
      </c>
      <c r="K79" s="21">
        <v>0</v>
      </c>
      <c r="L79" s="22">
        <v>96.92128907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4.4432574051785725</v>
      </c>
      <c r="S79" s="21">
        <v>0.3094141011785714</v>
      </c>
      <c r="T79" s="21">
        <v>0</v>
      </c>
      <c r="U79" s="21">
        <v>0</v>
      </c>
      <c r="V79" s="22">
        <v>1.070638419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12.801851871678561</v>
      </c>
      <c r="AW79" s="21">
        <v>7.988858689558534</v>
      </c>
      <c r="AX79" s="21">
        <v>0</v>
      </c>
      <c r="AY79" s="21">
        <v>0</v>
      </c>
      <c r="AZ79" s="22">
        <v>41.96963229839285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4.272366463000001</v>
      </c>
      <c r="BG79" s="21">
        <v>4.846186299857142</v>
      </c>
      <c r="BH79" s="21">
        <v>0</v>
      </c>
      <c r="BI79" s="21">
        <v>0</v>
      </c>
      <c r="BJ79" s="22">
        <v>3.2199524203571435</v>
      </c>
      <c r="BK79" s="23">
        <f>SUM(C79:BJ79)</f>
        <v>281.89943193859426</v>
      </c>
    </row>
    <row r="80" spans="1:63" ht="14.25">
      <c r="A80" s="19"/>
      <c r="B80" s="7" t="s">
        <v>154</v>
      </c>
      <c r="C80" s="20">
        <v>0</v>
      </c>
      <c r="D80" s="21">
        <v>6.205025031035715</v>
      </c>
      <c r="E80" s="21">
        <v>0</v>
      </c>
      <c r="F80" s="21">
        <v>0</v>
      </c>
      <c r="G80" s="22">
        <v>0</v>
      </c>
      <c r="H80" s="20">
        <v>85.36396863564286</v>
      </c>
      <c r="I80" s="21">
        <v>43.75664288314286</v>
      </c>
      <c r="J80" s="21">
        <v>0</v>
      </c>
      <c r="K80" s="21">
        <v>0</v>
      </c>
      <c r="L80" s="22">
        <v>76.1661827890357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77.37848545428574</v>
      </c>
      <c r="S80" s="21">
        <v>39.32440218957143</v>
      </c>
      <c r="T80" s="21">
        <v>0</v>
      </c>
      <c r="U80" s="21">
        <v>0</v>
      </c>
      <c r="V80" s="22">
        <v>51.02683743142857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889.8705226028567</v>
      </c>
      <c r="AW80" s="21">
        <v>212.63695816865896</v>
      </c>
      <c r="AX80" s="21">
        <v>0.16972377814285713</v>
      </c>
      <c r="AY80" s="21">
        <v>0</v>
      </c>
      <c r="AZ80" s="22">
        <v>1283.1197994940353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766.1340130706425</v>
      </c>
      <c r="BG80" s="21">
        <v>77.20441765864285</v>
      </c>
      <c r="BH80" s="21">
        <v>2.098798077428571</v>
      </c>
      <c r="BI80" s="21">
        <v>0</v>
      </c>
      <c r="BJ80" s="22">
        <v>482.5000370180357</v>
      </c>
      <c r="BK80" s="23">
        <f t="shared" si="14"/>
        <v>4092.9558142825863</v>
      </c>
    </row>
    <row r="81" spans="1:63" ht="14.25">
      <c r="A81" s="19"/>
      <c r="B81" s="7" t="s">
        <v>123</v>
      </c>
      <c r="C81" s="20">
        <v>0</v>
      </c>
      <c r="D81" s="21">
        <v>9.294794160214286</v>
      </c>
      <c r="E81" s="21">
        <v>0</v>
      </c>
      <c r="F81" s="21">
        <v>0</v>
      </c>
      <c r="G81" s="22">
        <v>0</v>
      </c>
      <c r="H81" s="20">
        <v>153.24164074892852</v>
      </c>
      <c r="I81" s="21">
        <v>73.69583650517855</v>
      </c>
      <c r="J81" s="21">
        <v>2.941300150535715</v>
      </c>
      <c r="K81" s="21">
        <v>0</v>
      </c>
      <c r="L81" s="22">
        <v>108.48612494425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95.57441698753574</v>
      </c>
      <c r="S81" s="21">
        <v>14.444065829535715</v>
      </c>
      <c r="T81" s="21">
        <v>0</v>
      </c>
      <c r="U81" s="21">
        <v>0</v>
      </c>
      <c r="V81" s="22">
        <v>29.556053153285717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2442.4028000093545</v>
      </c>
      <c r="AW81" s="21">
        <v>237.1405483807645</v>
      </c>
      <c r="AX81" s="21">
        <v>0.010751694392857144</v>
      </c>
      <c r="AY81" s="21">
        <v>0</v>
      </c>
      <c r="AZ81" s="22">
        <v>903.7916960433572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1675.9168680799996</v>
      </c>
      <c r="BG81" s="21">
        <v>72.29429730489284</v>
      </c>
      <c r="BH81" s="21">
        <v>2.1938669437500002</v>
      </c>
      <c r="BI81" s="21">
        <v>0</v>
      </c>
      <c r="BJ81" s="22">
        <v>269.47738037707137</v>
      </c>
      <c r="BK81" s="23">
        <f t="shared" si="14"/>
        <v>6090.462441313047</v>
      </c>
    </row>
    <row r="82" spans="1:63" ht="14.25">
      <c r="A82" s="19"/>
      <c r="B82" s="7" t="s">
        <v>124</v>
      </c>
      <c r="C82" s="20">
        <v>0</v>
      </c>
      <c r="D82" s="21">
        <v>1.3507636222142856</v>
      </c>
      <c r="E82" s="21">
        <v>0</v>
      </c>
      <c r="F82" s="21">
        <v>0</v>
      </c>
      <c r="G82" s="22">
        <v>0</v>
      </c>
      <c r="H82" s="20">
        <v>13.59405071942857</v>
      </c>
      <c r="I82" s="21">
        <v>2.3460866842857144</v>
      </c>
      <c r="J82" s="21">
        <v>0</v>
      </c>
      <c r="K82" s="21">
        <v>0</v>
      </c>
      <c r="L82" s="22">
        <v>10.412830276535715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7.347905617285716</v>
      </c>
      <c r="S82" s="21">
        <v>0.9574722671428573</v>
      </c>
      <c r="T82" s="21">
        <v>0</v>
      </c>
      <c r="U82" s="21">
        <v>0</v>
      </c>
      <c r="V82" s="22">
        <v>3.1296460275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83.43881638092856</v>
      </c>
      <c r="AW82" s="21">
        <v>23.676422395578705</v>
      </c>
      <c r="AX82" s="21">
        <v>0.0010049578571428572</v>
      </c>
      <c r="AY82" s="21">
        <v>0</v>
      </c>
      <c r="AZ82" s="22">
        <v>92.58549292139284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44.468623953071415</v>
      </c>
      <c r="BG82" s="21">
        <v>7.207614780642856</v>
      </c>
      <c r="BH82" s="21">
        <v>0</v>
      </c>
      <c r="BI82" s="21">
        <v>0</v>
      </c>
      <c r="BJ82" s="22">
        <v>20.559005995464293</v>
      </c>
      <c r="BK82" s="23">
        <f>SUM(C82:BJ82)</f>
        <v>311.0757365993287</v>
      </c>
    </row>
    <row r="83" spans="1:63" ht="14.25">
      <c r="A83" s="19"/>
      <c r="B83" s="7" t="s">
        <v>140</v>
      </c>
      <c r="C83" s="20">
        <v>0</v>
      </c>
      <c r="D83" s="21">
        <v>1.8839966821428566</v>
      </c>
      <c r="E83" s="21">
        <v>0</v>
      </c>
      <c r="F83" s="21">
        <v>0</v>
      </c>
      <c r="G83" s="22">
        <v>0</v>
      </c>
      <c r="H83" s="20">
        <v>34.739008161107144</v>
      </c>
      <c r="I83" s="21">
        <v>8.92282265610714</v>
      </c>
      <c r="J83" s="21">
        <v>0</v>
      </c>
      <c r="K83" s="21">
        <v>0</v>
      </c>
      <c r="L83" s="22">
        <v>34.331934564214286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28.67827382821428</v>
      </c>
      <c r="S83" s="21">
        <v>10.055762497749999</v>
      </c>
      <c r="T83" s="21">
        <v>0</v>
      </c>
      <c r="U83" s="21">
        <v>0</v>
      </c>
      <c r="V83" s="22">
        <v>18.75896244135714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195.94522711896443</v>
      </c>
      <c r="AW83" s="21">
        <v>150.71696308905865</v>
      </c>
      <c r="AX83" s="21">
        <v>0.2295784579642857</v>
      </c>
      <c r="AY83" s="21">
        <v>0</v>
      </c>
      <c r="AZ83" s="22">
        <v>395.96085947878566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145.46314048753572</v>
      </c>
      <c r="BG83" s="21">
        <v>19.744071102642863</v>
      </c>
      <c r="BH83" s="21">
        <v>0</v>
      </c>
      <c r="BI83" s="21">
        <v>0</v>
      </c>
      <c r="BJ83" s="22">
        <v>110.3723706914643</v>
      </c>
      <c r="BK83" s="23">
        <f t="shared" si="14"/>
        <v>1155.8029712573089</v>
      </c>
    </row>
    <row r="84" spans="1:63" ht="14.25">
      <c r="A84" s="19"/>
      <c r="B84" s="7" t="s">
        <v>125</v>
      </c>
      <c r="C84" s="20">
        <v>0</v>
      </c>
      <c r="D84" s="21">
        <v>10.004238501142861</v>
      </c>
      <c r="E84" s="21">
        <v>0</v>
      </c>
      <c r="F84" s="21">
        <v>0</v>
      </c>
      <c r="G84" s="22">
        <v>0</v>
      </c>
      <c r="H84" s="20">
        <v>43.25895358892856</v>
      </c>
      <c r="I84" s="21">
        <v>65.97899245971429</v>
      </c>
      <c r="J84" s="21">
        <v>0</v>
      </c>
      <c r="K84" s="21">
        <v>0</v>
      </c>
      <c r="L84" s="22">
        <v>127.69206702082141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27.042215084749994</v>
      </c>
      <c r="S84" s="21">
        <v>80.14588699149999</v>
      </c>
      <c r="T84" s="21">
        <v>0</v>
      </c>
      <c r="U84" s="21">
        <v>0</v>
      </c>
      <c r="V84" s="22">
        <v>73.46183754832143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789.4264412734641</v>
      </c>
      <c r="AW84" s="21">
        <v>563.849132789852</v>
      </c>
      <c r="AX84" s="21">
        <v>0</v>
      </c>
      <c r="AY84" s="21">
        <v>0</v>
      </c>
      <c r="AZ84" s="22">
        <v>3042.5898662187865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619.0153519183212</v>
      </c>
      <c r="BG84" s="21">
        <v>218.3916608841071</v>
      </c>
      <c r="BH84" s="21">
        <v>4.287939137321429</v>
      </c>
      <c r="BI84" s="21">
        <v>0</v>
      </c>
      <c r="BJ84" s="22">
        <v>1030.7064636928571</v>
      </c>
      <c r="BK84" s="23">
        <f t="shared" si="14"/>
        <v>6695.851047109888</v>
      </c>
    </row>
    <row r="85" spans="1:63" ht="14.25">
      <c r="A85" s="19"/>
      <c r="B85" s="7" t="s">
        <v>161</v>
      </c>
      <c r="C85" s="20">
        <v>0</v>
      </c>
      <c r="D85" s="21">
        <v>1.1311484375714287</v>
      </c>
      <c r="E85" s="21">
        <v>0</v>
      </c>
      <c r="F85" s="21">
        <v>0</v>
      </c>
      <c r="G85" s="22">
        <v>0</v>
      </c>
      <c r="H85" s="20">
        <v>70.95122468382142</v>
      </c>
      <c r="I85" s="21">
        <v>52.82239399735714</v>
      </c>
      <c r="J85" s="21">
        <v>0</v>
      </c>
      <c r="K85" s="21">
        <v>0</v>
      </c>
      <c r="L85" s="22">
        <v>115.22107974235713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30.364267389071426</v>
      </c>
      <c r="S85" s="21">
        <v>55.213311584071434</v>
      </c>
      <c r="T85" s="21">
        <v>0</v>
      </c>
      <c r="U85" s="21">
        <v>0</v>
      </c>
      <c r="V85" s="22">
        <v>18.236947661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89.81368564100005</v>
      </c>
      <c r="AW85" s="21">
        <v>52.82158675457458</v>
      </c>
      <c r="AX85" s="21">
        <v>0.19593903025000003</v>
      </c>
      <c r="AY85" s="21">
        <v>0</v>
      </c>
      <c r="AZ85" s="22">
        <v>105.23115273110713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33.01183450935716</v>
      </c>
      <c r="BG85" s="21">
        <v>8.698633227178572</v>
      </c>
      <c r="BH85" s="21">
        <v>0</v>
      </c>
      <c r="BI85" s="21">
        <v>0</v>
      </c>
      <c r="BJ85" s="22">
        <v>16.874898652071426</v>
      </c>
      <c r="BK85" s="23">
        <f t="shared" si="14"/>
        <v>650.588104040789</v>
      </c>
    </row>
    <row r="86" spans="1:63" ht="14.25">
      <c r="A86" s="19"/>
      <c r="B86" s="7" t="s">
        <v>179</v>
      </c>
      <c r="C86" s="20">
        <v>0</v>
      </c>
      <c r="D86" s="21">
        <v>0</v>
      </c>
      <c r="E86" s="21">
        <v>0</v>
      </c>
      <c r="F86" s="21">
        <v>0</v>
      </c>
      <c r="G86" s="22">
        <v>0</v>
      </c>
      <c r="H86" s="20">
        <v>2.4720758231785713</v>
      </c>
      <c r="I86" s="21">
        <v>10.586175333892857</v>
      </c>
      <c r="J86" s="21">
        <v>0</v>
      </c>
      <c r="K86" s="21">
        <v>0</v>
      </c>
      <c r="L86" s="22">
        <v>8.18770292075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1.9264068006785717</v>
      </c>
      <c r="S86" s="21">
        <v>0.22088278389285715</v>
      </c>
      <c r="T86" s="21">
        <v>0</v>
      </c>
      <c r="U86" s="21">
        <v>0</v>
      </c>
      <c r="V86" s="22">
        <v>1.68662473875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2.9485375364642854</v>
      </c>
      <c r="AW86" s="21">
        <v>1.567298125239983</v>
      </c>
      <c r="AX86" s="21">
        <v>0</v>
      </c>
      <c r="AY86" s="21">
        <v>0</v>
      </c>
      <c r="AZ86" s="22">
        <v>6.277141346892859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2.2461971466428574</v>
      </c>
      <c r="BG86" s="21">
        <v>0.23509321632142863</v>
      </c>
      <c r="BH86" s="21">
        <v>0</v>
      </c>
      <c r="BI86" s="21">
        <v>0</v>
      </c>
      <c r="BJ86" s="22">
        <v>3.3162355887142856</v>
      </c>
      <c r="BK86" s="23">
        <f t="shared" si="14"/>
        <v>41.67037136141856</v>
      </c>
    </row>
    <row r="87" spans="1:63" ht="14.25">
      <c r="A87" s="19"/>
      <c r="B87" s="7" t="s">
        <v>144</v>
      </c>
      <c r="C87" s="20">
        <v>0</v>
      </c>
      <c r="D87" s="21">
        <v>0.664631589535714</v>
      </c>
      <c r="E87" s="21">
        <v>0</v>
      </c>
      <c r="F87" s="21">
        <v>0</v>
      </c>
      <c r="G87" s="22">
        <v>0</v>
      </c>
      <c r="H87" s="20">
        <v>35.92541995842856</v>
      </c>
      <c r="I87" s="21">
        <v>127.22929256360713</v>
      </c>
      <c r="J87" s="21">
        <v>0</v>
      </c>
      <c r="K87" s="21">
        <v>0</v>
      </c>
      <c r="L87" s="22">
        <v>228.24609923296427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19.099383137285713</v>
      </c>
      <c r="S87" s="21">
        <v>10.739919464107146</v>
      </c>
      <c r="T87" s="21">
        <v>0</v>
      </c>
      <c r="U87" s="21">
        <v>0</v>
      </c>
      <c r="V87" s="22">
        <v>23.91502690660714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14.861369173035715</v>
      </c>
      <c r="AW87" s="21">
        <v>17.357605286084095</v>
      </c>
      <c r="AX87" s="21">
        <v>10.463529066464286</v>
      </c>
      <c r="AY87" s="21">
        <v>0</v>
      </c>
      <c r="AZ87" s="22">
        <v>40.727775345428576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7.399895587214287</v>
      </c>
      <c r="BG87" s="21">
        <v>6.914096190857143</v>
      </c>
      <c r="BH87" s="21">
        <v>0</v>
      </c>
      <c r="BI87" s="21">
        <v>0</v>
      </c>
      <c r="BJ87" s="22">
        <v>3.9449609040714284</v>
      </c>
      <c r="BK87" s="23">
        <f t="shared" si="14"/>
        <v>547.489004405691</v>
      </c>
    </row>
    <row r="88" spans="1:63" ht="14.25">
      <c r="A88" s="19"/>
      <c r="B88" s="7" t="s">
        <v>141</v>
      </c>
      <c r="C88" s="20">
        <v>0</v>
      </c>
      <c r="D88" s="21">
        <v>0.9093461394999998</v>
      </c>
      <c r="E88" s="21">
        <v>0</v>
      </c>
      <c r="F88" s="21">
        <v>0</v>
      </c>
      <c r="G88" s="22">
        <v>0</v>
      </c>
      <c r="H88" s="20">
        <v>59.153546809964304</v>
      </c>
      <c r="I88" s="21">
        <v>61.985932247321415</v>
      </c>
      <c r="J88" s="21">
        <v>0</v>
      </c>
      <c r="K88" s="21">
        <v>0</v>
      </c>
      <c r="L88" s="22">
        <v>73.56121931132144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41.06969583464287</v>
      </c>
      <c r="S88" s="21">
        <v>0.7225808049999999</v>
      </c>
      <c r="T88" s="21">
        <v>0</v>
      </c>
      <c r="U88" s="21">
        <v>0</v>
      </c>
      <c r="V88" s="22">
        <v>14.30438083839286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30.570479131928572</v>
      </c>
      <c r="AW88" s="21">
        <v>16.783336725959188</v>
      </c>
      <c r="AX88" s="21">
        <v>0</v>
      </c>
      <c r="AY88" s="21">
        <v>0</v>
      </c>
      <c r="AZ88" s="22">
        <v>55.04628542557143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21.51597897371429</v>
      </c>
      <c r="BG88" s="21">
        <v>7.50467440357143</v>
      </c>
      <c r="BH88" s="21">
        <v>0</v>
      </c>
      <c r="BI88" s="21">
        <v>0</v>
      </c>
      <c r="BJ88" s="22">
        <v>9.814170734285714</v>
      </c>
      <c r="BK88" s="23">
        <f t="shared" si="14"/>
        <v>392.94162738117353</v>
      </c>
    </row>
    <row r="89" spans="1:63" ht="14.25">
      <c r="A89" s="19"/>
      <c r="B89" s="7" t="s">
        <v>145</v>
      </c>
      <c r="C89" s="20">
        <v>0</v>
      </c>
      <c r="D89" s="21">
        <v>0.6736573882857142</v>
      </c>
      <c r="E89" s="21">
        <v>0</v>
      </c>
      <c r="F89" s="21">
        <v>0</v>
      </c>
      <c r="G89" s="22">
        <v>0</v>
      </c>
      <c r="H89" s="20">
        <v>25.114850864964286</v>
      </c>
      <c r="I89" s="21">
        <v>66.52537775796429</v>
      </c>
      <c r="J89" s="21">
        <v>0</v>
      </c>
      <c r="K89" s="21">
        <v>0</v>
      </c>
      <c r="L89" s="22">
        <v>74.46498218053571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11.953446352892854</v>
      </c>
      <c r="S89" s="21">
        <v>1.1754068382857141</v>
      </c>
      <c r="T89" s="21">
        <v>0</v>
      </c>
      <c r="U89" s="21">
        <v>0</v>
      </c>
      <c r="V89" s="22">
        <v>12.761081808607145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14.968269791642857</v>
      </c>
      <c r="AW89" s="21">
        <v>13.441265930520018</v>
      </c>
      <c r="AX89" s="21">
        <v>0</v>
      </c>
      <c r="AY89" s="21">
        <v>0</v>
      </c>
      <c r="AZ89" s="22">
        <v>32.89664880642857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5.075710946857142</v>
      </c>
      <c r="BG89" s="21">
        <v>3.1383941170714285</v>
      </c>
      <c r="BH89" s="21">
        <v>0</v>
      </c>
      <c r="BI89" s="21">
        <v>0</v>
      </c>
      <c r="BJ89" s="22">
        <v>3.014727462928571</v>
      </c>
      <c r="BK89" s="23">
        <f t="shared" si="14"/>
        <v>265.2038202469843</v>
      </c>
    </row>
    <row r="90" spans="1:63" ht="14.25">
      <c r="A90" s="19"/>
      <c r="B90" s="7" t="s">
        <v>126</v>
      </c>
      <c r="C90" s="20">
        <v>0</v>
      </c>
      <c r="D90" s="21">
        <v>7.103303301142855</v>
      </c>
      <c r="E90" s="21">
        <v>0</v>
      </c>
      <c r="F90" s="21">
        <v>0</v>
      </c>
      <c r="G90" s="22">
        <v>0</v>
      </c>
      <c r="H90" s="20">
        <v>404.7195517352856</v>
      </c>
      <c r="I90" s="21">
        <v>70.19655953003571</v>
      </c>
      <c r="J90" s="21">
        <v>0.7973155384285713</v>
      </c>
      <c r="K90" s="21">
        <v>0</v>
      </c>
      <c r="L90" s="22">
        <v>305.8653157014999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222.42116381899996</v>
      </c>
      <c r="S90" s="21">
        <v>19.039514255678572</v>
      </c>
      <c r="T90" s="21">
        <v>0</v>
      </c>
      <c r="U90" s="21">
        <v>0</v>
      </c>
      <c r="V90" s="22">
        <v>42.283400253571436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1215.002869516322</v>
      </c>
      <c r="AW90" s="21">
        <v>194.72969383663744</v>
      </c>
      <c r="AX90" s="21">
        <v>0.08081572374999997</v>
      </c>
      <c r="AY90" s="21">
        <v>0</v>
      </c>
      <c r="AZ90" s="22">
        <v>1139.1209590127498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549.2725997279284</v>
      </c>
      <c r="BG90" s="21">
        <v>43.89011413189285</v>
      </c>
      <c r="BH90" s="21">
        <v>0.05416014342857143</v>
      </c>
      <c r="BI90" s="21">
        <v>0</v>
      </c>
      <c r="BJ90" s="22">
        <v>161.28837469839291</v>
      </c>
      <c r="BK90" s="23">
        <f t="shared" si="14"/>
        <v>4375.865710925746</v>
      </c>
    </row>
    <row r="91" spans="1:63" ht="14.25">
      <c r="A91" s="19"/>
      <c r="B91" s="7" t="s">
        <v>127</v>
      </c>
      <c r="C91" s="20">
        <v>0</v>
      </c>
      <c r="D91" s="21">
        <v>2.939413756964285</v>
      </c>
      <c r="E91" s="21">
        <v>0</v>
      </c>
      <c r="F91" s="21">
        <v>0</v>
      </c>
      <c r="G91" s="22">
        <v>0</v>
      </c>
      <c r="H91" s="20">
        <v>74.62240752089286</v>
      </c>
      <c r="I91" s="21">
        <v>3.395002696035714</v>
      </c>
      <c r="J91" s="21">
        <v>0</v>
      </c>
      <c r="K91" s="21">
        <v>0</v>
      </c>
      <c r="L91" s="22">
        <v>29.721563285714282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33.02451873225</v>
      </c>
      <c r="S91" s="21">
        <v>6.926916957535714</v>
      </c>
      <c r="T91" s="21">
        <v>0</v>
      </c>
      <c r="U91" s="21">
        <v>0</v>
      </c>
      <c r="V91" s="22">
        <v>14.762994564071427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904.1612384742147</v>
      </c>
      <c r="AW91" s="21">
        <v>65.87695665105163</v>
      </c>
      <c r="AX91" s="21">
        <v>0</v>
      </c>
      <c r="AY91" s="21">
        <v>0</v>
      </c>
      <c r="AZ91" s="22">
        <v>251.6971026711428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410.15800899464296</v>
      </c>
      <c r="BG91" s="21">
        <v>27.495963015357137</v>
      </c>
      <c r="BH91" s="21">
        <v>0</v>
      </c>
      <c r="BI91" s="21">
        <v>0</v>
      </c>
      <c r="BJ91" s="22">
        <v>69.1480172525</v>
      </c>
      <c r="BK91" s="23">
        <f t="shared" si="14"/>
        <v>1893.9301045723735</v>
      </c>
    </row>
    <row r="92" spans="1:63" ht="14.25">
      <c r="A92" s="19"/>
      <c r="B92" s="7" t="s">
        <v>128</v>
      </c>
      <c r="C92" s="20">
        <v>0</v>
      </c>
      <c r="D92" s="21">
        <v>1.2058637291785719</v>
      </c>
      <c r="E92" s="21">
        <v>0</v>
      </c>
      <c r="F92" s="21">
        <v>0</v>
      </c>
      <c r="G92" s="22">
        <v>0</v>
      </c>
      <c r="H92" s="20">
        <v>4.306304251857144</v>
      </c>
      <c r="I92" s="21">
        <v>0.065942219</v>
      </c>
      <c r="J92" s="21">
        <v>0</v>
      </c>
      <c r="K92" s="21">
        <v>0</v>
      </c>
      <c r="L92" s="22">
        <v>3.691342234321429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1.4799529914642855</v>
      </c>
      <c r="S92" s="21">
        <v>0.7434395823571429</v>
      </c>
      <c r="T92" s="21">
        <v>0</v>
      </c>
      <c r="U92" s="21">
        <v>0</v>
      </c>
      <c r="V92" s="22">
        <v>0.49948947903571417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14.24715262382143</v>
      </c>
      <c r="AW92" s="21">
        <v>0.20581703296569076</v>
      </c>
      <c r="AX92" s="21">
        <v>0</v>
      </c>
      <c r="AY92" s="21">
        <v>0</v>
      </c>
      <c r="AZ92" s="22">
        <v>2.871263108035714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5.3187605316785715</v>
      </c>
      <c r="BG92" s="21">
        <v>0.05306723242857141</v>
      </c>
      <c r="BH92" s="21">
        <v>0</v>
      </c>
      <c r="BI92" s="21">
        <v>0</v>
      </c>
      <c r="BJ92" s="22">
        <v>0.6568333631071429</v>
      </c>
      <c r="BK92" s="23">
        <f t="shared" si="14"/>
        <v>35.34522837925141</v>
      </c>
    </row>
    <row r="93" spans="1:63" ht="14.25">
      <c r="A93" s="19"/>
      <c r="B93" s="7" t="s">
        <v>129</v>
      </c>
      <c r="C93" s="20">
        <v>0</v>
      </c>
      <c r="D93" s="21">
        <v>3.6925563747499996</v>
      </c>
      <c r="E93" s="21">
        <v>0</v>
      </c>
      <c r="F93" s="21">
        <v>0</v>
      </c>
      <c r="G93" s="22">
        <v>0</v>
      </c>
      <c r="H93" s="20">
        <v>33.83553667407143</v>
      </c>
      <c r="I93" s="21">
        <v>0</v>
      </c>
      <c r="J93" s="21">
        <v>0</v>
      </c>
      <c r="K93" s="21">
        <v>0</v>
      </c>
      <c r="L93" s="22">
        <v>11.745177988464288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23.612750147357144</v>
      </c>
      <c r="S93" s="21">
        <v>0</v>
      </c>
      <c r="T93" s="21">
        <v>0</v>
      </c>
      <c r="U93" s="21">
        <v>0</v>
      </c>
      <c r="V93" s="22">
        <v>2.102277571428571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1025.8526171608758</v>
      </c>
      <c r="AW93" s="21">
        <v>0.021220390428571427</v>
      </c>
      <c r="AX93" s="21">
        <v>0</v>
      </c>
      <c r="AY93" s="21">
        <v>0</v>
      </c>
      <c r="AZ93" s="22">
        <v>222.65065909557146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827.569977411714</v>
      </c>
      <c r="BG93" s="21">
        <v>0.05904370882142858</v>
      </c>
      <c r="BH93" s="21">
        <v>0</v>
      </c>
      <c r="BI93" s="21">
        <v>0</v>
      </c>
      <c r="BJ93" s="22">
        <v>127.36661222860711</v>
      </c>
      <c r="BK93" s="23">
        <f t="shared" si="14"/>
        <v>2278.50842875209</v>
      </c>
    </row>
    <row r="94" spans="1:63" ht="14.25">
      <c r="A94" s="19"/>
      <c r="B94" s="7" t="s">
        <v>130</v>
      </c>
      <c r="C94" s="20">
        <v>0</v>
      </c>
      <c r="D94" s="21">
        <v>34.265070393857144</v>
      </c>
      <c r="E94" s="21">
        <v>0</v>
      </c>
      <c r="F94" s="21">
        <v>0</v>
      </c>
      <c r="G94" s="22">
        <v>0</v>
      </c>
      <c r="H94" s="20">
        <v>2180.2460783918564</v>
      </c>
      <c r="I94" s="21">
        <v>227.36462701825</v>
      </c>
      <c r="J94" s="21">
        <v>0</v>
      </c>
      <c r="K94" s="21">
        <v>0</v>
      </c>
      <c r="L94" s="22">
        <v>1137.6942611489285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1421.6618255687854</v>
      </c>
      <c r="S94" s="21">
        <v>37.001693121142864</v>
      </c>
      <c r="T94" s="21">
        <v>0</v>
      </c>
      <c r="U94" s="21">
        <v>0</v>
      </c>
      <c r="V94" s="22">
        <v>246.4133761749999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8307.375005996211</v>
      </c>
      <c r="AW94" s="21">
        <v>458.7044089284844</v>
      </c>
      <c r="AX94" s="21">
        <v>0.5472588421428571</v>
      </c>
      <c r="AY94" s="21">
        <v>0</v>
      </c>
      <c r="AZ94" s="22">
        <v>2840.180612000606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6025.669419873751</v>
      </c>
      <c r="BG94" s="21">
        <v>186.32305324557146</v>
      </c>
      <c r="BH94" s="21">
        <v>0.14976855082142856</v>
      </c>
      <c r="BI94" s="21">
        <v>0</v>
      </c>
      <c r="BJ94" s="22">
        <v>894.2239419013216</v>
      </c>
      <c r="BK94" s="23">
        <f t="shared" si="14"/>
        <v>23997.82040115673</v>
      </c>
    </row>
    <row r="95" spans="1:63" ht="14.25">
      <c r="A95" s="19"/>
      <c r="B95" s="7" t="s">
        <v>131</v>
      </c>
      <c r="C95" s="20">
        <v>0</v>
      </c>
      <c r="D95" s="21">
        <v>7.087346863749997</v>
      </c>
      <c r="E95" s="21">
        <v>0</v>
      </c>
      <c r="F95" s="21">
        <v>0</v>
      </c>
      <c r="G95" s="22">
        <v>0</v>
      </c>
      <c r="H95" s="20">
        <v>206.62023680767854</v>
      </c>
      <c r="I95" s="21">
        <v>34.196804689428575</v>
      </c>
      <c r="J95" s="21">
        <v>0</v>
      </c>
      <c r="K95" s="21">
        <v>0</v>
      </c>
      <c r="L95" s="22">
        <v>92.10548372882147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92.71983781989286</v>
      </c>
      <c r="S95" s="21">
        <v>22.885177235678576</v>
      </c>
      <c r="T95" s="21">
        <v>0</v>
      </c>
      <c r="U95" s="21">
        <v>0</v>
      </c>
      <c r="V95" s="22">
        <v>12.965041713500002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2071.223457104963</v>
      </c>
      <c r="AW95" s="21">
        <v>101.20561252042548</v>
      </c>
      <c r="AX95" s="21">
        <v>0</v>
      </c>
      <c r="AY95" s="21">
        <v>0</v>
      </c>
      <c r="AZ95" s="22">
        <v>708.6545147570357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1192.3841969741075</v>
      </c>
      <c r="BG95" s="21">
        <v>28.143477740321426</v>
      </c>
      <c r="BH95" s="21">
        <v>0.008553307357142855</v>
      </c>
      <c r="BI95" s="21">
        <v>0</v>
      </c>
      <c r="BJ95" s="22">
        <v>161.5427446665357</v>
      </c>
      <c r="BK95" s="23">
        <f t="shared" si="14"/>
        <v>4731.742485929495</v>
      </c>
    </row>
    <row r="96" spans="1:63" ht="14.25">
      <c r="A96" s="19"/>
      <c r="B96" s="7" t="s">
        <v>162</v>
      </c>
      <c r="C96" s="20">
        <v>0</v>
      </c>
      <c r="D96" s="21">
        <v>0.12508720546428567</v>
      </c>
      <c r="E96" s="21">
        <v>0</v>
      </c>
      <c r="F96" s="21">
        <v>0</v>
      </c>
      <c r="G96" s="22">
        <v>0</v>
      </c>
      <c r="H96" s="20">
        <v>94.39243771067855</v>
      </c>
      <c r="I96" s="21">
        <v>48.55014023507144</v>
      </c>
      <c r="J96" s="21">
        <v>0</v>
      </c>
      <c r="K96" s="21">
        <v>0</v>
      </c>
      <c r="L96" s="22">
        <v>73.19137034064286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53.79696822489286</v>
      </c>
      <c r="S96" s="21">
        <v>11.775969257678575</v>
      </c>
      <c r="T96" s="21">
        <v>0</v>
      </c>
      <c r="U96" s="21">
        <v>0</v>
      </c>
      <c r="V96" s="22">
        <v>14.303143809535714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24.537924301749996</v>
      </c>
      <c r="AW96" s="21">
        <v>8.128204708798794</v>
      </c>
      <c r="AX96" s="21">
        <v>0</v>
      </c>
      <c r="AY96" s="21">
        <v>0</v>
      </c>
      <c r="AZ96" s="22">
        <v>36.96523457371428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9.971027838071425</v>
      </c>
      <c r="BG96" s="21">
        <v>0.49993729835714285</v>
      </c>
      <c r="BH96" s="21">
        <v>0</v>
      </c>
      <c r="BI96" s="21">
        <v>0</v>
      </c>
      <c r="BJ96" s="22">
        <v>2.9454420858928576</v>
      </c>
      <c r="BK96" s="23">
        <f t="shared" si="14"/>
        <v>379.1828875905489</v>
      </c>
    </row>
    <row r="97" spans="1:63" ht="14.25">
      <c r="A97" s="19"/>
      <c r="B97" s="7" t="s">
        <v>147</v>
      </c>
      <c r="C97" s="20">
        <v>0</v>
      </c>
      <c r="D97" s="21">
        <v>3.713108571428571</v>
      </c>
      <c r="E97" s="21">
        <v>0</v>
      </c>
      <c r="F97" s="21">
        <v>0</v>
      </c>
      <c r="G97" s="22">
        <v>0</v>
      </c>
      <c r="H97" s="20">
        <v>100.82966352346429</v>
      </c>
      <c r="I97" s="21">
        <v>14.083062782821429</v>
      </c>
      <c r="J97" s="21">
        <v>0</v>
      </c>
      <c r="K97" s="21">
        <v>0</v>
      </c>
      <c r="L97" s="22">
        <v>68.25212713567858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54.879921988321435</v>
      </c>
      <c r="S97" s="21">
        <v>1.2778778802142856</v>
      </c>
      <c r="T97" s="21">
        <v>0</v>
      </c>
      <c r="U97" s="21">
        <v>0</v>
      </c>
      <c r="V97" s="22">
        <v>8.904833304535716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85.41304221989282</v>
      </c>
      <c r="AW97" s="21">
        <v>81.21529828475938</v>
      </c>
      <c r="AX97" s="21">
        <v>0.1405350969285714</v>
      </c>
      <c r="AY97" s="21">
        <v>0</v>
      </c>
      <c r="AZ97" s="22">
        <v>79.16358118557143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39.90461859035713</v>
      </c>
      <c r="BG97" s="21">
        <v>2.316474912071429</v>
      </c>
      <c r="BH97" s="21">
        <v>0</v>
      </c>
      <c r="BI97" s="21">
        <v>0</v>
      </c>
      <c r="BJ97" s="22">
        <v>14.428378725821428</v>
      </c>
      <c r="BK97" s="23">
        <f t="shared" si="14"/>
        <v>554.5225242018664</v>
      </c>
    </row>
    <row r="98" spans="1:63" s="28" customFormat="1" ht="14.25">
      <c r="A98" s="19"/>
      <c r="B98" s="8" t="s">
        <v>12</v>
      </c>
      <c r="C98" s="24">
        <f aca="true" t="shared" si="15" ref="C98:AH98">SUM(C69:C97)</f>
        <v>0</v>
      </c>
      <c r="D98" s="25">
        <f t="shared" si="15"/>
        <v>178.03363244196427</v>
      </c>
      <c r="E98" s="25">
        <f t="shared" si="15"/>
        <v>0</v>
      </c>
      <c r="F98" s="25">
        <f t="shared" si="15"/>
        <v>0</v>
      </c>
      <c r="G98" s="26">
        <f t="shared" si="15"/>
        <v>0</v>
      </c>
      <c r="H98" s="24">
        <f t="shared" si="15"/>
        <v>5604.62614024275</v>
      </c>
      <c r="I98" s="25">
        <f t="shared" si="15"/>
        <v>6076.485120485252</v>
      </c>
      <c r="J98" s="25">
        <f t="shared" si="15"/>
        <v>6.275764104535715</v>
      </c>
      <c r="K98" s="25">
        <f t="shared" si="15"/>
        <v>522.0318941059286</v>
      </c>
      <c r="L98" s="26">
        <f t="shared" si="15"/>
        <v>6423.765154489427</v>
      </c>
      <c r="M98" s="24">
        <f t="shared" si="15"/>
        <v>0</v>
      </c>
      <c r="N98" s="25">
        <f t="shared" si="15"/>
        <v>0</v>
      </c>
      <c r="O98" s="25">
        <f t="shared" si="15"/>
        <v>0</v>
      </c>
      <c r="P98" s="25">
        <f t="shared" si="15"/>
        <v>0</v>
      </c>
      <c r="Q98" s="26">
        <f t="shared" si="15"/>
        <v>0</v>
      </c>
      <c r="R98" s="24">
        <f t="shared" si="15"/>
        <v>3204.890540223428</v>
      </c>
      <c r="S98" s="25">
        <f t="shared" si="15"/>
        <v>850.0101596508215</v>
      </c>
      <c r="T98" s="25">
        <f t="shared" si="15"/>
        <v>2.415997127892857</v>
      </c>
      <c r="U98" s="25">
        <f t="shared" si="15"/>
        <v>0</v>
      </c>
      <c r="V98" s="26">
        <f t="shared" si="15"/>
        <v>1191.2037489601428</v>
      </c>
      <c r="W98" s="24">
        <f t="shared" si="15"/>
        <v>0</v>
      </c>
      <c r="X98" s="25">
        <f t="shared" si="15"/>
        <v>0</v>
      </c>
      <c r="Y98" s="25">
        <f t="shared" si="15"/>
        <v>0</v>
      </c>
      <c r="Z98" s="25">
        <f t="shared" si="15"/>
        <v>0</v>
      </c>
      <c r="AA98" s="26">
        <f t="shared" si="15"/>
        <v>0</v>
      </c>
      <c r="AB98" s="24">
        <f t="shared" si="15"/>
        <v>0</v>
      </c>
      <c r="AC98" s="25">
        <f t="shared" si="15"/>
        <v>0</v>
      </c>
      <c r="AD98" s="25">
        <f t="shared" si="15"/>
        <v>0</v>
      </c>
      <c r="AE98" s="25">
        <f t="shared" si="15"/>
        <v>0</v>
      </c>
      <c r="AF98" s="26">
        <f t="shared" si="15"/>
        <v>0</v>
      </c>
      <c r="AG98" s="24">
        <f t="shared" si="15"/>
        <v>0</v>
      </c>
      <c r="AH98" s="25">
        <f t="shared" si="15"/>
        <v>0</v>
      </c>
      <c r="AI98" s="25">
        <f aca="true" t="shared" si="16" ref="AI98:BK98">SUM(AI69:AI97)</f>
        <v>0</v>
      </c>
      <c r="AJ98" s="25">
        <f t="shared" si="16"/>
        <v>0</v>
      </c>
      <c r="AK98" s="26">
        <f t="shared" si="16"/>
        <v>0</v>
      </c>
      <c r="AL98" s="24">
        <f t="shared" si="16"/>
        <v>0</v>
      </c>
      <c r="AM98" s="25">
        <f t="shared" si="16"/>
        <v>0</v>
      </c>
      <c r="AN98" s="25">
        <f t="shared" si="16"/>
        <v>0</v>
      </c>
      <c r="AO98" s="25">
        <f t="shared" si="16"/>
        <v>0</v>
      </c>
      <c r="AP98" s="26">
        <f t="shared" si="16"/>
        <v>0</v>
      </c>
      <c r="AQ98" s="24">
        <f t="shared" si="16"/>
        <v>0</v>
      </c>
      <c r="AR98" s="25">
        <f t="shared" si="16"/>
        <v>0</v>
      </c>
      <c r="AS98" s="25">
        <f t="shared" si="16"/>
        <v>0</v>
      </c>
      <c r="AT98" s="25">
        <f t="shared" si="16"/>
        <v>0</v>
      </c>
      <c r="AU98" s="26">
        <f t="shared" si="16"/>
        <v>0</v>
      </c>
      <c r="AV98" s="24">
        <f t="shared" si="16"/>
        <v>35421.26150751057</v>
      </c>
      <c r="AW98" s="25">
        <f t="shared" si="16"/>
        <v>5190.22729818187</v>
      </c>
      <c r="AX98" s="25">
        <f t="shared" si="16"/>
        <v>13.10186061532143</v>
      </c>
      <c r="AY98" s="25">
        <f t="shared" si="16"/>
        <v>0</v>
      </c>
      <c r="AZ98" s="26">
        <f t="shared" si="16"/>
        <v>22986.54916105311</v>
      </c>
      <c r="BA98" s="24">
        <f t="shared" si="16"/>
        <v>0</v>
      </c>
      <c r="BB98" s="25">
        <f t="shared" si="16"/>
        <v>0</v>
      </c>
      <c r="BC98" s="25">
        <f t="shared" si="16"/>
        <v>0</v>
      </c>
      <c r="BD98" s="25">
        <f t="shared" si="16"/>
        <v>0</v>
      </c>
      <c r="BE98" s="26">
        <f t="shared" si="16"/>
        <v>0</v>
      </c>
      <c r="BF98" s="24">
        <f t="shared" si="16"/>
        <v>22506.46489153243</v>
      </c>
      <c r="BG98" s="25">
        <f t="shared" si="16"/>
        <v>1535.1313346781785</v>
      </c>
      <c r="BH98" s="25">
        <f t="shared" si="16"/>
        <v>9.821468211107144</v>
      </c>
      <c r="BI98" s="25">
        <f t="shared" si="16"/>
        <v>0</v>
      </c>
      <c r="BJ98" s="26">
        <f t="shared" si="16"/>
        <v>6259.528869923214</v>
      </c>
      <c r="BK98" s="27">
        <f t="shared" si="16"/>
        <v>117981.82454353794</v>
      </c>
    </row>
    <row r="99" spans="1:63" s="28" customFormat="1" ht="14.25">
      <c r="A99" s="19"/>
      <c r="B99" s="8" t="s">
        <v>23</v>
      </c>
      <c r="C99" s="24">
        <f aca="true" t="shared" si="17" ref="C99:AH99">C98+C66</f>
        <v>0</v>
      </c>
      <c r="D99" s="25">
        <f t="shared" si="17"/>
        <v>196.6448576142143</v>
      </c>
      <c r="E99" s="25">
        <f t="shared" si="17"/>
        <v>0</v>
      </c>
      <c r="F99" s="25">
        <f t="shared" si="17"/>
        <v>0</v>
      </c>
      <c r="G99" s="26">
        <f t="shared" si="17"/>
        <v>0</v>
      </c>
      <c r="H99" s="24">
        <f t="shared" si="17"/>
        <v>6103.1966126941425</v>
      </c>
      <c r="I99" s="25">
        <f t="shared" si="17"/>
        <v>6096.280540204395</v>
      </c>
      <c r="J99" s="25">
        <f t="shared" si="17"/>
        <v>6.275764104535715</v>
      </c>
      <c r="K99" s="25">
        <f t="shared" si="17"/>
        <v>522.0318941059286</v>
      </c>
      <c r="L99" s="26">
        <f t="shared" si="17"/>
        <v>6471.515676515963</v>
      </c>
      <c r="M99" s="24">
        <f t="shared" si="17"/>
        <v>0</v>
      </c>
      <c r="N99" s="25">
        <f t="shared" si="17"/>
        <v>0</v>
      </c>
      <c r="O99" s="25">
        <f t="shared" si="17"/>
        <v>0</v>
      </c>
      <c r="P99" s="25">
        <f t="shared" si="17"/>
        <v>0</v>
      </c>
      <c r="Q99" s="26">
        <f t="shared" si="17"/>
        <v>0</v>
      </c>
      <c r="R99" s="24">
        <f t="shared" si="17"/>
        <v>3546.531857551928</v>
      </c>
      <c r="S99" s="25">
        <f t="shared" si="17"/>
        <v>859.562657935643</v>
      </c>
      <c r="T99" s="25">
        <f t="shared" si="17"/>
        <v>2.415997127892857</v>
      </c>
      <c r="U99" s="25">
        <f t="shared" si="17"/>
        <v>0</v>
      </c>
      <c r="V99" s="26">
        <f t="shared" si="17"/>
        <v>1209.7398304935357</v>
      </c>
      <c r="W99" s="24">
        <f t="shared" si="17"/>
        <v>0</v>
      </c>
      <c r="X99" s="25">
        <f t="shared" si="17"/>
        <v>0</v>
      </c>
      <c r="Y99" s="25">
        <f t="shared" si="17"/>
        <v>0</v>
      </c>
      <c r="Z99" s="25">
        <f t="shared" si="17"/>
        <v>0</v>
      </c>
      <c r="AA99" s="26">
        <f t="shared" si="17"/>
        <v>0</v>
      </c>
      <c r="AB99" s="24">
        <f t="shared" si="17"/>
        <v>0</v>
      </c>
      <c r="AC99" s="25">
        <f t="shared" si="17"/>
        <v>0</v>
      </c>
      <c r="AD99" s="25">
        <f t="shared" si="17"/>
        <v>0</v>
      </c>
      <c r="AE99" s="25">
        <f t="shared" si="17"/>
        <v>0</v>
      </c>
      <c r="AF99" s="26">
        <f t="shared" si="17"/>
        <v>0</v>
      </c>
      <c r="AG99" s="24">
        <f t="shared" si="17"/>
        <v>0</v>
      </c>
      <c r="AH99" s="25">
        <f t="shared" si="17"/>
        <v>0</v>
      </c>
      <c r="AI99" s="25">
        <f aca="true" t="shared" si="18" ref="AI99:BK99">AI98+AI66</f>
        <v>0</v>
      </c>
      <c r="AJ99" s="25">
        <f t="shared" si="18"/>
        <v>0</v>
      </c>
      <c r="AK99" s="26">
        <f t="shared" si="18"/>
        <v>0</v>
      </c>
      <c r="AL99" s="24">
        <f t="shared" si="18"/>
        <v>0</v>
      </c>
      <c r="AM99" s="25">
        <f t="shared" si="18"/>
        <v>0</v>
      </c>
      <c r="AN99" s="25">
        <f t="shared" si="18"/>
        <v>0</v>
      </c>
      <c r="AO99" s="25">
        <f t="shared" si="18"/>
        <v>0</v>
      </c>
      <c r="AP99" s="26">
        <f t="shared" si="18"/>
        <v>0</v>
      </c>
      <c r="AQ99" s="24">
        <f t="shared" si="18"/>
        <v>0</v>
      </c>
      <c r="AR99" s="25">
        <f t="shared" si="18"/>
        <v>0</v>
      </c>
      <c r="AS99" s="25">
        <f t="shared" si="18"/>
        <v>0</v>
      </c>
      <c r="AT99" s="25">
        <f t="shared" si="18"/>
        <v>0</v>
      </c>
      <c r="AU99" s="26">
        <f t="shared" si="18"/>
        <v>0</v>
      </c>
      <c r="AV99" s="24">
        <f t="shared" si="18"/>
        <v>40444.6919940279</v>
      </c>
      <c r="AW99" s="25">
        <f t="shared" si="18"/>
        <v>5483.726185025852</v>
      </c>
      <c r="AX99" s="25">
        <f t="shared" si="18"/>
        <v>13.10186061532143</v>
      </c>
      <c r="AY99" s="25">
        <f t="shared" si="18"/>
        <v>0</v>
      </c>
      <c r="AZ99" s="26">
        <f t="shared" si="18"/>
        <v>23436.307031117038</v>
      </c>
      <c r="BA99" s="24">
        <f t="shared" si="18"/>
        <v>0</v>
      </c>
      <c r="BB99" s="25">
        <f t="shared" si="18"/>
        <v>0</v>
      </c>
      <c r="BC99" s="25">
        <f t="shared" si="18"/>
        <v>0</v>
      </c>
      <c r="BD99" s="25">
        <f t="shared" si="18"/>
        <v>0</v>
      </c>
      <c r="BE99" s="26">
        <f t="shared" si="18"/>
        <v>0</v>
      </c>
      <c r="BF99" s="24">
        <f t="shared" si="18"/>
        <v>26860.41953033475</v>
      </c>
      <c r="BG99" s="25">
        <f t="shared" si="18"/>
        <v>1724.6975367012142</v>
      </c>
      <c r="BH99" s="25">
        <f t="shared" si="18"/>
        <v>9.821468211107144</v>
      </c>
      <c r="BI99" s="25">
        <f t="shared" si="18"/>
        <v>0</v>
      </c>
      <c r="BJ99" s="26">
        <f t="shared" si="18"/>
        <v>6485.437174463393</v>
      </c>
      <c r="BK99" s="26">
        <f t="shared" si="18"/>
        <v>129472.39846884474</v>
      </c>
    </row>
    <row r="100" spans="3:63" ht="15" customHeight="1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</row>
    <row r="101" spans="1:63" ht="14.25">
      <c r="A101" s="19" t="s">
        <v>24</v>
      </c>
      <c r="B101" s="12" t="s">
        <v>25</v>
      </c>
      <c r="C101" s="20"/>
      <c r="D101" s="21"/>
      <c r="E101" s="21"/>
      <c r="F101" s="21"/>
      <c r="G101" s="22"/>
      <c r="H101" s="20"/>
      <c r="I101" s="21"/>
      <c r="J101" s="21"/>
      <c r="K101" s="21"/>
      <c r="L101" s="22"/>
      <c r="M101" s="20"/>
      <c r="N101" s="21"/>
      <c r="O101" s="21"/>
      <c r="P101" s="21"/>
      <c r="Q101" s="22"/>
      <c r="R101" s="20"/>
      <c r="S101" s="21"/>
      <c r="T101" s="21"/>
      <c r="U101" s="21"/>
      <c r="V101" s="22"/>
      <c r="W101" s="20"/>
      <c r="X101" s="21"/>
      <c r="Y101" s="21"/>
      <c r="Z101" s="21"/>
      <c r="AA101" s="22"/>
      <c r="AB101" s="20"/>
      <c r="AC101" s="21"/>
      <c r="AD101" s="21"/>
      <c r="AE101" s="21"/>
      <c r="AF101" s="22"/>
      <c r="AG101" s="20"/>
      <c r="AH101" s="21"/>
      <c r="AI101" s="21"/>
      <c r="AJ101" s="21"/>
      <c r="AK101" s="22"/>
      <c r="AL101" s="20"/>
      <c r="AM101" s="21"/>
      <c r="AN101" s="21"/>
      <c r="AO101" s="21"/>
      <c r="AP101" s="22"/>
      <c r="AQ101" s="20"/>
      <c r="AR101" s="21"/>
      <c r="AS101" s="21"/>
      <c r="AT101" s="21"/>
      <c r="AU101" s="22"/>
      <c r="AV101" s="20"/>
      <c r="AW101" s="21"/>
      <c r="AX101" s="21"/>
      <c r="AY101" s="21"/>
      <c r="AZ101" s="22"/>
      <c r="BA101" s="20"/>
      <c r="BB101" s="21"/>
      <c r="BC101" s="21"/>
      <c r="BD101" s="21"/>
      <c r="BE101" s="22"/>
      <c r="BF101" s="20"/>
      <c r="BG101" s="21"/>
      <c r="BH101" s="21"/>
      <c r="BI101" s="21"/>
      <c r="BJ101" s="22"/>
      <c r="BK101" s="23"/>
    </row>
    <row r="102" spans="1:63" ht="14.25">
      <c r="A102" s="19" t="s">
        <v>7</v>
      </c>
      <c r="B102" s="8" t="s">
        <v>26</v>
      </c>
      <c r="C102" s="20"/>
      <c r="D102" s="21"/>
      <c r="E102" s="21"/>
      <c r="F102" s="21"/>
      <c r="G102" s="22"/>
      <c r="H102" s="20"/>
      <c r="I102" s="21"/>
      <c r="J102" s="21"/>
      <c r="K102" s="21"/>
      <c r="L102" s="22"/>
      <c r="M102" s="20"/>
      <c r="N102" s="21"/>
      <c r="O102" s="21"/>
      <c r="P102" s="21"/>
      <c r="Q102" s="22"/>
      <c r="R102" s="20"/>
      <c r="S102" s="21"/>
      <c r="T102" s="21"/>
      <c r="U102" s="21"/>
      <c r="V102" s="22"/>
      <c r="W102" s="20"/>
      <c r="X102" s="21"/>
      <c r="Y102" s="21"/>
      <c r="Z102" s="21"/>
      <c r="AA102" s="22"/>
      <c r="AB102" s="20"/>
      <c r="AC102" s="21"/>
      <c r="AD102" s="21"/>
      <c r="AE102" s="21"/>
      <c r="AF102" s="22"/>
      <c r="AG102" s="20"/>
      <c r="AH102" s="21"/>
      <c r="AI102" s="21"/>
      <c r="AJ102" s="21"/>
      <c r="AK102" s="22"/>
      <c r="AL102" s="20"/>
      <c r="AM102" s="21"/>
      <c r="AN102" s="21"/>
      <c r="AO102" s="21"/>
      <c r="AP102" s="22"/>
      <c r="AQ102" s="20"/>
      <c r="AR102" s="21"/>
      <c r="AS102" s="21"/>
      <c r="AT102" s="21"/>
      <c r="AU102" s="22"/>
      <c r="AV102" s="20"/>
      <c r="AW102" s="21"/>
      <c r="AX102" s="21"/>
      <c r="AY102" s="21"/>
      <c r="AZ102" s="22"/>
      <c r="BA102" s="20"/>
      <c r="BB102" s="21"/>
      <c r="BC102" s="21"/>
      <c r="BD102" s="21"/>
      <c r="BE102" s="22"/>
      <c r="BF102" s="20"/>
      <c r="BG102" s="21"/>
      <c r="BH102" s="21"/>
      <c r="BI102" s="21"/>
      <c r="BJ102" s="22"/>
      <c r="BK102" s="23"/>
    </row>
    <row r="103" spans="1:63" ht="14.25">
      <c r="A103" s="19"/>
      <c r="B103" s="7" t="s">
        <v>132</v>
      </c>
      <c r="C103" s="20">
        <v>0</v>
      </c>
      <c r="D103" s="21">
        <v>0.022941379999999987</v>
      </c>
      <c r="E103" s="21">
        <v>0</v>
      </c>
      <c r="F103" s="21">
        <v>0</v>
      </c>
      <c r="G103" s="22">
        <v>0</v>
      </c>
      <c r="H103" s="20">
        <v>0.07999230471428571</v>
      </c>
      <c r="I103" s="21">
        <v>0.099496804</v>
      </c>
      <c r="J103" s="21">
        <v>0.001961510999999999</v>
      </c>
      <c r="K103" s="21">
        <v>0</v>
      </c>
      <c r="L103" s="22">
        <v>0.16162362021428567</v>
      </c>
      <c r="M103" s="20">
        <v>0</v>
      </c>
      <c r="N103" s="21">
        <v>0</v>
      </c>
      <c r="O103" s="21">
        <v>0</v>
      </c>
      <c r="P103" s="21">
        <v>0</v>
      </c>
      <c r="Q103" s="22">
        <v>0</v>
      </c>
      <c r="R103" s="20">
        <v>0.041815358</v>
      </c>
      <c r="S103" s="21">
        <v>0.10442607899999995</v>
      </c>
      <c r="T103" s="21">
        <v>0</v>
      </c>
      <c r="U103" s="21">
        <v>0</v>
      </c>
      <c r="V103" s="22">
        <v>0.04993175599999999</v>
      </c>
      <c r="W103" s="20">
        <v>0</v>
      </c>
      <c r="X103" s="21">
        <v>0</v>
      </c>
      <c r="Y103" s="21">
        <v>0</v>
      </c>
      <c r="Z103" s="21">
        <v>0</v>
      </c>
      <c r="AA103" s="22">
        <v>0</v>
      </c>
      <c r="AB103" s="20">
        <v>0</v>
      </c>
      <c r="AC103" s="21">
        <v>0</v>
      </c>
      <c r="AD103" s="21">
        <v>0</v>
      </c>
      <c r="AE103" s="21">
        <v>0</v>
      </c>
      <c r="AF103" s="22">
        <v>0</v>
      </c>
      <c r="AG103" s="20">
        <v>0</v>
      </c>
      <c r="AH103" s="21">
        <v>0</v>
      </c>
      <c r="AI103" s="21">
        <v>0</v>
      </c>
      <c r="AJ103" s="21">
        <v>0</v>
      </c>
      <c r="AK103" s="22">
        <v>0</v>
      </c>
      <c r="AL103" s="20">
        <v>0</v>
      </c>
      <c r="AM103" s="21">
        <v>0</v>
      </c>
      <c r="AN103" s="21">
        <v>0</v>
      </c>
      <c r="AO103" s="21">
        <v>0</v>
      </c>
      <c r="AP103" s="22">
        <v>0</v>
      </c>
      <c r="AQ103" s="20">
        <v>0</v>
      </c>
      <c r="AR103" s="21">
        <v>0</v>
      </c>
      <c r="AS103" s="21">
        <v>0</v>
      </c>
      <c r="AT103" s="21">
        <v>0</v>
      </c>
      <c r="AU103" s="22">
        <v>0</v>
      </c>
      <c r="AV103" s="20">
        <v>1.560138380714285</v>
      </c>
      <c r="AW103" s="21">
        <v>0.6041401886071741</v>
      </c>
      <c r="AX103" s="21">
        <v>0.0001249540000000001</v>
      </c>
      <c r="AY103" s="21">
        <v>0</v>
      </c>
      <c r="AZ103" s="22">
        <v>4.055790538964289</v>
      </c>
      <c r="BA103" s="20">
        <v>0</v>
      </c>
      <c r="BB103" s="21">
        <v>0</v>
      </c>
      <c r="BC103" s="21">
        <v>0</v>
      </c>
      <c r="BD103" s="21">
        <v>0</v>
      </c>
      <c r="BE103" s="22">
        <v>0</v>
      </c>
      <c r="BF103" s="20">
        <v>0.9963116794285717</v>
      </c>
      <c r="BG103" s="21">
        <v>0.20210726199999998</v>
      </c>
      <c r="BH103" s="21">
        <v>0.008381605</v>
      </c>
      <c r="BI103" s="21">
        <v>0</v>
      </c>
      <c r="BJ103" s="22">
        <v>1.3380535184285705</v>
      </c>
      <c r="BK103" s="23">
        <f>SUM(C103:BJ103)</f>
        <v>9.327236940071462</v>
      </c>
    </row>
    <row r="104" spans="1:63" ht="14.25">
      <c r="A104" s="19"/>
      <c r="B104" s="7" t="s">
        <v>190</v>
      </c>
      <c r="C104" s="20">
        <v>0</v>
      </c>
      <c r="D104" s="21">
        <v>4.722881781285714</v>
      </c>
      <c r="E104" s="21">
        <v>0</v>
      </c>
      <c r="F104" s="21">
        <v>0</v>
      </c>
      <c r="G104" s="22">
        <v>0</v>
      </c>
      <c r="H104" s="20">
        <v>52.35896318457143</v>
      </c>
      <c r="I104" s="21">
        <v>10.40864154725</v>
      </c>
      <c r="J104" s="21">
        <v>0</v>
      </c>
      <c r="K104" s="21">
        <v>0</v>
      </c>
      <c r="L104" s="22">
        <v>61.70579549378569</v>
      </c>
      <c r="M104" s="20">
        <v>0</v>
      </c>
      <c r="N104" s="21">
        <v>0</v>
      </c>
      <c r="O104" s="21">
        <v>0</v>
      </c>
      <c r="P104" s="21">
        <v>0</v>
      </c>
      <c r="Q104" s="22">
        <v>0</v>
      </c>
      <c r="R104" s="20">
        <v>26.517277152571417</v>
      </c>
      <c r="S104" s="21">
        <v>9.19931893485714</v>
      </c>
      <c r="T104" s="21">
        <v>0</v>
      </c>
      <c r="U104" s="21">
        <v>0</v>
      </c>
      <c r="V104" s="22">
        <v>18.778710357357145</v>
      </c>
      <c r="W104" s="20">
        <v>0</v>
      </c>
      <c r="X104" s="21">
        <v>0</v>
      </c>
      <c r="Y104" s="21">
        <v>0</v>
      </c>
      <c r="Z104" s="21">
        <v>0</v>
      </c>
      <c r="AA104" s="22">
        <v>0</v>
      </c>
      <c r="AB104" s="20">
        <v>0</v>
      </c>
      <c r="AC104" s="21">
        <v>0</v>
      </c>
      <c r="AD104" s="21">
        <v>0</v>
      </c>
      <c r="AE104" s="21">
        <v>0</v>
      </c>
      <c r="AF104" s="22">
        <v>0</v>
      </c>
      <c r="AG104" s="20">
        <v>0</v>
      </c>
      <c r="AH104" s="21">
        <v>0</v>
      </c>
      <c r="AI104" s="21">
        <v>0</v>
      </c>
      <c r="AJ104" s="21">
        <v>0</v>
      </c>
      <c r="AK104" s="22">
        <v>0</v>
      </c>
      <c r="AL104" s="20">
        <v>0</v>
      </c>
      <c r="AM104" s="21">
        <v>0</v>
      </c>
      <c r="AN104" s="21">
        <v>0</v>
      </c>
      <c r="AO104" s="21">
        <v>0</v>
      </c>
      <c r="AP104" s="22">
        <v>0</v>
      </c>
      <c r="AQ104" s="20">
        <v>0</v>
      </c>
      <c r="AR104" s="21">
        <v>0</v>
      </c>
      <c r="AS104" s="21">
        <v>0</v>
      </c>
      <c r="AT104" s="21">
        <v>0</v>
      </c>
      <c r="AU104" s="22">
        <v>0</v>
      </c>
      <c r="AV104" s="20">
        <v>743.5320478834292</v>
      </c>
      <c r="AW104" s="21">
        <v>117.42078919860487</v>
      </c>
      <c r="AX104" s="21">
        <v>0.027766764035714285</v>
      </c>
      <c r="AY104" s="21">
        <v>0</v>
      </c>
      <c r="AZ104" s="22">
        <v>932.0392377340713</v>
      </c>
      <c r="BA104" s="20">
        <v>0</v>
      </c>
      <c r="BB104" s="21">
        <v>0</v>
      </c>
      <c r="BC104" s="21">
        <v>0</v>
      </c>
      <c r="BD104" s="21">
        <v>0</v>
      </c>
      <c r="BE104" s="22">
        <v>0</v>
      </c>
      <c r="BF104" s="20">
        <v>501.17688415746426</v>
      </c>
      <c r="BG104" s="21">
        <v>30.703001380892854</v>
      </c>
      <c r="BH104" s="21">
        <v>0</v>
      </c>
      <c r="BI104" s="21">
        <v>0</v>
      </c>
      <c r="BJ104" s="22">
        <v>329.8171501329287</v>
      </c>
      <c r="BK104" s="23">
        <f>SUM(C104:BJ104)</f>
        <v>2838.408465703106</v>
      </c>
    </row>
    <row r="105" spans="1:63" s="28" customFormat="1" ht="14.25">
      <c r="A105" s="19"/>
      <c r="B105" s="8" t="s">
        <v>27</v>
      </c>
      <c r="C105" s="24">
        <f>SUM(C103:C104)</f>
        <v>0</v>
      </c>
      <c r="D105" s="24">
        <f aca="true" t="shared" si="19" ref="D105:BK105">SUM(D103:D104)</f>
        <v>4.745823161285713</v>
      </c>
      <c r="E105" s="24">
        <f t="shared" si="19"/>
        <v>0</v>
      </c>
      <c r="F105" s="24">
        <f t="shared" si="19"/>
        <v>0</v>
      </c>
      <c r="G105" s="24">
        <f t="shared" si="19"/>
        <v>0</v>
      </c>
      <c r="H105" s="24">
        <f t="shared" si="19"/>
        <v>52.43895548928572</v>
      </c>
      <c r="I105" s="24">
        <f t="shared" si="19"/>
        <v>10.508138351249999</v>
      </c>
      <c r="J105" s="24">
        <f t="shared" si="19"/>
        <v>0.001961510999999999</v>
      </c>
      <c r="K105" s="24">
        <f t="shared" si="19"/>
        <v>0</v>
      </c>
      <c r="L105" s="24">
        <f t="shared" si="19"/>
        <v>61.86741911399998</v>
      </c>
      <c r="M105" s="24">
        <f t="shared" si="19"/>
        <v>0</v>
      </c>
      <c r="N105" s="24">
        <f t="shared" si="19"/>
        <v>0</v>
      </c>
      <c r="O105" s="24">
        <f t="shared" si="19"/>
        <v>0</v>
      </c>
      <c r="P105" s="24">
        <f t="shared" si="19"/>
        <v>0</v>
      </c>
      <c r="Q105" s="24">
        <f t="shared" si="19"/>
        <v>0</v>
      </c>
      <c r="R105" s="24">
        <f t="shared" si="19"/>
        <v>26.559092510571418</v>
      </c>
      <c r="S105" s="24">
        <f t="shared" si="19"/>
        <v>9.303745013857139</v>
      </c>
      <c r="T105" s="24">
        <f t="shared" si="19"/>
        <v>0</v>
      </c>
      <c r="U105" s="24">
        <f t="shared" si="19"/>
        <v>0</v>
      </c>
      <c r="V105" s="24">
        <f t="shared" si="19"/>
        <v>18.828642113357144</v>
      </c>
      <c r="W105" s="24">
        <f t="shared" si="19"/>
        <v>0</v>
      </c>
      <c r="X105" s="24">
        <f t="shared" si="19"/>
        <v>0</v>
      </c>
      <c r="Y105" s="24">
        <f t="shared" si="19"/>
        <v>0</v>
      </c>
      <c r="Z105" s="24">
        <f t="shared" si="19"/>
        <v>0</v>
      </c>
      <c r="AA105" s="24">
        <f t="shared" si="19"/>
        <v>0</v>
      </c>
      <c r="AB105" s="24">
        <f t="shared" si="19"/>
        <v>0</v>
      </c>
      <c r="AC105" s="24">
        <f t="shared" si="19"/>
        <v>0</v>
      </c>
      <c r="AD105" s="24">
        <f t="shared" si="19"/>
        <v>0</v>
      </c>
      <c r="AE105" s="24">
        <f t="shared" si="19"/>
        <v>0</v>
      </c>
      <c r="AF105" s="24">
        <f t="shared" si="19"/>
        <v>0</v>
      </c>
      <c r="AG105" s="24">
        <f t="shared" si="19"/>
        <v>0</v>
      </c>
      <c r="AH105" s="24">
        <f t="shared" si="19"/>
        <v>0</v>
      </c>
      <c r="AI105" s="24">
        <f t="shared" si="19"/>
        <v>0</v>
      </c>
      <c r="AJ105" s="24">
        <f t="shared" si="19"/>
        <v>0</v>
      </c>
      <c r="AK105" s="24">
        <f t="shared" si="19"/>
        <v>0</v>
      </c>
      <c r="AL105" s="24">
        <f t="shared" si="19"/>
        <v>0</v>
      </c>
      <c r="AM105" s="24">
        <f t="shared" si="19"/>
        <v>0</v>
      </c>
      <c r="AN105" s="24">
        <f t="shared" si="19"/>
        <v>0</v>
      </c>
      <c r="AO105" s="24">
        <f t="shared" si="19"/>
        <v>0</v>
      </c>
      <c r="AP105" s="24">
        <f t="shared" si="19"/>
        <v>0</v>
      </c>
      <c r="AQ105" s="24">
        <f t="shared" si="19"/>
        <v>0</v>
      </c>
      <c r="AR105" s="24">
        <f t="shared" si="19"/>
        <v>0</v>
      </c>
      <c r="AS105" s="24">
        <f t="shared" si="19"/>
        <v>0</v>
      </c>
      <c r="AT105" s="24">
        <f t="shared" si="19"/>
        <v>0</v>
      </c>
      <c r="AU105" s="24">
        <f t="shared" si="19"/>
        <v>0</v>
      </c>
      <c r="AV105" s="24">
        <f t="shared" si="19"/>
        <v>745.0921862641435</v>
      </c>
      <c r="AW105" s="24">
        <f t="shared" si="19"/>
        <v>118.02492938721204</v>
      </c>
      <c r="AX105" s="24">
        <f t="shared" si="19"/>
        <v>0.027891718035714285</v>
      </c>
      <c r="AY105" s="24">
        <f t="shared" si="19"/>
        <v>0</v>
      </c>
      <c r="AZ105" s="24">
        <f t="shared" si="19"/>
        <v>936.0950282730356</v>
      </c>
      <c r="BA105" s="24">
        <f t="shared" si="19"/>
        <v>0</v>
      </c>
      <c r="BB105" s="24">
        <f t="shared" si="19"/>
        <v>0</v>
      </c>
      <c r="BC105" s="24">
        <f t="shared" si="19"/>
        <v>0</v>
      </c>
      <c r="BD105" s="24">
        <f t="shared" si="19"/>
        <v>0</v>
      </c>
      <c r="BE105" s="24">
        <f t="shared" si="19"/>
        <v>0</v>
      </c>
      <c r="BF105" s="24">
        <f t="shared" si="19"/>
        <v>502.17319583689283</v>
      </c>
      <c r="BG105" s="24">
        <f t="shared" si="19"/>
        <v>30.905108642892852</v>
      </c>
      <c r="BH105" s="24">
        <f t="shared" si="19"/>
        <v>0.008381605</v>
      </c>
      <c r="BI105" s="24">
        <f t="shared" si="19"/>
        <v>0</v>
      </c>
      <c r="BJ105" s="24">
        <f t="shared" si="19"/>
        <v>331.1552036513573</v>
      </c>
      <c r="BK105" s="24">
        <f t="shared" si="19"/>
        <v>2847.7357026431773</v>
      </c>
    </row>
    <row r="106" spans="3:63" ht="15" customHeight="1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</row>
    <row r="107" spans="1:63" ht="14.25">
      <c r="A107" s="19" t="s">
        <v>38</v>
      </c>
      <c r="B107" s="10" t="s">
        <v>39</v>
      </c>
      <c r="C107" s="3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2"/>
    </row>
    <row r="108" spans="1:63" ht="14.25">
      <c r="A108" s="19" t="s">
        <v>7</v>
      </c>
      <c r="B108" s="13" t="s">
        <v>40</v>
      </c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2"/>
    </row>
    <row r="109" spans="1:63" ht="14.25">
      <c r="A109" s="19"/>
      <c r="B109" s="7" t="s">
        <v>148</v>
      </c>
      <c r="C109" s="20">
        <v>0</v>
      </c>
      <c r="D109" s="21">
        <v>1.0575858635567261</v>
      </c>
      <c r="E109" s="21">
        <v>0</v>
      </c>
      <c r="F109" s="21">
        <v>0</v>
      </c>
      <c r="G109" s="22">
        <v>0</v>
      </c>
      <c r="H109" s="20">
        <v>646.1919000000001</v>
      </c>
      <c r="I109" s="21">
        <v>2840.0880021101852</v>
      </c>
      <c r="J109" s="21">
        <v>0.0036</v>
      </c>
      <c r="K109" s="21">
        <v>0</v>
      </c>
      <c r="L109" s="22">
        <v>2912.5960000000005</v>
      </c>
      <c r="M109" s="20">
        <v>0</v>
      </c>
      <c r="N109" s="21">
        <v>0</v>
      </c>
      <c r="O109" s="21">
        <v>0</v>
      </c>
      <c r="P109" s="21">
        <v>0</v>
      </c>
      <c r="Q109" s="22">
        <v>0</v>
      </c>
      <c r="R109" s="20">
        <v>363.1287000000001</v>
      </c>
      <c r="S109" s="21">
        <v>94.50479999999999</v>
      </c>
      <c r="T109" s="21">
        <v>0.0062</v>
      </c>
      <c r="U109" s="21">
        <v>0</v>
      </c>
      <c r="V109" s="22">
        <v>524.4015</v>
      </c>
      <c r="W109" s="20">
        <v>0</v>
      </c>
      <c r="X109" s="21">
        <v>0</v>
      </c>
      <c r="Y109" s="21">
        <v>0</v>
      </c>
      <c r="Z109" s="21">
        <v>0</v>
      </c>
      <c r="AA109" s="22">
        <v>0</v>
      </c>
      <c r="AB109" s="20">
        <v>0</v>
      </c>
      <c r="AC109" s="21">
        <v>0</v>
      </c>
      <c r="AD109" s="21">
        <v>0</v>
      </c>
      <c r="AE109" s="21">
        <v>0</v>
      </c>
      <c r="AF109" s="22">
        <v>0</v>
      </c>
      <c r="AG109" s="20">
        <v>0</v>
      </c>
      <c r="AH109" s="21">
        <v>0</v>
      </c>
      <c r="AI109" s="21">
        <v>0</v>
      </c>
      <c r="AJ109" s="21">
        <v>0</v>
      </c>
      <c r="AK109" s="22">
        <v>0</v>
      </c>
      <c r="AL109" s="20">
        <v>0</v>
      </c>
      <c r="AM109" s="21">
        <v>0</v>
      </c>
      <c r="AN109" s="21">
        <v>0</v>
      </c>
      <c r="AO109" s="21">
        <v>0</v>
      </c>
      <c r="AP109" s="22">
        <v>0</v>
      </c>
      <c r="AQ109" s="20">
        <v>0</v>
      </c>
      <c r="AR109" s="21">
        <v>0</v>
      </c>
      <c r="AS109" s="21">
        <v>0</v>
      </c>
      <c r="AT109" s="21">
        <v>0</v>
      </c>
      <c r="AU109" s="22">
        <v>0</v>
      </c>
      <c r="AV109" s="20">
        <v>0</v>
      </c>
      <c r="AW109" s="21">
        <v>0</v>
      </c>
      <c r="AX109" s="21">
        <v>0</v>
      </c>
      <c r="AY109" s="21">
        <v>0</v>
      </c>
      <c r="AZ109" s="22">
        <v>0</v>
      </c>
      <c r="BA109" s="20">
        <v>0</v>
      </c>
      <c r="BB109" s="21">
        <v>0</v>
      </c>
      <c r="BC109" s="21">
        <v>0</v>
      </c>
      <c r="BD109" s="21">
        <v>0</v>
      </c>
      <c r="BE109" s="22">
        <v>0</v>
      </c>
      <c r="BF109" s="20">
        <v>0</v>
      </c>
      <c r="BG109" s="21">
        <v>0</v>
      </c>
      <c r="BH109" s="21">
        <v>0</v>
      </c>
      <c r="BI109" s="21">
        <v>0</v>
      </c>
      <c r="BJ109" s="22">
        <v>0</v>
      </c>
      <c r="BK109" s="23">
        <f>SUM(C109:BJ109)</f>
        <v>7381.978287973742</v>
      </c>
    </row>
    <row r="110" spans="1:63" s="28" customFormat="1" ht="14.25">
      <c r="A110" s="19"/>
      <c r="B110" s="8" t="s">
        <v>9</v>
      </c>
      <c r="C110" s="24">
        <f>SUM(C109)</f>
        <v>0</v>
      </c>
      <c r="D110" s="24">
        <f aca="true" t="shared" si="20" ref="D110:BJ110">SUM(D109)</f>
        <v>1.0575858635567261</v>
      </c>
      <c r="E110" s="24">
        <f t="shared" si="20"/>
        <v>0</v>
      </c>
      <c r="F110" s="24">
        <f t="shared" si="20"/>
        <v>0</v>
      </c>
      <c r="G110" s="24">
        <f t="shared" si="20"/>
        <v>0</v>
      </c>
      <c r="H110" s="24">
        <f t="shared" si="20"/>
        <v>646.1919000000001</v>
      </c>
      <c r="I110" s="24">
        <f t="shared" si="20"/>
        <v>2840.0880021101852</v>
      </c>
      <c r="J110" s="24">
        <f t="shared" si="20"/>
        <v>0.0036</v>
      </c>
      <c r="K110" s="24">
        <f t="shared" si="20"/>
        <v>0</v>
      </c>
      <c r="L110" s="24">
        <f t="shared" si="20"/>
        <v>2912.5960000000005</v>
      </c>
      <c r="M110" s="24">
        <f t="shared" si="20"/>
        <v>0</v>
      </c>
      <c r="N110" s="24">
        <f t="shared" si="20"/>
        <v>0</v>
      </c>
      <c r="O110" s="24">
        <f t="shared" si="20"/>
        <v>0</v>
      </c>
      <c r="P110" s="24">
        <f t="shared" si="20"/>
        <v>0</v>
      </c>
      <c r="Q110" s="24">
        <f t="shared" si="20"/>
        <v>0</v>
      </c>
      <c r="R110" s="24">
        <f t="shared" si="20"/>
        <v>363.1287000000001</v>
      </c>
      <c r="S110" s="24">
        <f t="shared" si="20"/>
        <v>94.50479999999999</v>
      </c>
      <c r="T110" s="24">
        <f t="shared" si="20"/>
        <v>0.0062</v>
      </c>
      <c r="U110" s="24">
        <f t="shared" si="20"/>
        <v>0</v>
      </c>
      <c r="V110" s="24">
        <f t="shared" si="20"/>
        <v>524.4015</v>
      </c>
      <c r="W110" s="24">
        <f t="shared" si="20"/>
        <v>0</v>
      </c>
      <c r="X110" s="24">
        <f t="shared" si="20"/>
        <v>0</v>
      </c>
      <c r="Y110" s="24">
        <f t="shared" si="20"/>
        <v>0</v>
      </c>
      <c r="Z110" s="24">
        <f t="shared" si="20"/>
        <v>0</v>
      </c>
      <c r="AA110" s="24">
        <f t="shared" si="20"/>
        <v>0</v>
      </c>
      <c r="AB110" s="24">
        <f t="shared" si="20"/>
        <v>0</v>
      </c>
      <c r="AC110" s="24">
        <f t="shared" si="20"/>
        <v>0</v>
      </c>
      <c r="AD110" s="24">
        <f t="shared" si="20"/>
        <v>0</v>
      </c>
      <c r="AE110" s="24">
        <f t="shared" si="20"/>
        <v>0</v>
      </c>
      <c r="AF110" s="24">
        <f t="shared" si="20"/>
        <v>0</v>
      </c>
      <c r="AG110" s="24">
        <f t="shared" si="20"/>
        <v>0</v>
      </c>
      <c r="AH110" s="24">
        <f t="shared" si="20"/>
        <v>0</v>
      </c>
      <c r="AI110" s="24">
        <f t="shared" si="20"/>
        <v>0</v>
      </c>
      <c r="AJ110" s="24">
        <f t="shared" si="20"/>
        <v>0</v>
      </c>
      <c r="AK110" s="24">
        <f t="shared" si="20"/>
        <v>0</v>
      </c>
      <c r="AL110" s="24">
        <f t="shared" si="20"/>
        <v>0</v>
      </c>
      <c r="AM110" s="24">
        <f t="shared" si="20"/>
        <v>0</v>
      </c>
      <c r="AN110" s="24">
        <f t="shared" si="20"/>
        <v>0</v>
      </c>
      <c r="AO110" s="24">
        <f t="shared" si="20"/>
        <v>0</v>
      </c>
      <c r="AP110" s="24">
        <f t="shared" si="20"/>
        <v>0</v>
      </c>
      <c r="AQ110" s="24">
        <f t="shared" si="20"/>
        <v>0</v>
      </c>
      <c r="AR110" s="24">
        <f t="shared" si="20"/>
        <v>0</v>
      </c>
      <c r="AS110" s="24">
        <f t="shared" si="20"/>
        <v>0</v>
      </c>
      <c r="AT110" s="24">
        <f t="shared" si="20"/>
        <v>0</v>
      </c>
      <c r="AU110" s="24">
        <f t="shared" si="20"/>
        <v>0</v>
      </c>
      <c r="AV110" s="24">
        <f t="shared" si="20"/>
        <v>0</v>
      </c>
      <c r="AW110" s="24">
        <f t="shared" si="20"/>
        <v>0</v>
      </c>
      <c r="AX110" s="24">
        <f t="shared" si="20"/>
        <v>0</v>
      </c>
      <c r="AY110" s="24">
        <f t="shared" si="20"/>
        <v>0</v>
      </c>
      <c r="AZ110" s="24">
        <f t="shared" si="20"/>
        <v>0</v>
      </c>
      <c r="BA110" s="24">
        <f t="shared" si="20"/>
        <v>0</v>
      </c>
      <c r="BB110" s="24">
        <f t="shared" si="20"/>
        <v>0</v>
      </c>
      <c r="BC110" s="24">
        <f t="shared" si="20"/>
        <v>0</v>
      </c>
      <c r="BD110" s="24">
        <f t="shared" si="20"/>
        <v>0</v>
      </c>
      <c r="BE110" s="24">
        <f t="shared" si="20"/>
        <v>0</v>
      </c>
      <c r="BF110" s="24">
        <f t="shared" si="20"/>
        <v>0</v>
      </c>
      <c r="BG110" s="24">
        <f t="shared" si="20"/>
        <v>0</v>
      </c>
      <c r="BH110" s="24">
        <f t="shared" si="20"/>
        <v>0</v>
      </c>
      <c r="BI110" s="24">
        <f t="shared" si="20"/>
        <v>0</v>
      </c>
      <c r="BJ110" s="24">
        <f t="shared" si="20"/>
        <v>0</v>
      </c>
      <c r="BK110" s="27">
        <f>SUM(BK109)</f>
        <v>7381.978287973742</v>
      </c>
    </row>
    <row r="111" spans="1:63" ht="14.25">
      <c r="A111" s="19" t="s">
        <v>10</v>
      </c>
      <c r="B111" s="5" t="s">
        <v>41</v>
      </c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2"/>
    </row>
    <row r="112" spans="1:63" ht="14.25">
      <c r="A112" s="19"/>
      <c r="B112" s="7" t="s">
        <v>164</v>
      </c>
      <c r="C112" s="20">
        <v>0</v>
      </c>
      <c r="D112" s="21">
        <v>5.526230503949998</v>
      </c>
      <c r="E112" s="21">
        <v>0</v>
      </c>
      <c r="F112" s="21">
        <v>0</v>
      </c>
      <c r="G112" s="22">
        <v>0</v>
      </c>
      <c r="H112" s="20">
        <v>2.2672</v>
      </c>
      <c r="I112" s="21">
        <v>140.24963585066493</v>
      </c>
      <c r="J112" s="21">
        <v>0</v>
      </c>
      <c r="K112" s="21">
        <v>0</v>
      </c>
      <c r="L112" s="22">
        <v>3.5526000000000004</v>
      </c>
      <c r="M112" s="20">
        <v>0</v>
      </c>
      <c r="N112" s="21">
        <v>0</v>
      </c>
      <c r="O112" s="21">
        <v>0</v>
      </c>
      <c r="P112" s="21">
        <v>0</v>
      </c>
      <c r="Q112" s="22">
        <v>0</v>
      </c>
      <c r="R112" s="20">
        <v>1.7192</v>
      </c>
      <c r="S112" s="21">
        <v>28.182199999999998</v>
      </c>
      <c r="T112" s="21">
        <v>0</v>
      </c>
      <c r="U112" s="21">
        <v>0</v>
      </c>
      <c r="V112" s="22">
        <v>0.8717999999999999</v>
      </c>
      <c r="W112" s="20">
        <v>0</v>
      </c>
      <c r="X112" s="21">
        <v>0</v>
      </c>
      <c r="Y112" s="21">
        <v>0</v>
      </c>
      <c r="Z112" s="21">
        <v>0</v>
      </c>
      <c r="AA112" s="22">
        <v>0</v>
      </c>
      <c r="AB112" s="20">
        <v>0</v>
      </c>
      <c r="AC112" s="21">
        <v>0</v>
      </c>
      <c r="AD112" s="21">
        <v>0</v>
      </c>
      <c r="AE112" s="21">
        <v>0</v>
      </c>
      <c r="AF112" s="22">
        <v>0</v>
      </c>
      <c r="AG112" s="20">
        <v>0</v>
      </c>
      <c r="AH112" s="21">
        <v>0</v>
      </c>
      <c r="AI112" s="21">
        <v>0</v>
      </c>
      <c r="AJ112" s="21">
        <v>0</v>
      </c>
      <c r="AK112" s="22">
        <v>0</v>
      </c>
      <c r="AL112" s="20">
        <v>0</v>
      </c>
      <c r="AM112" s="21">
        <v>0</v>
      </c>
      <c r="AN112" s="21">
        <v>0</v>
      </c>
      <c r="AO112" s="21">
        <v>0</v>
      </c>
      <c r="AP112" s="22">
        <v>0</v>
      </c>
      <c r="AQ112" s="20">
        <v>0</v>
      </c>
      <c r="AR112" s="21">
        <v>0</v>
      </c>
      <c r="AS112" s="21">
        <v>0</v>
      </c>
      <c r="AT112" s="21">
        <v>0</v>
      </c>
      <c r="AU112" s="22">
        <v>0</v>
      </c>
      <c r="AV112" s="20">
        <v>0</v>
      </c>
      <c r="AW112" s="21">
        <v>0</v>
      </c>
      <c r="AX112" s="21">
        <v>0</v>
      </c>
      <c r="AY112" s="21">
        <v>0</v>
      </c>
      <c r="AZ112" s="22">
        <v>0</v>
      </c>
      <c r="BA112" s="20">
        <v>0</v>
      </c>
      <c r="BB112" s="21">
        <v>0</v>
      </c>
      <c r="BC112" s="21">
        <v>0</v>
      </c>
      <c r="BD112" s="21">
        <v>0</v>
      </c>
      <c r="BE112" s="22">
        <v>0</v>
      </c>
      <c r="BF112" s="20">
        <v>0</v>
      </c>
      <c r="BG112" s="21">
        <v>0</v>
      </c>
      <c r="BH112" s="21">
        <v>0</v>
      </c>
      <c r="BI112" s="21">
        <v>0</v>
      </c>
      <c r="BJ112" s="22">
        <v>0</v>
      </c>
      <c r="BK112" s="23">
        <f aca="true" t="shared" si="21" ref="BK112:BK135">SUM(C112:BJ112)</f>
        <v>182.36886635461494</v>
      </c>
    </row>
    <row r="113" spans="1:63" ht="14.25">
      <c r="A113" s="19"/>
      <c r="B113" s="7" t="s">
        <v>149</v>
      </c>
      <c r="C113" s="20">
        <v>0</v>
      </c>
      <c r="D113" s="21">
        <v>12.713595337203378</v>
      </c>
      <c r="E113" s="21">
        <v>0</v>
      </c>
      <c r="F113" s="21">
        <v>0</v>
      </c>
      <c r="G113" s="22">
        <v>0</v>
      </c>
      <c r="H113" s="20">
        <v>6.0075</v>
      </c>
      <c r="I113" s="21">
        <v>142.33623041751878</v>
      </c>
      <c r="J113" s="21">
        <v>0</v>
      </c>
      <c r="K113" s="21">
        <v>0</v>
      </c>
      <c r="L113" s="22">
        <v>7.824999999999999</v>
      </c>
      <c r="M113" s="20">
        <v>0</v>
      </c>
      <c r="N113" s="21">
        <v>0</v>
      </c>
      <c r="O113" s="21">
        <v>0</v>
      </c>
      <c r="P113" s="21">
        <v>0</v>
      </c>
      <c r="Q113" s="22">
        <v>0</v>
      </c>
      <c r="R113" s="20">
        <v>3.8034</v>
      </c>
      <c r="S113" s="21">
        <v>0.23650000000000002</v>
      </c>
      <c r="T113" s="21">
        <v>0</v>
      </c>
      <c r="U113" s="21">
        <v>0</v>
      </c>
      <c r="V113" s="22">
        <v>5.6945</v>
      </c>
      <c r="W113" s="20">
        <v>0</v>
      </c>
      <c r="X113" s="21">
        <v>0</v>
      </c>
      <c r="Y113" s="21">
        <v>0</v>
      </c>
      <c r="Z113" s="21">
        <v>0</v>
      </c>
      <c r="AA113" s="22">
        <v>0</v>
      </c>
      <c r="AB113" s="20">
        <v>0</v>
      </c>
      <c r="AC113" s="21">
        <v>0</v>
      </c>
      <c r="AD113" s="21">
        <v>0</v>
      </c>
      <c r="AE113" s="21">
        <v>0</v>
      </c>
      <c r="AF113" s="22">
        <v>0</v>
      </c>
      <c r="AG113" s="20">
        <v>0</v>
      </c>
      <c r="AH113" s="21">
        <v>0</v>
      </c>
      <c r="AI113" s="21">
        <v>0</v>
      </c>
      <c r="AJ113" s="21">
        <v>0</v>
      </c>
      <c r="AK113" s="22">
        <v>0</v>
      </c>
      <c r="AL113" s="20">
        <v>0</v>
      </c>
      <c r="AM113" s="21">
        <v>0</v>
      </c>
      <c r="AN113" s="21">
        <v>0</v>
      </c>
      <c r="AO113" s="21">
        <v>0</v>
      </c>
      <c r="AP113" s="22">
        <v>0</v>
      </c>
      <c r="AQ113" s="20">
        <v>0</v>
      </c>
      <c r="AR113" s="21">
        <v>0</v>
      </c>
      <c r="AS113" s="21">
        <v>0</v>
      </c>
      <c r="AT113" s="21">
        <v>0</v>
      </c>
      <c r="AU113" s="22">
        <v>0</v>
      </c>
      <c r="AV113" s="20">
        <v>0</v>
      </c>
      <c r="AW113" s="21">
        <v>0</v>
      </c>
      <c r="AX113" s="21">
        <v>0</v>
      </c>
      <c r="AY113" s="21">
        <v>0</v>
      </c>
      <c r="AZ113" s="22">
        <v>0</v>
      </c>
      <c r="BA113" s="20">
        <v>0</v>
      </c>
      <c r="BB113" s="21">
        <v>0</v>
      </c>
      <c r="BC113" s="21">
        <v>0</v>
      </c>
      <c r="BD113" s="21">
        <v>0</v>
      </c>
      <c r="BE113" s="22">
        <v>0</v>
      </c>
      <c r="BF113" s="20">
        <v>0</v>
      </c>
      <c r="BG113" s="21">
        <v>0</v>
      </c>
      <c r="BH113" s="21">
        <v>0</v>
      </c>
      <c r="BI113" s="21">
        <v>0</v>
      </c>
      <c r="BJ113" s="22">
        <v>0</v>
      </c>
      <c r="BK113" s="23">
        <f>SUM(C113:BJ113)</f>
        <v>178.61672575472218</v>
      </c>
    </row>
    <row r="114" spans="1:63" ht="14.25">
      <c r="A114" s="19"/>
      <c r="B114" s="7" t="s">
        <v>165</v>
      </c>
      <c r="C114" s="20">
        <v>0</v>
      </c>
      <c r="D114" s="21">
        <v>3.0531990386909107</v>
      </c>
      <c r="E114" s="21">
        <v>0</v>
      </c>
      <c r="F114" s="21">
        <v>0</v>
      </c>
      <c r="G114" s="22">
        <v>0</v>
      </c>
      <c r="H114" s="20">
        <v>5.134399999999999</v>
      </c>
      <c r="I114" s="21">
        <v>17.957544551291228</v>
      </c>
      <c r="J114" s="21">
        <v>0</v>
      </c>
      <c r="K114" s="21">
        <v>0</v>
      </c>
      <c r="L114" s="22">
        <v>10.0983</v>
      </c>
      <c r="M114" s="20">
        <v>0</v>
      </c>
      <c r="N114" s="21">
        <v>0</v>
      </c>
      <c r="O114" s="21">
        <v>0</v>
      </c>
      <c r="P114" s="21">
        <v>0</v>
      </c>
      <c r="Q114" s="22">
        <v>0</v>
      </c>
      <c r="R114" s="20">
        <v>3.2961</v>
      </c>
      <c r="S114" s="21">
        <v>0.0632</v>
      </c>
      <c r="T114" s="21">
        <v>0</v>
      </c>
      <c r="U114" s="21">
        <v>0</v>
      </c>
      <c r="V114" s="22">
        <v>1.8944</v>
      </c>
      <c r="W114" s="20">
        <v>0</v>
      </c>
      <c r="X114" s="21">
        <v>0</v>
      </c>
      <c r="Y114" s="21">
        <v>0</v>
      </c>
      <c r="Z114" s="21">
        <v>0</v>
      </c>
      <c r="AA114" s="22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0">
        <v>0</v>
      </c>
      <c r="AH114" s="21">
        <v>0</v>
      </c>
      <c r="AI114" s="21">
        <v>0</v>
      </c>
      <c r="AJ114" s="21">
        <v>0</v>
      </c>
      <c r="AK114" s="22">
        <v>0</v>
      </c>
      <c r="AL114" s="20">
        <v>0</v>
      </c>
      <c r="AM114" s="21">
        <v>0</v>
      </c>
      <c r="AN114" s="21">
        <v>0</v>
      </c>
      <c r="AO114" s="21">
        <v>0</v>
      </c>
      <c r="AP114" s="22">
        <v>0</v>
      </c>
      <c r="AQ114" s="20">
        <v>0</v>
      </c>
      <c r="AR114" s="21">
        <v>0</v>
      </c>
      <c r="AS114" s="21">
        <v>0</v>
      </c>
      <c r="AT114" s="21">
        <v>0</v>
      </c>
      <c r="AU114" s="22">
        <v>0</v>
      </c>
      <c r="AV114" s="20">
        <v>0</v>
      </c>
      <c r="AW114" s="21">
        <v>0</v>
      </c>
      <c r="AX114" s="21">
        <v>0</v>
      </c>
      <c r="AY114" s="21">
        <v>0</v>
      </c>
      <c r="AZ114" s="22">
        <v>0</v>
      </c>
      <c r="BA114" s="20">
        <v>0</v>
      </c>
      <c r="BB114" s="21">
        <v>0</v>
      </c>
      <c r="BC114" s="21">
        <v>0</v>
      </c>
      <c r="BD114" s="21">
        <v>0</v>
      </c>
      <c r="BE114" s="22">
        <v>0</v>
      </c>
      <c r="BF114" s="20">
        <v>0</v>
      </c>
      <c r="BG114" s="21">
        <v>0</v>
      </c>
      <c r="BH114" s="21">
        <v>0</v>
      </c>
      <c r="BI114" s="21">
        <v>0</v>
      </c>
      <c r="BJ114" s="22">
        <v>0</v>
      </c>
      <c r="BK114" s="23">
        <f>SUM(C114:BJ114)</f>
        <v>41.497143589982144</v>
      </c>
    </row>
    <row r="115" spans="1:63" ht="14.25">
      <c r="A115" s="19"/>
      <c r="B115" s="7" t="s">
        <v>166</v>
      </c>
      <c r="C115" s="20">
        <v>0</v>
      </c>
      <c r="D115" s="21">
        <v>0.562555049856974</v>
      </c>
      <c r="E115" s="21">
        <v>0</v>
      </c>
      <c r="F115" s="21">
        <v>0</v>
      </c>
      <c r="G115" s="22">
        <v>0</v>
      </c>
      <c r="H115" s="20">
        <v>1.7271999999999998</v>
      </c>
      <c r="I115" s="21">
        <v>0.40417496311945</v>
      </c>
      <c r="J115" s="21">
        <v>0</v>
      </c>
      <c r="K115" s="21">
        <v>0</v>
      </c>
      <c r="L115" s="22">
        <v>14.596200000000001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1.1304999999999998</v>
      </c>
      <c r="S115" s="21">
        <v>0.034499999999999996</v>
      </c>
      <c r="T115" s="21">
        <v>0</v>
      </c>
      <c r="U115" s="21">
        <v>0</v>
      </c>
      <c r="V115" s="22">
        <v>0.5487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>SUM(C115:BJ115)</f>
        <v>19.00383001297643</v>
      </c>
    </row>
    <row r="116" spans="1:63" ht="14.25">
      <c r="A116" s="19"/>
      <c r="B116" s="7" t="s">
        <v>167</v>
      </c>
      <c r="C116" s="20">
        <v>0</v>
      </c>
      <c r="D116" s="21">
        <v>4.913893671862122</v>
      </c>
      <c r="E116" s="21">
        <v>0</v>
      </c>
      <c r="F116" s="21">
        <v>0</v>
      </c>
      <c r="G116" s="22">
        <v>0</v>
      </c>
      <c r="H116" s="20">
        <v>5.366199999999998</v>
      </c>
      <c r="I116" s="21">
        <v>16.204712907337896</v>
      </c>
      <c r="J116" s="21">
        <v>0</v>
      </c>
      <c r="K116" s="21">
        <v>0</v>
      </c>
      <c r="L116" s="22">
        <v>40.8529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2.6393000000000004</v>
      </c>
      <c r="S116" s="21">
        <v>0.013000000000000001</v>
      </c>
      <c r="T116" s="21">
        <v>0</v>
      </c>
      <c r="U116" s="21">
        <v>0</v>
      </c>
      <c r="V116" s="22">
        <v>5.182599999999999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 t="shared" si="21"/>
        <v>75.17260657920002</v>
      </c>
    </row>
    <row r="117" spans="1:63" ht="14.25">
      <c r="A117" s="19"/>
      <c r="B117" s="7" t="s">
        <v>181</v>
      </c>
      <c r="C117" s="20">
        <v>0</v>
      </c>
      <c r="D117" s="21">
        <v>0.7393269198781783</v>
      </c>
      <c r="E117" s="21">
        <v>0</v>
      </c>
      <c r="F117" s="21">
        <v>0</v>
      </c>
      <c r="G117" s="22">
        <v>0</v>
      </c>
      <c r="H117" s="20">
        <v>3.7759</v>
      </c>
      <c r="I117" s="21">
        <v>1292.8279126246289</v>
      </c>
      <c r="J117" s="21">
        <v>0</v>
      </c>
      <c r="K117" s="21">
        <v>0</v>
      </c>
      <c r="L117" s="22">
        <v>8.8166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1.6722</v>
      </c>
      <c r="S117" s="21">
        <v>0.0935</v>
      </c>
      <c r="T117" s="21">
        <v>0</v>
      </c>
      <c r="U117" s="21">
        <v>0</v>
      </c>
      <c r="V117" s="22">
        <v>2.1184000000000003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 t="shared" si="21"/>
        <v>1310.0438395445071</v>
      </c>
    </row>
    <row r="118" spans="1:63" ht="14.25">
      <c r="A118" s="19"/>
      <c r="B118" s="7" t="s">
        <v>168</v>
      </c>
      <c r="C118" s="20">
        <v>0</v>
      </c>
      <c r="D118" s="21">
        <v>88.86271684159257</v>
      </c>
      <c r="E118" s="21">
        <v>0</v>
      </c>
      <c r="F118" s="21">
        <v>0</v>
      </c>
      <c r="G118" s="22">
        <v>0</v>
      </c>
      <c r="H118" s="20">
        <v>163.78680000000003</v>
      </c>
      <c r="I118" s="21">
        <v>5081.220793535104</v>
      </c>
      <c r="J118" s="21">
        <v>166.7373</v>
      </c>
      <c r="K118" s="21">
        <v>0</v>
      </c>
      <c r="L118" s="22">
        <v>763.0187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122.71719999999996</v>
      </c>
      <c r="S118" s="21">
        <v>37.513</v>
      </c>
      <c r="T118" s="21">
        <v>0</v>
      </c>
      <c r="U118" s="21">
        <v>0</v>
      </c>
      <c r="V118" s="22">
        <v>192.49200000000005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>SUM(C118:BJ118)</f>
        <v>6616.348510376696</v>
      </c>
    </row>
    <row r="119" spans="1:63" ht="14.25">
      <c r="A119" s="19"/>
      <c r="B119" s="7" t="s">
        <v>49</v>
      </c>
      <c r="C119" s="20">
        <v>0</v>
      </c>
      <c r="D119" s="21">
        <v>0.7682633294530566</v>
      </c>
      <c r="E119" s="21">
        <v>0</v>
      </c>
      <c r="F119" s="21">
        <v>0</v>
      </c>
      <c r="G119" s="22">
        <v>0</v>
      </c>
      <c r="H119" s="20">
        <v>329.75989999999996</v>
      </c>
      <c r="I119" s="21">
        <v>17392.285602727137</v>
      </c>
      <c r="J119" s="21">
        <v>0</v>
      </c>
      <c r="K119" s="21">
        <v>0</v>
      </c>
      <c r="L119" s="22">
        <v>1315.8784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142.55719999999994</v>
      </c>
      <c r="S119" s="21">
        <v>148.841</v>
      </c>
      <c r="T119" s="21">
        <v>0</v>
      </c>
      <c r="U119" s="21">
        <v>0</v>
      </c>
      <c r="V119" s="22">
        <v>276.3026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>SUM(C119:BJ119)</f>
        <v>19606.392966056592</v>
      </c>
    </row>
    <row r="120" spans="1:63" ht="14.25">
      <c r="A120" s="19"/>
      <c r="B120" s="7" t="s">
        <v>150</v>
      </c>
      <c r="C120" s="20">
        <v>0</v>
      </c>
      <c r="D120" s="21">
        <v>0.81609284221232</v>
      </c>
      <c r="E120" s="21">
        <v>0</v>
      </c>
      <c r="F120" s="21">
        <v>0</v>
      </c>
      <c r="G120" s="22">
        <v>0</v>
      </c>
      <c r="H120" s="20">
        <v>10.527600000000003</v>
      </c>
      <c r="I120" s="21">
        <v>94.45718560653053</v>
      </c>
      <c r="J120" s="21">
        <v>0</v>
      </c>
      <c r="K120" s="21">
        <v>0</v>
      </c>
      <c r="L120" s="22">
        <v>36.278200000000005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5.411899999999999</v>
      </c>
      <c r="S120" s="21">
        <v>0.9079</v>
      </c>
      <c r="T120" s="21">
        <v>0</v>
      </c>
      <c r="U120" s="21">
        <v>0</v>
      </c>
      <c r="V120" s="22">
        <v>12.245499999999998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>SUM(C120:BJ120)</f>
        <v>160.64437844874286</v>
      </c>
    </row>
    <row r="121" spans="1:63" ht="14.25">
      <c r="A121" s="19"/>
      <c r="B121" s="7" t="s">
        <v>169</v>
      </c>
      <c r="C121" s="20">
        <v>0</v>
      </c>
      <c r="D121" s="21">
        <v>1.301899292483238</v>
      </c>
      <c r="E121" s="21">
        <v>0</v>
      </c>
      <c r="F121" s="21">
        <v>0</v>
      </c>
      <c r="G121" s="22">
        <v>0</v>
      </c>
      <c r="H121" s="20">
        <v>10.5655</v>
      </c>
      <c r="I121" s="21">
        <v>1.2521450761453483</v>
      </c>
      <c r="J121" s="21">
        <v>0</v>
      </c>
      <c r="K121" s="21">
        <v>0</v>
      </c>
      <c r="L121" s="22">
        <v>13.8782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5.106400000000001</v>
      </c>
      <c r="S121" s="21">
        <v>0.22079999999999997</v>
      </c>
      <c r="T121" s="21">
        <v>0</v>
      </c>
      <c r="U121" s="21">
        <v>0</v>
      </c>
      <c r="V121" s="22">
        <v>3.07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>SUM(C121:BJ121)</f>
        <v>35.394944368628586</v>
      </c>
    </row>
    <row r="122" spans="1:63" ht="14.25">
      <c r="A122" s="19"/>
      <c r="B122" s="7" t="s">
        <v>170</v>
      </c>
      <c r="C122" s="20">
        <v>0</v>
      </c>
      <c r="D122" s="21">
        <v>4.156574086459933</v>
      </c>
      <c r="E122" s="21">
        <v>0</v>
      </c>
      <c r="F122" s="21">
        <v>0</v>
      </c>
      <c r="G122" s="22">
        <v>0</v>
      </c>
      <c r="H122" s="20">
        <v>204.9191</v>
      </c>
      <c r="I122" s="21">
        <v>1673.3433934779873</v>
      </c>
      <c r="J122" s="21">
        <v>0</v>
      </c>
      <c r="K122" s="21">
        <v>0</v>
      </c>
      <c r="L122" s="22">
        <v>670.5144000000001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132.73539999999997</v>
      </c>
      <c r="S122" s="21">
        <v>19.537200000000006</v>
      </c>
      <c r="T122" s="21">
        <v>0</v>
      </c>
      <c r="U122" s="21">
        <v>0</v>
      </c>
      <c r="V122" s="22">
        <v>115.4447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 t="shared" si="21"/>
        <v>2820.6507675644475</v>
      </c>
    </row>
    <row r="123" spans="1:63" ht="14.25">
      <c r="A123" s="19"/>
      <c r="B123" s="7" t="s">
        <v>171</v>
      </c>
      <c r="C123" s="20">
        <v>0</v>
      </c>
      <c r="D123" s="21">
        <v>0.6139134322957001</v>
      </c>
      <c r="E123" s="21">
        <v>0</v>
      </c>
      <c r="F123" s="21">
        <v>0</v>
      </c>
      <c r="G123" s="22">
        <v>0</v>
      </c>
      <c r="H123" s="20">
        <v>271.33310000000006</v>
      </c>
      <c r="I123" s="21">
        <v>1312.4087809852044</v>
      </c>
      <c r="J123" s="21">
        <v>0.0155</v>
      </c>
      <c r="K123" s="21">
        <v>0</v>
      </c>
      <c r="L123" s="22">
        <v>3965.271300000001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164.14509999999999</v>
      </c>
      <c r="S123" s="21">
        <v>125.15129999999999</v>
      </c>
      <c r="T123" s="21">
        <v>0</v>
      </c>
      <c r="U123" s="21">
        <v>0</v>
      </c>
      <c r="V123" s="22">
        <v>1068.8206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 t="shared" si="21"/>
        <v>6907.7595944175</v>
      </c>
    </row>
    <row r="124" spans="1:63" ht="14.25">
      <c r="A124" s="19"/>
      <c r="B124" s="7" t="s">
        <v>172</v>
      </c>
      <c r="C124" s="20">
        <v>0</v>
      </c>
      <c r="D124" s="21">
        <v>3.6204329897128282</v>
      </c>
      <c r="E124" s="21">
        <v>0</v>
      </c>
      <c r="F124" s="21">
        <v>0</v>
      </c>
      <c r="G124" s="22">
        <v>0</v>
      </c>
      <c r="H124" s="20">
        <v>751.2143</v>
      </c>
      <c r="I124" s="21">
        <v>4641.14947594622</v>
      </c>
      <c r="J124" s="21">
        <v>5.5459</v>
      </c>
      <c r="K124" s="21">
        <v>0</v>
      </c>
      <c r="L124" s="22">
        <v>4268.7068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595.2043000000001</v>
      </c>
      <c r="S124" s="21">
        <v>289.96170000000006</v>
      </c>
      <c r="T124" s="21">
        <v>0</v>
      </c>
      <c r="U124" s="21">
        <v>0</v>
      </c>
      <c r="V124" s="22">
        <v>886.8830999999999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t="shared" si="21"/>
        <v>11442.286008935933</v>
      </c>
    </row>
    <row r="125" spans="1:63" ht="14.25">
      <c r="A125" s="19"/>
      <c r="B125" s="7" t="s">
        <v>173</v>
      </c>
      <c r="C125" s="20">
        <v>0</v>
      </c>
      <c r="D125" s="21">
        <v>0.6263688209132077</v>
      </c>
      <c r="E125" s="21">
        <v>0</v>
      </c>
      <c r="F125" s="21">
        <v>0</v>
      </c>
      <c r="G125" s="22">
        <v>0</v>
      </c>
      <c r="H125" s="20">
        <v>47.949799999999996</v>
      </c>
      <c r="I125" s="21">
        <v>1033.1346092288152</v>
      </c>
      <c r="J125" s="21">
        <v>8.0115</v>
      </c>
      <c r="K125" s="21">
        <v>0</v>
      </c>
      <c r="L125" s="22">
        <v>378.18159999999995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33.89899999999999</v>
      </c>
      <c r="S125" s="21">
        <v>5.6201</v>
      </c>
      <c r="T125" s="21">
        <v>0</v>
      </c>
      <c r="U125" s="21">
        <v>0</v>
      </c>
      <c r="V125" s="22">
        <v>39.81420000000001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1"/>
        <v>1547.2371780497283</v>
      </c>
    </row>
    <row r="126" spans="1:63" ht="14.25">
      <c r="A126" s="19"/>
      <c r="B126" s="7" t="s">
        <v>136</v>
      </c>
      <c r="C126" s="20">
        <v>0</v>
      </c>
      <c r="D126" s="21">
        <v>13.70740565522995</v>
      </c>
      <c r="E126" s="21">
        <v>0</v>
      </c>
      <c r="F126" s="21">
        <v>0</v>
      </c>
      <c r="G126" s="22">
        <v>0</v>
      </c>
      <c r="H126" s="20">
        <v>39.099000000000004</v>
      </c>
      <c r="I126" s="21">
        <v>121.04575768601998</v>
      </c>
      <c r="J126" s="21">
        <v>0</v>
      </c>
      <c r="K126" s="21">
        <v>0</v>
      </c>
      <c r="L126" s="22">
        <v>407.17979999999994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20.869</v>
      </c>
      <c r="S126" s="21">
        <v>1.8590999999999998</v>
      </c>
      <c r="T126" s="21">
        <v>0</v>
      </c>
      <c r="U126" s="21">
        <v>0</v>
      </c>
      <c r="V126" s="22">
        <v>32.802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1"/>
        <v>636.5620633412499</v>
      </c>
    </row>
    <row r="127" spans="1:63" ht="14.25">
      <c r="A127" s="19"/>
      <c r="B127" s="7" t="s">
        <v>174</v>
      </c>
      <c r="C127" s="20">
        <v>0</v>
      </c>
      <c r="D127" s="21">
        <v>0.458220208</v>
      </c>
      <c r="E127" s="21">
        <v>0</v>
      </c>
      <c r="F127" s="21">
        <v>0</v>
      </c>
      <c r="G127" s="22">
        <v>0</v>
      </c>
      <c r="H127" s="20">
        <v>2.4861</v>
      </c>
      <c r="I127" s="21">
        <v>0.6945261583999988</v>
      </c>
      <c r="J127" s="21">
        <v>0</v>
      </c>
      <c r="K127" s="21">
        <v>0</v>
      </c>
      <c r="L127" s="22">
        <v>7.419499999999999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1.9018</v>
      </c>
      <c r="S127" s="21">
        <v>0.015000000000000001</v>
      </c>
      <c r="T127" s="21">
        <v>0</v>
      </c>
      <c r="U127" s="21">
        <v>0</v>
      </c>
      <c r="V127" s="22">
        <v>2.3081999999999994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1"/>
        <v>15.283346366399998</v>
      </c>
    </row>
    <row r="128" spans="1:63" ht="14.25">
      <c r="A128" s="19"/>
      <c r="B128" s="7" t="s">
        <v>175</v>
      </c>
      <c r="C128" s="20">
        <v>0</v>
      </c>
      <c r="D128" s="21">
        <v>2.205579015673215</v>
      </c>
      <c r="E128" s="21">
        <v>0</v>
      </c>
      <c r="F128" s="21">
        <v>0</v>
      </c>
      <c r="G128" s="22">
        <v>0</v>
      </c>
      <c r="H128" s="20">
        <v>0.7153999999999998</v>
      </c>
      <c r="I128" s="21">
        <v>16.442314765617862</v>
      </c>
      <c r="J128" s="21">
        <v>0</v>
      </c>
      <c r="K128" s="21">
        <v>0</v>
      </c>
      <c r="L128" s="22">
        <v>0.3022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0.4102</v>
      </c>
      <c r="S128" s="21">
        <v>0.0055</v>
      </c>
      <c r="T128" s="21">
        <v>0</v>
      </c>
      <c r="U128" s="21">
        <v>0</v>
      </c>
      <c r="V128" s="22">
        <v>0.09319999999999999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1"/>
        <v>20.174393781291077</v>
      </c>
    </row>
    <row r="129" spans="1:63" ht="14.25">
      <c r="A129" s="19"/>
      <c r="B129" s="7" t="s">
        <v>139</v>
      </c>
      <c r="C129" s="20">
        <v>0</v>
      </c>
      <c r="D129" s="21">
        <v>9.87062574556374</v>
      </c>
      <c r="E129" s="21">
        <v>0</v>
      </c>
      <c r="F129" s="21">
        <v>0</v>
      </c>
      <c r="G129" s="22">
        <v>0</v>
      </c>
      <c r="H129" s="20">
        <v>145.77370000000002</v>
      </c>
      <c r="I129" s="21">
        <v>453.6579610098273</v>
      </c>
      <c r="J129" s="21">
        <v>0</v>
      </c>
      <c r="K129" s="21">
        <v>0</v>
      </c>
      <c r="L129" s="22">
        <v>287.9655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136.6371</v>
      </c>
      <c r="S129" s="21">
        <v>3.6414999999999997</v>
      </c>
      <c r="T129" s="21">
        <v>0</v>
      </c>
      <c r="U129" s="21">
        <v>0</v>
      </c>
      <c r="V129" s="22">
        <v>95.01510000000002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1"/>
        <v>1132.5614867553911</v>
      </c>
    </row>
    <row r="130" spans="1:63" ht="14.25">
      <c r="A130" s="19"/>
      <c r="B130" s="7" t="s">
        <v>176</v>
      </c>
      <c r="C130" s="20">
        <v>0</v>
      </c>
      <c r="D130" s="21">
        <v>0.543010272370357</v>
      </c>
      <c r="E130" s="21">
        <v>0</v>
      </c>
      <c r="F130" s="21">
        <v>0</v>
      </c>
      <c r="G130" s="22">
        <v>0</v>
      </c>
      <c r="H130" s="20">
        <v>1.1017</v>
      </c>
      <c r="I130" s="21">
        <v>1751.9182285422553</v>
      </c>
      <c r="J130" s="21">
        <v>0.5435</v>
      </c>
      <c r="K130" s="21">
        <v>0</v>
      </c>
      <c r="L130" s="22">
        <v>104.03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0.3043</v>
      </c>
      <c r="S130" s="21">
        <v>0.0545</v>
      </c>
      <c r="T130" s="21">
        <v>0</v>
      </c>
      <c r="U130" s="21">
        <v>0</v>
      </c>
      <c r="V130" s="22">
        <v>4.3215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1"/>
        <v>1862.8167388146255</v>
      </c>
    </row>
    <row r="131" spans="1:63" ht="14.25">
      <c r="A131" s="19"/>
      <c r="B131" s="7" t="s">
        <v>177</v>
      </c>
      <c r="C131" s="20">
        <v>0</v>
      </c>
      <c r="D131" s="21">
        <v>159.86142348509318</v>
      </c>
      <c r="E131" s="21">
        <v>0</v>
      </c>
      <c r="F131" s="21">
        <v>0</v>
      </c>
      <c r="G131" s="22">
        <v>0</v>
      </c>
      <c r="H131" s="20">
        <v>0.6511</v>
      </c>
      <c r="I131" s="21">
        <v>6347.072963624993</v>
      </c>
      <c r="J131" s="21">
        <v>0</v>
      </c>
      <c r="K131" s="21">
        <v>0</v>
      </c>
      <c r="L131" s="22">
        <v>319.2491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0.2919</v>
      </c>
      <c r="S131" s="21">
        <v>129.1229</v>
      </c>
      <c r="T131" s="21">
        <v>0</v>
      </c>
      <c r="U131" s="21">
        <v>0</v>
      </c>
      <c r="V131" s="22">
        <v>32.5359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1"/>
        <v>6988.785287110086</v>
      </c>
    </row>
    <row r="132" spans="1:63" ht="14.25">
      <c r="A132" s="19"/>
      <c r="B132" s="7" t="s">
        <v>178</v>
      </c>
      <c r="C132" s="20">
        <v>0</v>
      </c>
      <c r="D132" s="21">
        <v>0.4635277406042423</v>
      </c>
      <c r="E132" s="21">
        <v>0</v>
      </c>
      <c r="F132" s="21">
        <v>0</v>
      </c>
      <c r="G132" s="22">
        <v>0</v>
      </c>
      <c r="H132" s="20">
        <v>7.6147</v>
      </c>
      <c r="I132" s="21">
        <v>10.118174004435042</v>
      </c>
      <c r="J132" s="21">
        <v>0</v>
      </c>
      <c r="K132" s="21">
        <v>0</v>
      </c>
      <c r="L132" s="22">
        <v>10.2662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5.4139</v>
      </c>
      <c r="S132" s="21">
        <v>0</v>
      </c>
      <c r="T132" s="21">
        <v>0</v>
      </c>
      <c r="U132" s="21">
        <v>0</v>
      </c>
      <c r="V132" s="22">
        <v>4.172100000000001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1"/>
        <v>38.048601745039285</v>
      </c>
    </row>
    <row r="133" spans="1:63" ht="14.25">
      <c r="A133" s="19"/>
      <c r="B133" s="7" t="s">
        <v>151</v>
      </c>
      <c r="C133" s="20">
        <v>0</v>
      </c>
      <c r="D133" s="21">
        <v>3.2351749618273202</v>
      </c>
      <c r="E133" s="21">
        <v>0</v>
      </c>
      <c r="F133" s="21">
        <v>0</v>
      </c>
      <c r="G133" s="22">
        <v>0</v>
      </c>
      <c r="H133" s="20">
        <v>30.88</v>
      </c>
      <c r="I133" s="21">
        <v>36.595237416115495</v>
      </c>
      <c r="J133" s="21">
        <v>5.0988</v>
      </c>
      <c r="K133" s="21">
        <v>0</v>
      </c>
      <c r="L133" s="22">
        <v>55.441900000000004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30.646000000000004</v>
      </c>
      <c r="S133" s="21">
        <v>2.5564</v>
      </c>
      <c r="T133" s="21">
        <v>0</v>
      </c>
      <c r="U133" s="21">
        <v>0</v>
      </c>
      <c r="V133" s="22">
        <v>31.704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1"/>
        <v>196.15751237794285</v>
      </c>
    </row>
    <row r="134" spans="1:63" ht="14.25">
      <c r="A134" s="19"/>
      <c r="B134" s="7" t="s">
        <v>156</v>
      </c>
      <c r="C134" s="20">
        <v>0</v>
      </c>
      <c r="D134" s="21">
        <v>0.5593230156767457</v>
      </c>
      <c r="E134" s="21">
        <v>0</v>
      </c>
      <c r="F134" s="21">
        <v>0</v>
      </c>
      <c r="G134" s="22">
        <v>0</v>
      </c>
      <c r="H134" s="20">
        <v>10.399899999999999</v>
      </c>
      <c r="I134" s="21">
        <v>10.025931999180756</v>
      </c>
      <c r="J134" s="21">
        <v>0</v>
      </c>
      <c r="K134" s="21">
        <v>0</v>
      </c>
      <c r="L134" s="22">
        <v>17.2195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7.6948</v>
      </c>
      <c r="S134" s="21">
        <v>0.415</v>
      </c>
      <c r="T134" s="21">
        <v>0</v>
      </c>
      <c r="U134" s="21">
        <v>0</v>
      </c>
      <c r="V134" s="22">
        <v>3.3252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1"/>
        <v>49.6396550148575</v>
      </c>
    </row>
    <row r="135" spans="1:63" ht="14.25">
      <c r="A135" s="19"/>
      <c r="B135" s="7" t="s">
        <v>158</v>
      </c>
      <c r="C135" s="20">
        <v>0</v>
      </c>
      <c r="D135" s="21">
        <v>0.5251604629348038</v>
      </c>
      <c r="E135" s="21">
        <v>0</v>
      </c>
      <c r="F135" s="21">
        <v>0</v>
      </c>
      <c r="G135" s="22">
        <v>0</v>
      </c>
      <c r="H135" s="20">
        <v>42.797900000000006</v>
      </c>
      <c r="I135" s="21">
        <v>318.8939273669329</v>
      </c>
      <c r="J135" s="21">
        <v>0</v>
      </c>
      <c r="K135" s="21">
        <v>0</v>
      </c>
      <c r="L135" s="22">
        <v>200.68340000000003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25.354199999999995</v>
      </c>
      <c r="S135" s="21">
        <v>4.571900000000001</v>
      </c>
      <c r="T135" s="21">
        <v>0</v>
      </c>
      <c r="U135" s="21">
        <v>0</v>
      </c>
      <c r="V135" s="22">
        <v>44.6611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1"/>
        <v>637.4875878298678</v>
      </c>
    </row>
    <row r="136" spans="1:63" s="28" customFormat="1" ht="14.25">
      <c r="A136" s="19"/>
      <c r="B136" s="8" t="s">
        <v>12</v>
      </c>
      <c r="C136" s="24">
        <f aca="true" t="shared" si="22" ref="C136:AH136">SUM(C112:C135)</f>
        <v>0</v>
      </c>
      <c r="D136" s="25">
        <f t="shared" si="22"/>
        <v>319.70451271953806</v>
      </c>
      <c r="E136" s="25">
        <f t="shared" si="22"/>
        <v>0</v>
      </c>
      <c r="F136" s="25">
        <f t="shared" si="22"/>
        <v>0</v>
      </c>
      <c r="G136" s="26">
        <f t="shared" si="22"/>
        <v>0</v>
      </c>
      <c r="H136" s="24">
        <f t="shared" si="22"/>
        <v>2095.8540000000003</v>
      </c>
      <c r="I136" s="25">
        <f t="shared" si="22"/>
        <v>41905.69722047148</v>
      </c>
      <c r="J136" s="25">
        <f t="shared" si="22"/>
        <v>185.95250000000001</v>
      </c>
      <c r="K136" s="25">
        <f t="shared" si="22"/>
        <v>0</v>
      </c>
      <c r="L136" s="26">
        <f t="shared" si="22"/>
        <v>12907.2263</v>
      </c>
      <c r="M136" s="24">
        <f t="shared" si="22"/>
        <v>0</v>
      </c>
      <c r="N136" s="25">
        <f t="shared" si="22"/>
        <v>0</v>
      </c>
      <c r="O136" s="25">
        <f t="shared" si="22"/>
        <v>0</v>
      </c>
      <c r="P136" s="25">
        <f t="shared" si="22"/>
        <v>0</v>
      </c>
      <c r="Q136" s="26">
        <f t="shared" si="22"/>
        <v>0</v>
      </c>
      <c r="R136" s="24">
        <f t="shared" si="22"/>
        <v>1445.5603999999996</v>
      </c>
      <c r="S136" s="25">
        <f t="shared" si="22"/>
        <v>798.6177</v>
      </c>
      <c r="T136" s="25">
        <f t="shared" si="22"/>
        <v>0</v>
      </c>
      <c r="U136" s="25">
        <f t="shared" si="22"/>
        <v>0</v>
      </c>
      <c r="V136" s="26">
        <f t="shared" si="22"/>
        <v>2862.3214</v>
      </c>
      <c r="W136" s="24">
        <f t="shared" si="22"/>
        <v>0</v>
      </c>
      <c r="X136" s="25">
        <f t="shared" si="22"/>
        <v>0</v>
      </c>
      <c r="Y136" s="25">
        <f t="shared" si="22"/>
        <v>0</v>
      </c>
      <c r="Z136" s="25">
        <f t="shared" si="22"/>
        <v>0</v>
      </c>
      <c r="AA136" s="26">
        <f t="shared" si="22"/>
        <v>0</v>
      </c>
      <c r="AB136" s="24">
        <f t="shared" si="22"/>
        <v>0</v>
      </c>
      <c r="AC136" s="25">
        <f t="shared" si="22"/>
        <v>0</v>
      </c>
      <c r="AD136" s="25">
        <f t="shared" si="22"/>
        <v>0</v>
      </c>
      <c r="AE136" s="25">
        <f t="shared" si="22"/>
        <v>0</v>
      </c>
      <c r="AF136" s="26">
        <f t="shared" si="22"/>
        <v>0</v>
      </c>
      <c r="AG136" s="24">
        <f t="shared" si="22"/>
        <v>0</v>
      </c>
      <c r="AH136" s="25">
        <f t="shared" si="22"/>
        <v>0</v>
      </c>
      <c r="AI136" s="25">
        <f aca="true" t="shared" si="23" ref="AI136:BK136">SUM(AI112:AI135)</f>
        <v>0</v>
      </c>
      <c r="AJ136" s="25">
        <f t="shared" si="23"/>
        <v>0</v>
      </c>
      <c r="AK136" s="26">
        <f t="shared" si="23"/>
        <v>0</v>
      </c>
      <c r="AL136" s="24">
        <f t="shared" si="23"/>
        <v>0</v>
      </c>
      <c r="AM136" s="25">
        <f t="shared" si="23"/>
        <v>0</v>
      </c>
      <c r="AN136" s="25">
        <f t="shared" si="23"/>
        <v>0</v>
      </c>
      <c r="AO136" s="25">
        <f t="shared" si="23"/>
        <v>0</v>
      </c>
      <c r="AP136" s="26">
        <f t="shared" si="23"/>
        <v>0</v>
      </c>
      <c r="AQ136" s="24">
        <f t="shared" si="23"/>
        <v>0</v>
      </c>
      <c r="AR136" s="25">
        <f t="shared" si="23"/>
        <v>0</v>
      </c>
      <c r="AS136" s="25">
        <f t="shared" si="23"/>
        <v>0</v>
      </c>
      <c r="AT136" s="25">
        <f t="shared" si="23"/>
        <v>0</v>
      </c>
      <c r="AU136" s="26">
        <f t="shared" si="23"/>
        <v>0</v>
      </c>
      <c r="AV136" s="24">
        <f t="shared" si="23"/>
        <v>0</v>
      </c>
      <c r="AW136" s="25">
        <f t="shared" si="23"/>
        <v>0</v>
      </c>
      <c r="AX136" s="25">
        <f t="shared" si="23"/>
        <v>0</v>
      </c>
      <c r="AY136" s="25">
        <f t="shared" si="23"/>
        <v>0</v>
      </c>
      <c r="AZ136" s="26">
        <f t="shared" si="23"/>
        <v>0</v>
      </c>
      <c r="BA136" s="24">
        <f t="shared" si="23"/>
        <v>0</v>
      </c>
      <c r="BB136" s="25">
        <f t="shared" si="23"/>
        <v>0</v>
      </c>
      <c r="BC136" s="25">
        <f t="shared" si="23"/>
        <v>0</v>
      </c>
      <c r="BD136" s="25">
        <f t="shared" si="23"/>
        <v>0</v>
      </c>
      <c r="BE136" s="26">
        <f t="shared" si="23"/>
        <v>0</v>
      </c>
      <c r="BF136" s="24">
        <f t="shared" si="23"/>
        <v>0</v>
      </c>
      <c r="BG136" s="25">
        <f t="shared" si="23"/>
        <v>0</v>
      </c>
      <c r="BH136" s="25">
        <f t="shared" si="23"/>
        <v>0</v>
      </c>
      <c r="BI136" s="25">
        <f t="shared" si="23"/>
        <v>0</v>
      </c>
      <c r="BJ136" s="26">
        <f t="shared" si="23"/>
        <v>0</v>
      </c>
      <c r="BK136" s="26">
        <f t="shared" si="23"/>
        <v>62520.934033191006</v>
      </c>
    </row>
    <row r="137" spans="1:64" s="28" customFormat="1" ht="14.25">
      <c r="A137" s="19"/>
      <c r="B137" s="9" t="s">
        <v>23</v>
      </c>
      <c r="C137" s="24">
        <f aca="true" t="shared" si="24" ref="C137:AH137">C136+C110</f>
        <v>0</v>
      </c>
      <c r="D137" s="25">
        <f t="shared" si="24"/>
        <v>320.76209858309477</v>
      </c>
      <c r="E137" s="25">
        <f t="shared" si="24"/>
        <v>0</v>
      </c>
      <c r="F137" s="25">
        <f t="shared" si="24"/>
        <v>0</v>
      </c>
      <c r="G137" s="26">
        <f t="shared" si="24"/>
        <v>0</v>
      </c>
      <c r="H137" s="24">
        <f t="shared" si="24"/>
        <v>2742.0459000000005</v>
      </c>
      <c r="I137" s="25">
        <f t="shared" si="24"/>
        <v>44745.78522258166</v>
      </c>
      <c r="J137" s="25">
        <f t="shared" si="24"/>
        <v>185.95610000000002</v>
      </c>
      <c r="K137" s="25">
        <f t="shared" si="24"/>
        <v>0</v>
      </c>
      <c r="L137" s="26">
        <f t="shared" si="24"/>
        <v>15819.8223</v>
      </c>
      <c r="M137" s="24">
        <f t="shared" si="24"/>
        <v>0</v>
      </c>
      <c r="N137" s="25">
        <f t="shared" si="24"/>
        <v>0</v>
      </c>
      <c r="O137" s="25">
        <f t="shared" si="24"/>
        <v>0</v>
      </c>
      <c r="P137" s="25">
        <f t="shared" si="24"/>
        <v>0</v>
      </c>
      <c r="Q137" s="26">
        <f t="shared" si="24"/>
        <v>0</v>
      </c>
      <c r="R137" s="24">
        <f t="shared" si="24"/>
        <v>1808.6890999999996</v>
      </c>
      <c r="S137" s="25">
        <f t="shared" si="24"/>
        <v>893.1225</v>
      </c>
      <c r="T137" s="25">
        <f t="shared" si="24"/>
        <v>0.0062</v>
      </c>
      <c r="U137" s="25">
        <f t="shared" si="24"/>
        <v>0</v>
      </c>
      <c r="V137" s="26">
        <f t="shared" si="24"/>
        <v>3386.7228999999998</v>
      </c>
      <c r="W137" s="24">
        <f t="shared" si="24"/>
        <v>0</v>
      </c>
      <c r="X137" s="25">
        <f t="shared" si="24"/>
        <v>0</v>
      </c>
      <c r="Y137" s="25">
        <f t="shared" si="24"/>
        <v>0</v>
      </c>
      <c r="Z137" s="25">
        <f t="shared" si="24"/>
        <v>0</v>
      </c>
      <c r="AA137" s="26">
        <f t="shared" si="24"/>
        <v>0</v>
      </c>
      <c r="AB137" s="24">
        <f t="shared" si="24"/>
        <v>0</v>
      </c>
      <c r="AC137" s="25">
        <f t="shared" si="24"/>
        <v>0</v>
      </c>
      <c r="AD137" s="25">
        <f t="shared" si="24"/>
        <v>0</v>
      </c>
      <c r="AE137" s="25">
        <f t="shared" si="24"/>
        <v>0</v>
      </c>
      <c r="AF137" s="26">
        <f t="shared" si="24"/>
        <v>0</v>
      </c>
      <c r="AG137" s="24">
        <f t="shared" si="24"/>
        <v>0</v>
      </c>
      <c r="AH137" s="25">
        <f t="shared" si="24"/>
        <v>0</v>
      </c>
      <c r="AI137" s="25">
        <f aca="true" t="shared" si="25" ref="AI137:BK137">AI136+AI110</f>
        <v>0</v>
      </c>
      <c r="AJ137" s="25">
        <f t="shared" si="25"/>
        <v>0</v>
      </c>
      <c r="AK137" s="26">
        <f t="shared" si="25"/>
        <v>0</v>
      </c>
      <c r="AL137" s="24">
        <f t="shared" si="25"/>
        <v>0</v>
      </c>
      <c r="AM137" s="25">
        <f t="shared" si="25"/>
        <v>0</v>
      </c>
      <c r="AN137" s="25">
        <f t="shared" si="25"/>
        <v>0</v>
      </c>
      <c r="AO137" s="25">
        <f t="shared" si="25"/>
        <v>0</v>
      </c>
      <c r="AP137" s="26">
        <f t="shared" si="25"/>
        <v>0</v>
      </c>
      <c r="AQ137" s="24">
        <f t="shared" si="25"/>
        <v>0</v>
      </c>
      <c r="AR137" s="25">
        <f t="shared" si="25"/>
        <v>0</v>
      </c>
      <c r="AS137" s="25">
        <f t="shared" si="25"/>
        <v>0</v>
      </c>
      <c r="AT137" s="25">
        <f t="shared" si="25"/>
        <v>0</v>
      </c>
      <c r="AU137" s="26">
        <f t="shared" si="25"/>
        <v>0</v>
      </c>
      <c r="AV137" s="24">
        <f t="shared" si="25"/>
        <v>0</v>
      </c>
      <c r="AW137" s="25">
        <f t="shared" si="25"/>
        <v>0</v>
      </c>
      <c r="AX137" s="25">
        <f t="shared" si="25"/>
        <v>0</v>
      </c>
      <c r="AY137" s="25">
        <f t="shared" si="25"/>
        <v>0</v>
      </c>
      <c r="AZ137" s="26">
        <f t="shared" si="25"/>
        <v>0</v>
      </c>
      <c r="BA137" s="24">
        <f t="shared" si="25"/>
        <v>0</v>
      </c>
      <c r="BB137" s="25">
        <f t="shared" si="25"/>
        <v>0</v>
      </c>
      <c r="BC137" s="25">
        <f t="shared" si="25"/>
        <v>0</v>
      </c>
      <c r="BD137" s="25">
        <f t="shared" si="25"/>
        <v>0</v>
      </c>
      <c r="BE137" s="26">
        <f t="shared" si="25"/>
        <v>0</v>
      </c>
      <c r="BF137" s="24">
        <f t="shared" si="25"/>
        <v>0</v>
      </c>
      <c r="BG137" s="25">
        <f t="shared" si="25"/>
        <v>0</v>
      </c>
      <c r="BH137" s="25">
        <f t="shared" si="25"/>
        <v>0</v>
      </c>
      <c r="BI137" s="25">
        <f t="shared" si="25"/>
        <v>0</v>
      </c>
      <c r="BJ137" s="26">
        <f t="shared" si="25"/>
        <v>0</v>
      </c>
      <c r="BK137" s="26">
        <f t="shared" si="25"/>
        <v>69902.91232116475</v>
      </c>
      <c r="BL137" s="37"/>
    </row>
    <row r="138" spans="1:63" ht="14.25">
      <c r="A138" s="19"/>
      <c r="B138" s="9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2"/>
    </row>
    <row r="139" spans="1:63" ht="14.25">
      <c r="A139" s="19" t="s">
        <v>42</v>
      </c>
      <c r="B139" s="10" t="s">
        <v>43</v>
      </c>
      <c r="C139" s="3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2"/>
    </row>
    <row r="140" spans="1:63" ht="14.25">
      <c r="A140" s="19" t="s">
        <v>7</v>
      </c>
      <c r="B140" s="13" t="s">
        <v>44</v>
      </c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2"/>
    </row>
    <row r="141" spans="1:63" ht="14.25">
      <c r="A141" s="34"/>
      <c r="B141" s="7" t="s">
        <v>33</v>
      </c>
      <c r="C141" s="20">
        <v>0</v>
      </c>
      <c r="D141" s="21">
        <v>0</v>
      </c>
      <c r="E141" s="21">
        <v>0</v>
      </c>
      <c r="F141" s="21">
        <v>0</v>
      </c>
      <c r="G141" s="22">
        <v>0</v>
      </c>
      <c r="H141" s="20">
        <v>0</v>
      </c>
      <c r="I141" s="21">
        <v>0</v>
      </c>
      <c r="J141" s="21">
        <v>0</v>
      </c>
      <c r="K141" s="21">
        <v>0</v>
      </c>
      <c r="L141" s="22">
        <v>0</v>
      </c>
      <c r="M141" s="20">
        <v>0</v>
      </c>
      <c r="N141" s="21">
        <v>0</v>
      </c>
      <c r="O141" s="21">
        <v>0</v>
      </c>
      <c r="P141" s="21">
        <v>0</v>
      </c>
      <c r="Q141" s="22">
        <v>0</v>
      </c>
      <c r="R141" s="20">
        <v>0</v>
      </c>
      <c r="S141" s="21">
        <v>0</v>
      </c>
      <c r="T141" s="21">
        <v>0</v>
      </c>
      <c r="U141" s="21">
        <v>0</v>
      </c>
      <c r="V141" s="22">
        <v>0</v>
      </c>
      <c r="W141" s="20">
        <v>0</v>
      </c>
      <c r="X141" s="21">
        <v>0</v>
      </c>
      <c r="Y141" s="21">
        <v>0</v>
      </c>
      <c r="Z141" s="21">
        <v>0</v>
      </c>
      <c r="AA141" s="22">
        <v>0</v>
      </c>
      <c r="AB141" s="20">
        <v>0</v>
      </c>
      <c r="AC141" s="21">
        <v>0</v>
      </c>
      <c r="AD141" s="21">
        <v>0</v>
      </c>
      <c r="AE141" s="21">
        <v>0</v>
      </c>
      <c r="AF141" s="22">
        <v>0</v>
      </c>
      <c r="AG141" s="20">
        <v>0</v>
      </c>
      <c r="AH141" s="21">
        <v>0</v>
      </c>
      <c r="AI141" s="21">
        <v>0</v>
      </c>
      <c r="AJ141" s="21">
        <v>0</v>
      </c>
      <c r="AK141" s="22">
        <v>0</v>
      </c>
      <c r="AL141" s="20">
        <v>0</v>
      </c>
      <c r="AM141" s="21">
        <v>0</v>
      </c>
      <c r="AN141" s="21">
        <v>0</v>
      </c>
      <c r="AO141" s="21">
        <v>0</v>
      </c>
      <c r="AP141" s="22">
        <v>0</v>
      </c>
      <c r="AQ141" s="20">
        <v>0</v>
      </c>
      <c r="AR141" s="21">
        <v>0</v>
      </c>
      <c r="AS141" s="21">
        <v>0</v>
      </c>
      <c r="AT141" s="21">
        <v>0</v>
      </c>
      <c r="AU141" s="22">
        <v>0</v>
      </c>
      <c r="AV141" s="20">
        <v>0</v>
      </c>
      <c r="AW141" s="21">
        <v>0</v>
      </c>
      <c r="AX141" s="21">
        <v>0</v>
      </c>
      <c r="AY141" s="21">
        <v>0</v>
      </c>
      <c r="AZ141" s="22">
        <v>0</v>
      </c>
      <c r="BA141" s="20">
        <v>0</v>
      </c>
      <c r="BB141" s="21">
        <v>0</v>
      </c>
      <c r="BC141" s="21">
        <v>0</v>
      </c>
      <c r="BD141" s="21">
        <v>0</v>
      </c>
      <c r="BE141" s="22">
        <v>0</v>
      </c>
      <c r="BF141" s="20">
        <v>0</v>
      </c>
      <c r="BG141" s="21">
        <v>0</v>
      </c>
      <c r="BH141" s="21">
        <v>0</v>
      </c>
      <c r="BI141" s="21">
        <v>0</v>
      </c>
      <c r="BJ141" s="22">
        <v>0</v>
      </c>
      <c r="BK141" s="20">
        <v>0</v>
      </c>
    </row>
    <row r="142" spans="1:63" s="28" customFormat="1" ht="14.25">
      <c r="A142" s="19"/>
      <c r="B142" s="9" t="s">
        <v>27</v>
      </c>
      <c r="C142" s="24">
        <v>0</v>
      </c>
      <c r="D142" s="25">
        <v>0</v>
      </c>
      <c r="E142" s="25">
        <v>0</v>
      </c>
      <c r="F142" s="25">
        <v>0</v>
      </c>
      <c r="G142" s="26">
        <v>0</v>
      </c>
      <c r="H142" s="24">
        <v>0</v>
      </c>
      <c r="I142" s="25">
        <v>0</v>
      </c>
      <c r="J142" s="25">
        <v>0</v>
      </c>
      <c r="K142" s="25">
        <v>0</v>
      </c>
      <c r="L142" s="26">
        <v>0</v>
      </c>
      <c r="M142" s="24">
        <v>0</v>
      </c>
      <c r="N142" s="25">
        <v>0</v>
      </c>
      <c r="O142" s="25">
        <v>0</v>
      </c>
      <c r="P142" s="25">
        <v>0</v>
      </c>
      <c r="Q142" s="26">
        <v>0</v>
      </c>
      <c r="R142" s="24">
        <v>0</v>
      </c>
      <c r="S142" s="25">
        <v>0</v>
      </c>
      <c r="T142" s="25">
        <v>0</v>
      </c>
      <c r="U142" s="25">
        <v>0</v>
      </c>
      <c r="V142" s="26">
        <v>0</v>
      </c>
      <c r="W142" s="24">
        <v>0</v>
      </c>
      <c r="X142" s="25">
        <v>0</v>
      </c>
      <c r="Y142" s="25">
        <v>0</v>
      </c>
      <c r="Z142" s="25">
        <v>0</v>
      </c>
      <c r="AA142" s="26">
        <v>0</v>
      </c>
      <c r="AB142" s="24">
        <v>0</v>
      </c>
      <c r="AC142" s="25">
        <v>0</v>
      </c>
      <c r="AD142" s="25">
        <v>0</v>
      </c>
      <c r="AE142" s="25">
        <v>0</v>
      </c>
      <c r="AF142" s="26">
        <v>0</v>
      </c>
      <c r="AG142" s="24">
        <v>0</v>
      </c>
      <c r="AH142" s="25">
        <v>0</v>
      </c>
      <c r="AI142" s="25">
        <v>0</v>
      </c>
      <c r="AJ142" s="25">
        <v>0</v>
      </c>
      <c r="AK142" s="26">
        <v>0</v>
      </c>
      <c r="AL142" s="24">
        <v>0</v>
      </c>
      <c r="AM142" s="25">
        <v>0</v>
      </c>
      <c r="AN142" s="25">
        <v>0</v>
      </c>
      <c r="AO142" s="25">
        <v>0</v>
      </c>
      <c r="AP142" s="26">
        <v>0</v>
      </c>
      <c r="AQ142" s="24">
        <v>0</v>
      </c>
      <c r="AR142" s="25">
        <v>0</v>
      </c>
      <c r="AS142" s="25">
        <v>0</v>
      </c>
      <c r="AT142" s="25">
        <v>0</v>
      </c>
      <c r="AU142" s="26">
        <v>0</v>
      </c>
      <c r="AV142" s="24">
        <v>0</v>
      </c>
      <c r="AW142" s="25">
        <v>0</v>
      </c>
      <c r="AX142" s="25">
        <v>0</v>
      </c>
      <c r="AY142" s="25">
        <v>0</v>
      </c>
      <c r="AZ142" s="26">
        <v>0</v>
      </c>
      <c r="BA142" s="24">
        <v>0</v>
      </c>
      <c r="BB142" s="25">
        <v>0</v>
      </c>
      <c r="BC142" s="25">
        <v>0</v>
      </c>
      <c r="BD142" s="25">
        <v>0</v>
      </c>
      <c r="BE142" s="26">
        <v>0</v>
      </c>
      <c r="BF142" s="24">
        <v>0</v>
      </c>
      <c r="BG142" s="25">
        <v>0</v>
      </c>
      <c r="BH142" s="25">
        <v>0</v>
      </c>
      <c r="BI142" s="25">
        <v>0</v>
      </c>
      <c r="BJ142" s="26">
        <v>0</v>
      </c>
      <c r="BK142" s="27">
        <v>0</v>
      </c>
    </row>
    <row r="143" spans="1:64" ht="12" customHeight="1">
      <c r="A143" s="19"/>
      <c r="B143" s="11"/>
      <c r="C143" s="3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2"/>
      <c r="BL143" s="18"/>
    </row>
    <row r="144" spans="1:64" s="28" customFormat="1" ht="14.25">
      <c r="A144" s="19"/>
      <c r="B144" s="35" t="s">
        <v>45</v>
      </c>
      <c r="C144" s="36">
        <f aca="true" t="shared" si="26" ref="C144:AH144">C142+C137+C105+C99+C61</f>
        <v>0</v>
      </c>
      <c r="D144" s="36">
        <f t="shared" si="26"/>
        <v>2826.4612285752382</v>
      </c>
      <c r="E144" s="36">
        <f t="shared" si="26"/>
        <v>0</v>
      </c>
      <c r="F144" s="36">
        <f t="shared" si="26"/>
        <v>0</v>
      </c>
      <c r="G144" s="36">
        <f t="shared" si="26"/>
        <v>0</v>
      </c>
      <c r="H144" s="36">
        <f t="shared" si="26"/>
        <v>9595.079859512965</v>
      </c>
      <c r="I144" s="36">
        <f t="shared" si="26"/>
        <v>97919.95798567092</v>
      </c>
      <c r="J144" s="36">
        <f t="shared" si="26"/>
        <v>3342.3983660881427</v>
      </c>
      <c r="K144" s="36">
        <f t="shared" si="26"/>
        <v>522.0318941059286</v>
      </c>
      <c r="L144" s="36">
        <f t="shared" si="26"/>
        <v>30120.471240407198</v>
      </c>
      <c r="M144" s="36">
        <f t="shared" si="26"/>
        <v>0</v>
      </c>
      <c r="N144" s="36">
        <f t="shared" si="26"/>
        <v>0</v>
      </c>
      <c r="O144" s="36">
        <f t="shared" si="26"/>
        <v>0</v>
      </c>
      <c r="P144" s="36">
        <f t="shared" si="26"/>
        <v>0</v>
      </c>
      <c r="Q144" s="36">
        <f t="shared" si="26"/>
        <v>0</v>
      </c>
      <c r="R144" s="36">
        <f t="shared" si="26"/>
        <v>5715.047953961321</v>
      </c>
      <c r="S144" s="36">
        <f t="shared" si="26"/>
        <v>4405.08130597925</v>
      </c>
      <c r="T144" s="36">
        <f t="shared" si="26"/>
        <v>444.2084702670714</v>
      </c>
      <c r="U144" s="36">
        <f t="shared" si="26"/>
        <v>0</v>
      </c>
      <c r="V144" s="36">
        <f t="shared" si="26"/>
        <v>5383.089444483357</v>
      </c>
      <c r="W144" s="36">
        <f t="shared" si="26"/>
        <v>0</v>
      </c>
      <c r="X144" s="36">
        <f t="shared" si="26"/>
        <v>0</v>
      </c>
      <c r="Y144" s="36">
        <f t="shared" si="26"/>
        <v>0</v>
      </c>
      <c r="Z144" s="36">
        <f t="shared" si="26"/>
        <v>0</v>
      </c>
      <c r="AA144" s="36">
        <f t="shared" si="26"/>
        <v>0</v>
      </c>
      <c r="AB144" s="36">
        <f t="shared" si="26"/>
        <v>0</v>
      </c>
      <c r="AC144" s="36">
        <f t="shared" si="26"/>
        <v>0</v>
      </c>
      <c r="AD144" s="36">
        <f t="shared" si="26"/>
        <v>0</v>
      </c>
      <c r="AE144" s="36">
        <f t="shared" si="26"/>
        <v>0</v>
      </c>
      <c r="AF144" s="36">
        <f t="shared" si="26"/>
        <v>0</v>
      </c>
      <c r="AG144" s="36">
        <f t="shared" si="26"/>
        <v>0</v>
      </c>
      <c r="AH144" s="36">
        <f t="shared" si="26"/>
        <v>0</v>
      </c>
      <c r="AI144" s="36">
        <f aca="true" t="shared" si="27" ref="AI144:BK144">AI142+AI137+AI105+AI99+AI61</f>
        <v>0</v>
      </c>
      <c r="AJ144" s="36">
        <f t="shared" si="27"/>
        <v>0</v>
      </c>
      <c r="AK144" s="36">
        <f t="shared" si="27"/>
        <v>0</v>
      </c>
      <c r="AL144" s="36">
        <f t="shared" si="27"/>
        <v>0</v>
      </c>
      <c r="AM144" s="36">
        <f t="shared" si="27"/>
        <v>0</v>
      </c>
      <c r="AN144" s="36">
        <f t="shared" si="27"/>
        <v>0</v>
      </c>
      <c r="AO144" s="36">
        <f t="shared" si="27"/>
        <v>0</v>
      </c>
      <c r="AP144" s="36">
        <f t="shared" si="27"/>
        <v>0</v>
      </c>
      <c r="AQ144" s="36">
        <f t="shared" si="27"/>
        <v>0</v>
      </c>
      <c r="AR144" s="36">
        <f t="shared" si="27"/>
        <v>0</v>
      </c>
      <c r="AS144" s="36">
        <f t="shared" si="27"/>
        <v>0</v>
      </c>
      <c r="AT144" s="36">
        <f t="shared" si="27"/>
        <v>0</v>
      </c>
      <c r="AU144" s="36">
        <f t="shared" si="27"/>
        <v>0</v>
      </c>
      <c r="AV144" s="36">
        <f t="shared" si="27"/>
        <v>42453.98807505211</v>
      </c>
      <c r="AW144" s="36">
        <f t="shared" si="27"/>
        <v>19501.11427936452</v>
      </c>
      <c r="AX144" s="36">
        <f t="shared" si="27"/>
        <v>81.02260870635715</v>
      </c>
      <c r="AY144" s="36">
        <f t="shared" si="27"/>
        <v>0</v>
      </c>
      <c r="AZ144" s="36">
        <f t="shared" si="27"/>
        <v>32337.776694851575</v>
      </c>
      <c r="BA144" s="36">
        <f t="shared" si="27"/>
        <v>0</v>
      </c>
      <c r="BB144" s="36">
        <f t="shared" si="27"/>
        <v>0</v>
      </c>
      <c r="BC144" s="36">
        <f t="shared" si="27"/>
        <v>0</v>
      </c>
      <c r="BD144" s="36">
        <f t="shared" si="27"/>
        <v>0</v>
      </c>
      <c r="BE144" s="36">
        <f t="shared" si="27"/>
        <v>0</v>
      </c>
      <c r="BF144" s="36">
        <f t="shared" si="27"/>
        <v>28167.259481352397</v>
      </c>
      <c r="BG144" s="36">
        <f t="shared" si="27"/>
        <v>3207.2800896791787</v>
      </c>
      <c r="BH144" s="36">
        <f t="shared" si="27"/>
        <v>257.94167218692854</v>
      </c>
      <c r="BI144" s="36">
        <f t="shared" si="27"/>
        <v>0</v>
      </c>
      <c r="BJ144" s="36">
        <f t="shared" si="27"/>
        <v>8420.81989898625</v>
      </c>
      <c r="BK144" s="27">
        <f t="shared" si="27"/>
        <v>294701.0305492307</v>
      </c>
      <c r="BL144" s="37">
        <f>+BK144+BK152</f>
        <v>296833.31812380854</v>
      </c>
    </row>
    <row r="145" spans="1:64" ht="14.25">
      <c r="A145" s="19"/>
      <c r="B145" s="9"/>
      <c r="C145" s="20"/>
      <c r="D145" s="21"/>
      <c r="E145" s="21"/>
      <c r="F145" s="21"/>
      <c r="G145" s="22"/>
      <c r="H145" s="20"/>
      <c r="I145" s="21"/>
      <c r="J145" s="21"/>
      <c r="K145" s="21"/>
      <c r="L145" s="22"/>
      <c r="M145" s="20"/>
      <c r="N145" s="21"/>
      <c r="O145" s="21"/>
      <c r="P145" s="21"/>
      <c r="Q145" s="22"/>
      <c r="R145" s="20"/>
      <c r="S145" s="21"/>
      <c r="T145" s="21"/>
      <c r="U145" s="21"/>
      <c r="V145" s="22"/>
      <c r="W145" s="20"/>
      <c r="X145" s="21"/>
      <c r="Y145" s="21"/>
      <c r="Z145" s="21"/>
      <c r="AA145" s="22"/>
      <c r="AB145" s="20"/>
      <c r="AC145" s="21"/>
      <c r="AD145" s="21"/>
      <c r="AE145" s="21"/>
      <c r="AF145" s="22"/>
      <c r="AG145" s="20"/>
      <c r="AH145" s="21"/>
      <c r="AI145" s="21"/>
      <c r="AJ145" s="21"/>
      <c r="AK145" s="22"/>
      <c r="AL145" s="20"/>
      <c r="AM145" s="21"/>
      <c r="AN145" s="21"/>
      <c r="AO145" s="21"/>
      <c r="AP145" s="22"/>
      <c r="AQ145" s="20"/>
      <c r="AR145" s="21"/>
      <c r="AS145" s="21"/>
      <c r="AT145" s="21"/>
      <c r="AU145" s="22"/>
      <c r="AV145" s="20"/>
      <c r="AW145" s="21"/>
      <c r="AX145" s="21"/>
      <c r="AY145" s="21"/>
      <c r="AZ145" s="22"/>
      <c r="BA145" s="20"/>
      <c r="BB145" s="21"/>
      <c r="BC145" s="21"/>
      <c r="BD145" s="21"/>
      <c r="BE145" s="22"/>
      <c r="BF145" s="20"/>
      <c r="BG145" s="21"/>
      <c r="BH145" s="21"/>
      <c r="BI145" s="21"/>
      <c r="BJ145" s="22"/>
      <c r="BK145" s="23"/>
      <c r="BL145" s="18"/>
    </row>
    <row r="146" spans="1:65" ht="14.25">
      <c r="A146" s="19" t="s">
        <v>28</v>
      </c>
      <c r="B146" s="8" t="s">
        <v>29</v>
      </c>
      <c r="C146" s="20"/>
      <c r="D146" s="21"/>
      <c r="E146" s="21"/>
      <c r="F146" s="21"/>
      <c r="G146" s="22"/>
      <c r="H146" s="20"/>
      <c r="I146" s="21"/>
      <c r="J146" s="21"/>
      <c r="K146" s="21"/>
      <c r="L146" s="22"/>
      <c r="M146" s="20"/>
      <c r="N146" s="21"/>
      <c r="O146" s="21"/>
      <c r="P146" s="21"/>
      <c r="Q146" s="22"/>
      <c r="R146" s="20"/>
      <c r="S146" s="21"/>
      <c r="T146" s="21"/>
      <c r="U146" s="21"/>
      <c r="V146" s="22"/>
      <c r="W146" s="20"/>
      <c r="X146" s="21"/>
      <c r="Y146" s="21"/>
      <c r="Z146" s="21"/>
      <c r="AA146" s="22"/>
      <c r="AB146" s="20"/>
      <c r="AC146" s="21"/>
      <c r="AD146" s="21"/>
      <c r="AE146" s="21"/>
      <c r="AF146" s="22"/>
      <c r="AG146" s="20"/>
      <c r="AH146" s="21"/>
      <c r="AI146" s="21"/>
      <c r="AJ146" s="21"/>
      <c r="AK146" s="22"/>
      <c r="AL146" s="20"/>
      <c r="AM146" s="21"/>
      <c r="AN146" s="21"/>
      <c r="AO146" s="21"/>
      <c r="AP146" s="22"/>
      <c r="AQ146" s="20"/>
      <c r="AR146" s="21"/>
      <c r="AS146" s="21"/>
      <c r="AT146" s="21"/>
      <c r="AU146" s="22"/>
      <c r="AV146" s="20"/>
      <c r="AW146" s="21"/>
      <c r="AX146" s="21"/>
      <c r="AY146" s="21"/>
      <c r="AZ146" s="22"/>
      <c r="BA146" s="20"/>
      <c r="BB146" s="21"/>
      <c r="BC146" s="21"/>
      <c r="BD146" s="21"/>
      <c r="BE146" s="22"/>
      <c r="BF146" s="20"/>
      <c r="BG146" s="21"/>
      <c r="BH146" s="21"/>
      <c r="BI146" s="21"/>
      <c r="BJ146" s="22"/>
      <c r="BK146" s="23"/>
      <c r="BL146" s="18"/>
      <c r="BM146" s="18"/>
    </row>
    <row r="147" spans="1:64" ht="14.25">
      <c r="A147" s="19"/>
      <c r="B147" s="7" t="s">
        <v>146</v>
      </c>
      <c r="C147" s="20">
        <v>0</v>
      </c>
      <c r="D147" s="21">
        <v>0.6685076457857144</v>
      </c>
      <c r="E147" s="21">
        <v>0</v>
      </c>
      <c r="F147" s="21">
        <v>0</v>
      </c>
      <c r="G147" s="22">
        <v>0</v>
      </c>
      <c r="H147" s="20">
        <v>5.166824130000001</v>
      </c>
      <c r="I147" s="21">
        <v>3.5200834522499997</v>
      </c>
      <c r="J147" s="21">
        <v>0</v>
      </c>
      <c r="K147" s="21">
        <v>0</v>
      </c>
      <c r="L147" s="22">
        <v>4.366975398285713</v>
      </c>
      <c r="M147" s="20">
        <v>0</v>
      </c>
      <c r="N147" s="21">
        <v>0</v>
      </c>
      <c r="O147" s="21">
        <v>0</v>
      </c>
      <c r="P147" s="21">
        <v>0</v>
      </c>
      <c r="Q147" s="22">
        <v>0</v>
      </c>
      <c r="R147" s="20">
        <v>3.6168163098928563</v>
      </c>
      <c r="S147" s="21">
        <v>3.635523220214285</v>
      </c>
      <c r="T147" s="21">
        <v>0</v>
      </c>
      <c r="U147" s="21">
        <v>0</v>
      </c>
      <c r="V147" s="22">
        <v>2.3967555567857137</v>
      </c>
      <c r="W147" s="20">
        <v>0</v>
      </c>
      <c r="X147" s="21">
        <v>0</v>
      </c>
      <c r="Y147" s="21">
        <v>0</v>
      </c>
      <c r="Z147" s="21">
        <v>0</v>
      </c>
      <c r="AA147" s="22">
        <v>0</v>
      </c>
      <c r="AB147" s="20">
        <v>0</v>
      </c>
      <c r="AC147" s="21">
        <v>0</v>
      </c>
      <c r="AD147" s="21">
        <v>0</v>
      </c>
      <c r="AE147" s="21">
        <v>0</v>
      </c>
      <c r="AF147" s="22">
        <v>0</v>
      </c>
      <c r="AG147" s="20">
        <v>0</v>
      </c>
      <c r="AH147" s="21">
        <v>0</v>
      </c>
      <c r="AI147" s="21">
        <v>0</v>
      </c>
      <c r="AJ147" s="21">
        <v>0</v>
      </c>
      <c r="AK147" s="22">
        <v>0</v>
      </c>
      <c r="AL147" s="20">
        <v>0</v>
      </c>
      <c r="AM147" s="21">
        <v>0</v>
      </c>
      <c r="AN147" s="21">
        <v>0</v>
      </c>
      <c r="AO147" s="21">
        <v>0</v>
      </c>
      <c r="AP147" s="22">
        <v>0</v>
      </c>
      <c r="AQ147" s="20">
        <v>0</v>
      </c>
      <c r="AR147" s="21">
        <v>0</v>
      </c>
      <c r="AS147" s="21">
        <v>0</v>
      </c>
      <c r="AT147" s="21">
        <v>0</v>
      </c>
      <c r="AU147" s="22">
        <v>0</v>
      </c>
      <c r="AV147" s="20">
        <v>16.524248096607145</v>
      </c>
      <c r="AW147" s="21">
        <v>18.424530040645873</v>
      </c>
      <c r="AX147" s="21">
        <v>0</v>
      </c>
      <c r="AY147" s="21">
        <v>0</v>
      </c>
      <c r="AZ147" s="22">
        <v>35.56034610139285</v>
      </c>
      <c r="BA147" s="20">
        <v>0</v>
      </c>
      <c r="BB147" s="21">
        <v>0</v>
      </c>
      <c r="BC147" s="21">
        <v>0</v>
      </c>
      <c r="BD147" s="21">
        <v>0</v>
      </c>
      <c r="BE147" s="22">
        <v>0</v>
      </c>
      <c r="BF147" s="20">
        <v>11.428858117607142</v>
      </c>
      <c r="BG147" s="21">
        <v>2.959010152607143</v>
      </c>
      <c r="BH147" s="21">
        <v>0</v>
      </c>
      <c r="BI147" s="21">
        <v>0</v>
      </c>
      <c r="BJ147" s="22">
        <v>10.113252388714288</v>
      </c>
      <c r="BK147" s="23">
        <f>SUM(C147:BJ147)</f>
        <v>118.38173061078874</v>
      </c>
      <c r="BL147" s="18"/>
    </row>
    <row r="148" spans="1:64" ht="14.25">
      <c r="A148" s="19"/>
      <c r="B148" s="7" t="s">
        <v>133</v>
      </c>
      <c r="C148" s="20">
        <v>0</v>
      </c>
      <c r="D148" s="21">
        <v>11.123211834249997</v>
      </c>
      <c r="E148" s="21">
        <v>0</v>
      </c>
      <c r="F148" s="21">
        <v>0</v>
      </c>
      <c r="G148" s="22">
        <v>0</v>
      </c>
      <c r="H148" s="20">
        <v>99.82863935267858</v>
      </c>
      <c r="I148" s="21">
        <v>18.23279232807143</v>
      </c>
      <c r="J148" s="21">
        <v>0</v>
      </c>
      <c r="K148" s="21">
        <v>0</v>
      </c>
      <c r="L148" s="22">
        <v>158.11175624667854</v>
      </c>
      <c r="M148" s="20">
        <v>0</v>
      </c>
      <c r="N148" s="21">
        <v>0</v>
      </c>
      <c r="O148" s="21">
        <v>0</v>
      </c>
      <c r="P148" s="21">
        <v>0</v>
      </c>
      <c r="Q148" s="22">
        <v>0</v>
      </c>
      <c r="R148" s="20">
        <v>54.73954872235712</v>
      </c>
      <c r="S148" s="21">
        <v>1.1211312839285719</v>
      </c>
      <c r="T148" s="21">
        <v>0</v>
      </c>
      <c r="U148" s="21">
        <v>0</v>
      </c>
      <c r="V148" s="22">
        <v>9.986300354142863</v>
      </c>
      <c r="W148" s="20">
        <v>0</v>
      </c>
      <c r="X148" s="21">
        <v>0</v>
      </c>
      <c r="Y148" s="21">
        <v>0</v>
      </c>
      <c r="Z148" s="21">
        <v>0</v>
      </c>
      <c r="AA148" s="22">
        <v>0</v>
      </c>
      <c r="AB148" s="20">
        <v>0</v>
      </c>
      <c r="AC148" s="21">
        <v>0</v>
      </c>
      <c r="AD148" s="21">
        <v>0</v>
      </c>
      <c r="AE148" s="21">
        <v>0</v>
      </c>
      <c r="AF148" s="22">
        <v>0</v>
      </c>
      <c r="AG148" s="20">
        <v>0</v>
      </c>
      <c r="AH148" s="21">
        <v>0</v>
      </c>
      <c r="AI148" s="21">
        <v>0</v>
      </c>
      <c r="AJ148" s="21">
        <v>0</v>
      </c>
      <c r="AK148" s="22">
        <v>0</v>
      </c>
      <c r="AL148" s="20">
        <v>0</v>
      </c>
      <c r="AM148" s="21">
        <v>0</v>
      </c>
      <c r="AN148" s="21">
        <v>0</v>
      </c>
      <c r="AO148" s="21">
        <v>0</v>
      </c>
      <c r="AP148" s="22">
        <v>0</v>
      </c>
      <c r="AQ148" s="20">
        <v>0</v>
      </c>
      <c r="AR148" s="21">
        <v>0</v>
      </c>
      <c r="AS148" s="21">
        <v>0</v>
      </c>
      <c r="AT148" s="21">
        <v>0</v>
      </c>
      <c r="AU148" s="22">
        <v>0</v>
      </c>
      <c r="AV148" s="20">
        <v>431.4811645486786</v>
      </c>
      <c r="AW148" s="21">
        <v>117.9943873536572</v>
      </c>
      <c r="AX148" s="21">
        <v>0</v>
      </c>
      <c r="AY148" s="21">
        <v>0</v>
      </c>
      <c r="AZ148" s="22">
        <v>328.04916476914275</v>
      </c>
      <c r="BA148" s="20">
        <v>0</v>
      </c>
      <c r="BB148" s="21">
        <v>0</v>
      </c>
      <c r="BC148" s="21">
        <v>0</v>
      </c>
      <c r="BD148" s="21">
        <v>0</v>
      </c>
      <c r="BE148" s="22">
        <v>0</v>
      </c>
      <c r="BF148" s="20">
        <v>219.2094273235</v>
      </c>
      <c r="BG148" s="21">
        <v>4.9253008105000005</v>
      </c>
      <c r="BH148" s="21">
        <v>0</v>
      </c>
      <c r="BI148" s="21">
        <v>0</v>
      </c>
      <c r="BJ148" s="22">
        <v>31.825692011571427</v>
      </c>
      <c r="BK148" s="23">
        <f>SUM(C148:BJ148)</f>
        <v>1486.6285169391572</v>
      </c>
      <c r="BL148" s="18"/>
    </row>
    <row r="149" spans="1:64" ht="14.25">
      <c r="A149" s="19"/>
      <c r="B149" s="7" t="s">
        <v>143</v>
      </c>
      <c r="C149" s="20">
        <v>0</v>
      </c>
      <c r="D149" s="21">
        <v>0.6780325267857141</v>
      </c>
      <c r="E149" s="21">
        <v>0</v>
      </c>
      <c r="F149" s="21">
        <v>0</v>
      </c>
      <c r="G149" s="22">
        <v>0</v>
      </c>
      <c r="H149" s="20">
        <v>10.4433677995</v>
      </c>
      <c r="I149" s="21">
        <v>4.608995636285715</v>
      </c>
      <c r="J149" s="21">
        <v>0</v>
      </c>
      <c r="K149" s="21">
        <v>0</v>
      </c>
      <c r="L149" s="22">
        <v>16.5802414305</v>
      </c>
      <c r="M149" s="20">
        <v>0</v>
      </c>
      <c r="N149" s="21">
        <v>0</v>
      </c>
      <c r="O149" s="21">
        <v>0</v>
      </c>
      <c r="P149" s="21">
        <v>0</v>
      </c>
      <c r="Q149" s="22">
        <v>0</v>
      </c>
      <c r="R149" s="20">
        <v>11.758498766857143</v>
      </c>
      <c r="S149" s="21">
        <v>4.347974875464285</v>
      </c>
      <c r="T149" s="21">
        <v>0</v>
      </c>
      <c r="U149" s="21">
        <v>0</v>
      </c>
      <c r="V149" s="22">
        <v>13.48328102278572</v>
      </c>
      <c r="W149" s="20">
        <v>0</v>
      </c>
      <c r="X149" s="21">
        <v>0</v>
      </c>
      <c r="Y149" s="21">
        <v>0</v>
      </c>
      <c r="Z149" s="21">
        <v>0</v>
      </c>
      <c r="AA149" s="22">
        <v>0</v>
      </c>
      <c r="AB149" s="20">
        <v>0</v>
      </c>
      <c r="AC149" s="21">
        <v>0</v>
      </c>
      <c r="AD149" s="21">
        <v>0</v>
      </c>
      <c r="AE149" s="21">
        <v>0</v>
      </c>
      <c r="AF149" s="22">
        <v>0</v>
      </c>
      <c r="AG149" s="20">
        <v>0</v>
      </c>
      <c r="AH149" s="21">
        <v>0</v>
      </c>
      <c r="AI149" s="21">
        <v>0</v>
      </c>
      <c r="AJ149" s="21">
        <v>0</v>
      </c>
      <c r="AK149" s="22">
        <v>0</v>
      </c>
      <c r="AL149" s="20">
        <v>0</v>
      </c>
      <c r="AM149" s="21">
        <v>0</v>
      </c>
      <c r="AN149" s="21">
        <v>0</v>
      </c>
      <c r="AO149" s="21">
        <v>0</v>
      </c>
      <c r="AP149" s="22">
        <v>0</v>
      </c>
      <c r="AQ149" s="20">
        <v>0</v>
      </c>
      <c r="AR149" s="21">
        <v>0</v>
      </c>
      <c r="AS149" s="21">
        <v>0</v>
      </c>
      <c r="AT149" s="21">
        <v>0</v>
      </c>
      <c r="AU149" s="22">
        <v>0</v>
      </c>
      <c r="AV149" s="20">
        <v>28.041611639107145</v>
      </c>
      <c r="AW149" s="21">
        <v>9.305723850712884</v>
      </c>
      <c r="AX149" s="21">
        <v>0</v>
      </c>
      <c r="AY149" s="21">
        <v>0</v>
      </c>
      <c r="AZ149" s="22">
        <v>38.648083672428584</v>
      </c>
      <c r="BA149" s="20">
        <v>0</v>
      </c>
      <c r="BB149" s="21">
        <v>0</v>
      </c>
      <c r="BC149" s="21">
        <v>0</v>
      </c>
      <c r="BD149" s="21">
        <v>0</v>
      </c>
      <c r="BE149" s="22">
        <v>0</v>
      </c>
      <c r="BF149" s="20">
        <v>24.763594912714282</v>
      </c>
      <c r="BG149" s="21">
        <v>2.3246964615</v>
      </c>
      <c r="BH149" s="21">
        <v>0</v>
      </c>
      <c r="BI149" s="21">
        <v>0</v>
      </c>
      <c r="BJ149" s="22">
        <v>19.549881033678577</v>
      </c>
      <c r="BK149" s="23">
        <f>SUM(C149:BJ149)</f>
        <v>184.53398362832007</v>
      </c>
      <c r="BL149" s="18"/>
    </row>
    <row r="150" spans="1:64" ht="14.25">
      <c r="A150" s="19"/>
      <c r="B150" s="7" t="s">
        <v>163</v>
      </c>
      <c r="C150" s="20">
        <v>0</v>
      </c>
      <c r="D150" s="21">
        <v>0.7103323214285715</v>
      </c>
      <c r="E150" s="21">
        <v>0</v>
      </c>
      <c r="F150" s="21">
        <v>0</v>
      </c>
      <c r="G150" s="22">
        <v>0</v>
      </c>
      <c r="H150" s="20">
        <v>16.25084201625</v>
      </c>
      <c r="I150" s="21">
        <v>8.266009885928572</v>
      </c>
      <c r="J150" s="21">
        <v>0</v>
      </c>
      <c r="K150" s="21">
        <v>0</v>
      </c>
      <c r="L150" s="22">
        <v>91.57544903335713</v>
      </c>
      <c r="M150" s="20">
        <v>0</v>
      </c>
      <c r="N150" s="21">
        <v>0</v>
      </c>
      <c r="O150" s="21">
        <v>0</v>
      </c>
      <c r="P150" s="21">
        <v>0</v>
      </c>
      <c r="Q150" s="22">
        <v>0</v>
      </c>
      <c r="R150" s="20">
        <v>7.171626679285714</v>
      </c>
      <c r="S150" s="21">
        <v>0.17191980949999996</v>
      </c>
      <c r="T150" s="21">
        <v>0</v>
      </c>
      <c r="U150" s="21">
        <v>0</v>
      </c>
      <c r="V150" s="22">
        <v>3.945065957892857</v>
      </c>
      <c r="W150" s="20">
        <v>0</v>
      </c>
      <c r="X150" s="21">
        <v>0</v>
      </c>
      <c r="Y150" s="21">
        <v>0</v>
      </c>
      <c r="Z150" s="21">
        <v>0</v>
      </c>
      <c r="AA150" s="22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0">
        <v>0</v>
      </c>
      <c r="AH150" s="21">
        <v>0</v>
      </c>
      <c r="AI150" s="21">
        <v>0</v>
      </c>
      <c r="AJ150" s="21">
        <v>0</v>
      </c>
      <c r="AK150" s="22">
        <v>0</v>
      </c>
      <c r="AL150" s="20">
        <v>0</v>
      </c>
      <c r="AM150" s="21">
        <v>0</v>
      </c>
      <c r="AN150" s="21">
        <v>0</v>
      </c>
      <c r="AO150" s="21">
        <v>0</v>
      </c>
      <c r="AP150" s="22">
        <v>0</v>
      </c>
      <c r="AQ150" s="20">
        <v>0</v>
      </c>
      <c r="AR150" s="21">
        <v>0</v>
      </c>
      <c r="AS150" s="21">
        <v>0</v>
      </c>
      <c r="AT150" s="21">
        <v>0</v>
      </c>
      <c r="AU150" s="22">
        <v>0</v>
      </c>
      <c r="AV150" s="20">
        <v>7.153489404214287</v>
      </c>
      <c r="AW150" s="21">
        <v>1.0229077464783751</v>
      </c>
      <c r="AX150" s="21">
        <v>0</v>
      </c>
      <c r="AY150" s="21">
        <v>0</v>
      </c>
      <c r="AZ150" s="22">
        <v>8.21441805782143</v>
      </c>
      <c r="BA150" s="20">
        <v>0</v>
      </c>
      <c r="BB150" s="21">
        <v>0</v>
      </c>
      <c r="BC150" s="21">
        <v>0</v>
      </c>
      <c r="BD150" s="21">
        <v>0</v>
      </c>
      <c r="BE150" s="22">
        <v>0</v>
      </c>
      <c r="BF150" s="20">
        <v>2.4318497543928568</v>
      </c>
      <c r="BG150" s="21">
        <v>2.974472764214285</v>
      </c>
      <c r="BH150" s="21">
        <v>0</v>
      </c>
      <c r="BI150" s="21">
        <v>0</v>
      </c>
      <c r="BJ150" s="22">
        <v>1.569230687785714</v>
      </c>
      <c r="BK150" s="23">
        <f>SUM(C150:BJ150)</f>
        <v>151.4576141185498</v>
      </c>
      <c r="BL150" s="18"/>
    </row>
    <row r="151" spans="1:63" ht="14.25">
      <c r="A151" s="19"/>
      <c r="B151" s="7" t="s">
        <v>157</v>
      </c>
      <c r="C151" s="20">
        <v>0</v>
      </c>
      <c r="D151" s="21">
        <v>0.5331421428571428</v>
      </c>
      <c r="E151" s="21">
        <v>0</v>
      </c>
      <c r="F151" s="21">
        <v>0</v>
      </c>
      <c r="G151" s="22">
        <v>0</v>
      </c>
      <c r="H151" s="20">
        <v>8.869929232</v>
      </c>
      <c r="I151" s="21">
        <v>8.88610338</v>
      </c>
      <c r="J151" s="21">
        <v>0</v>
      </c>
      <c r="K151" s="21">
        <v>0</v>
      </c>
      <c r="L151" s="22">
        <v>14.352841550500003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6.208579942607145</v>
      </c>
      <c r="S151" s="21">
        <v>0.30942893125000004</v>
      </c>
      <c r="T151" s="21">
        <v>0</v>
      </c>
      <c r="U151" s="21">
        <v>0</v>
      </c>
      <c r="V151" s="22">
        <v>4.370385223607141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32.763391543</v>
      </c>
      <c r="AW151" s="21">
        <v>16.451659798519604</v>
      </c>
      <c r="AX151" s="21">
        <v>0</v>
      </c>
      <c r="AY151" s="21">
        <v>0</v>
      </c>
      <c r="AZ151" s="22">
        <v>56.38626281925002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24.239857305642865</v>
      </c>
      <c r="BG151" s="21">
        <v>3.2945846761428568</v>
      </c>
      <c r="BH151" s="21">
        <v>0</v>
      </c>
      <c r="BI151" s="21">
        <v>0</v>
      </c>
      <c r="BJ151" s="22">
        <v>14.61956273567857</v>
      </c>
      <c r="BK151" s="23">
        <f>SUM(C151:BJ151)</f>
        <v>191.2857292810553</v>
      </c>
    </row>
    <row r="152" spans="1:63" s="28" customFormat="1" ht="14.25">
      <c r="A152" s="19"/>
      <c r="B152" s="8" t="s">
        <v>27</v>
      </c>
      <c r="C152" s="24">
        <f>SUM(C147:C151)</f>
        <v>0</v>
      </c>
      <c r="D152" s="24">
        <f aca="true" t="shared" si="28" ref="D152:BJ152">SUM(D147:D151)</f>
        <v>13.71322647110714</v>
      </c>
      <c r="E152" s="24">
        <f t="shared" si="28"/>
        <v>0</v>
      </c>
      <c r="F152" s="24">
        <f t="shared" si="28"/>
        <v>0</v>
      </c>
      <c r="G152" s="24">
        <f t="shared" si="28"/>
        <v>0</v>
      </c>
      <c r="H152" s="24">
        <f t="shared" si="28"/>
        <v>140.55960253042858</v>
      </c>
      <c r="I152" s="24">
        <f t="shared" si="28"/>
        <v>43.513984682535714</v>
      </c>
      <c r="J152" s="24">
        <f t="shared" si="28"/>
        <v>0</v>
      </c>
      <c r="K152" s="24">
        <f t="shared" si="28"/>
        <v>0</v>
      </c>
      <c r="L152" s="24">
        <f t="shared" si="28"/>
        <v>284.98726365932134</v>
      </c>
      <c r="M152" s="24">
        <f t="shared" si="28"/>
        <v>0</v>
      </c>
      <c r="N152" s="24">
        <f t="shared" si="28"/>
        <v>0</v>
      </c>
      <c r="O152" s="24">
        <f t="shared" si="28"/>
        <v>0</v>
      </c>
      <c r="P152" s="24">
        <f t="shared" si="28"/>
        <v>0</v>
      </c>
      <c r="Q152" s="24">
        <f t="shared" si="28"/>
        <v>0</v>
      </c>
      <c r="R152" s="24">
        <f t="shared" si="28"/>
        <v>83.49507042099997</v>
      </c>
      <c r="S152" s="24">
        <f t="shared" si="28"/>
        <v>9.585978120357142</v>
      </c>
      <c r="T152" s="24">
        <f t="shared" si="28"/>
        <v>0</v>
      </c>
      <c r="U152" s="24">
        <f t="shared" si="28"/>
        <v>0</v>
      </c>
      <c r="V152" s="24">
        <f t="shared" si="28"/>
        <v>34.181788115214296</v>
      </c>
      <c r="W152" s="24">
        <f t="shared" si="28"/>
        <v>0</v>
      </c>
      <c r="X152" s="24">
        <f t="shared" si="28"/>
        <v>0</v>
      </c>
      <c r="Y152" s="24">
        <f t="shared" si="28"/>
        <v>0</v>
      </c>
      <c r="Z152" s="24">
        <f t="shared" si="28"/>
        <v>0</v>
      </c>
      <c r="AA152" s="24">
        <f t="shared" si="28"/>
        <v>0</v>
      </c>
      <c r="AB152" s="24">
        <f t="shared" si="28"/>
        <v>0</v>
      </c>
      <c r="AC152" s="24">
        <f t="shared" si="28"/>
        <v>0</v>
      </c>
      <c r="AD152" s="24">
        <f t="shared" si="28"/>
        <v>0</v>
      </c>
      <c r="AE152" s="24">
        <f t="shared" si="28"/>
        <v>0</v>
      </c>
      <c r="AF152" s="24">
        <f t="shared" si="28"/>
        <v>0</v>
      </c>
      <c r="AG152" s="24">
        <f t="shared" si="28"/>
        <v>0</v>
      </c>
      <c r="AH152" s="24">
        <f t="shared" si="28"/>
        <v>0</v>
      </c>
      <c r="AI152" s="24">
        <f t="shared" si="28"/>
        <v>0</v>
      </c>
      <c r="AJ152" s="24">
        <f t="shared" si="28"/>
        <v>0</v>
      </c>
      <c r="AK152" s="24">
        <f t="shared" si="28"/>
        <v>0</v>
      </c>
      <c r="AL152" s="24">
        <f t="shared" si="28"/>
        <v>0</v>
      </c>
      <c r="AM152" s="24">
        <f t="shared" si="28"/>
        <v>0</v>
      </c>
      <c r="AN152" s="24">
        <f t="shared" si="28"/>
        <v>0</v>
      </c>
      <c r="AO152" s="24">
        <f t="shared" si="28"/>
        <v>0</v>
      </c>
      <c r="AP152" s="24">
        <f t="shared" si="28"/>
        <v>0</v>
      </c>
      <c r="AQ152" s="24">
        <f t="shared" si="28"/>
        <v>0</v>
      </c>
      <c r="AR152" s="24">
        <f t="shared" si="28"/>
        <v>0</v>
      </c>
      <c r="AS152" s="24">
        <f t="shared" si="28"/>
        <v>0</v>
      </c>
      <c r="AT152" s="24">
        <f t="shared" si="28"/>
        <v>0</v>
      </c>
      <c r="AU152" s="24">
        <f t="shared" si="28"/>
        <v>0</v>
      </c>
      <c r="AV152" s="24">
        <f t="shared" si="28"/>
        <v>515.9639052316071</v>
      </c>
      <c r="AW152" s="24">
        <f t="shared" si="28"/>
        <v>163.19920879001396</v>
      </c>
      <c r="AX152" s="24">
        <f t="shared" si="28"/>
        <v>0</v>
      </c>
      <c r="AY152" s="24">
        <f t="shared" si="28"/>
        <v>0</v>
      </c>
      <c r="AZ152" s="24">
        <f t="shared" si="28"/>
        <v>466.8582754200356</v>
      </c>
      <c r="BA152" s="24">
        <f t="shared" si="28"/>
        <v>0</v>
      </c>
      <c r="BB152" s="24">
        <f t="shared" si="28"/>
        <v>0</v>
      </c>
      <c r="BC152" s="24">
        <f t="shared" si="28"/>
        <v>0</v>
      </c>
      <c r="BD152" s="24">
        <f t="shared" si="28"/>
        <v>0</v>
      </c>
      <c r="BE152" s="24">
        <f t="shared" si="28"/>
        <v>0</v>
      </c>
      <c r="BF152" s="24">
        <f t="shared" si="28"/>
        <v>282.0735874138571</v>
      </c>
      <c r="BG152" s="24">
        <f t="shared" si="28"/>
        <v>16.478064864964285</v>
      </c>
      <c r="BH152" s="24">
        <f t="shared" si="28"/>
        <v>0</v>
      </c>
      <c r="BI152" s="24">
        <f t="shared" si="28"/>
        <v>0</v>
      </c>
      <c r="BJ152" s="24">
        <f t="shared" si="28"/>
        <v>77.67761885742857</v>
      </c>
      <c r="BK152" s="26">
        <f>SUM(BK147:BK151)</f>
        <v>2132.287574577871</v>
      </c>
    </row>
    <row r="156" spans="1:13" ht="14.25">
      <c r="A156" s="53" t="s">
        <v>197</v>
      </c>
      <c r="B156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1:13" ht="14.25">
      <c r="A157" s="53" t="s">
        <v>198</v>
      </c>
      <c r="B157"/>
      <c r="C157"/>
      <c r="D157"/>
      <c r="E157"/>
      <c r="F157"/>
      <c r="G157"/>
      <c r="H157"/>
      <c r="I157"/>
      <c r="J157"/>
      <c r="K157" s="53" t="s">
        <v>199</v>
      </c>
      <c r="L157"/>
      <c r="M157"/>
    </row>
    <row r="158" spans="1:13" ht="14.25">
      <c r="A158"/>
      <c r="B158"/>
      <c r="C158"/>
      <c r="D158"/>
      <c r="E158"/>
      <c r="F158"/>
      <c r="G158"/>
      <c r="H158"/>
      <c r="I158"/>
      <c r="J158"/>
      <c r="K158" s="53" t="s">
        <v>200</v>
      </c>
      <c r="L158"/>
      <c r="M158"/>
    </row>
    <row r="159" spans="1:13" ht="14.25">
      <c r="A159" s="53" t="s">
        <v>201</v>
      </c>
      <c r="B159"/>
      <c r="C159"/>
      <c r="D159"/>
      <c r="E159"/>
      <c r="F159"/>
      <c r="G159"/>
      <c r="H159"/>
      <c r="I159"/>
      <c r="J159"/>
      <c r="K159" s="53" t="s">
        <v>202</v>
      </c>
      <c r="L159"/>
      <c r="M159"/>
    </row>
    <row r="160" spans="1:13" ht="14.25">
      <c r="A160" s="53" t="s">
        <v>203</v>
      </c>
      <c r="B160"/>
      <c r="C160"/>
      <c r="D160"/>
      <c r="E160"/>
      <c r="F160"/>
      <c r="G160"/>
      <c r="H160"/>
      <c r="I160"/>
      <c r="J160"/>
      <c r="K160" s="53" t="s">
        <v>204</v>
      </c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 s="53" t="s">
        <v>205</v>
      </c>
      <c r="L161"/>
      <c r="M161"/>
    </row>
    <row r="162" spans="1:13" ht="14.25">
      <c r="A162"/>
      <c r="B162"/>
      <c r="C162"/>
      <c r="D162"/>
      <c r="E162"/>
      <c r="F162"/>
      <c r="G162"/>
      <c r="H162"/>
      <c r="I162"/>
      <c r="J162"/>
      <c r="K162" s="53" t="s">
        <v>206</v>
      </c>
      <c r="L162"/>
      <c r="M162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78" t="s">
        <v>196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4.25">
      <c r="B3" s="78" t="s">
        <v>134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42.75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4.25">
      <c r="B5" s="39">
        <v>1</v>
      </c>
      <c r="C5" s="40" t="s">
        <v>59</v>
      </c>
      <c r="D5" s="41">
        <v>0.06763547264285713</v>
      </c>
      <c r="E5" s="41">
        <v>0.07653690246428572</v>
      </c>
      <c r="F5" s="41">
        <v>6.849244149892861</v>
      </c>
      <c r="G5" s="41">
        <v>0.0009645299285714285</v>
      </c>
      <c r="H5" s="41">
        <v>0</v>
      </c>
      <c r="I5" s="42">
        <v>0</v>
      </c>
      <c r="J5" s="42">
        <v>0</v>
      </c>
      <c r="K5" s="42">
        <f>D5+E5+F5+G5+H5+I5+J5</f>
        <v>6.994381054928575</v>
      </c>
      <c r="L5" s="41">
        <v>0.1115308722142857</v>
      </c>
    </row>
    <row r="6" spans="2:12" ht="14.25">
      <c r="B6" s="39">
        <v>2</v>
      </c>
      <c r="C6" s="43" t="s">
        <v>60</v>
      </c>
      <c r="D6" s="41">
        <v>104.89596604742857</v>
      </c>
      <c r="E6" s="41">
        <v>362.46007599392857</v>
      </c>
      <c r="F6" s="41">
        <v>1812.258486467964</v>
      </c>
      <c r="G6" s="41">
        <v>29.069155448750024</v>
      </c>
      <c r="H6" s="41">
        <v>0</v>
      </c>
      <c r="I6" s="42">
        <v>43.1706</v>
      </c>
      <c r="J6" s="42">
        <v>318.56410000000005</v>
      </c>
      <c r="K6" s="42">
        <f aca="true" t="shared" si="0" ref="K6:K41">D6+E6+F6+G6+H6+I6+J6</f>
        <v>2670.418383958071</v>
      </c>
      <c r="L6" s="41">
        <v>21.31733240853571</v>
      </c>
    </row>
    <row r="7" spans="2:12" ht="14.25">
      <c r="B7" s="39">
        <v>3</v>
      </c>
      <c r="C7" s="40" t="s">
        <v>61</v>
      </c>
      <c r="D7" s="41">
        <v>0.9389876683571429</v>
      </c>
      <c r="E7" s="41">
        <v>5.188099813428572</v>
      </c>
      <c r="F7" s="41">
        <v>32.73103098253572</v>
      </c>
      <c r="G7" s="41">
        <v>0.3088158015714285</v>
      </c>
      <c r="H7" s="41">
        <v>0</v>
      </c>
      <c r="I7" s="42">
        <v>0.2663</v>
      </c>
      <c r="J7" s="42">
        <v>1.7591</v>
      </c>
      <c r="K7" s="42">
        <f t="shared" si="0"/>
        <v>41.19233426589287</v>
      </c>
      <c r="L7" s="41">
        <v>0.4136649947857142</v>
      </c>
    </row>
    <row r="8" spans="2:12" ht="14.25">
      <c r="B8" s="39">
        <v>4</v>
      </c>
      <c r="C8" s="43" t="s">
        <v>62</v>
      </c>
      <c r="D8" s="41">
        <v>15.559807906571427</v>
      </c>
      <c r="E8" s="41">
        <v>94.41011359578575</v>
      </c>
      <c r="F8" s="41">
        <v>875.1843587112854</v>
      </c>
      <c r="G8" s="41">
        <v>27.643390763821426</v>
      </c>
      <c r="H8" s="41">
        <v>0</v>
      </c>
      <c r="I8" s="42">
        <v>10.7275</v>
      </c>
      <c r="J8" s="42">
        <v>54.96760000000001</v>
      </c>
      <c r="K8" s="42">
        <f t="shared" si="0"/>
        <v>1078.492770977464</v>
      </c>
      <c r="L8" s="41">
        <v>11.283512485285716</v>
      </c>
    </row>
    <row r="9" spans="2:12" ht="14.25">
      <c r="B9" s="39">
        <v>5</v>
      </c>
      <c r="C9" s="43" t="s">
        <v>63</v>
      </c>
      <c r="D9" s="41">
        <v>40.19601375389285</v>
      </c>
      <c r="E9" s="41">
        <v>122.5333665214643</v>
      </c>
      <c r="F9" s="41">
        <v>2124.9987637505706</v>
      </c>
      <c r="G9" s="41">
        <v>33.349715524428575</v>
      </c>
      <c r="H9" s="41">
        <v>0</v>
      </c>
      <c r="I9" s="42">
        <v>43.8544</v>
      </c>
      <c r="J9" s="42">
        <v>278.41049999999996</v>
      </c>
      <c r="K9" s="42">
        <f t="shared" si="0"/>
        <v>2643.3427595503563</v>
      </c>
      <c r="L9" s="41">
        <v>55.74622454035714</v>
      </c>
    </row>
    <row r="10" spans="2:12" ht="14.25">
      <c r="B10" s="39">
        <v>6</v>
      </c>
      <c r="C10" s="43" t="s">
        <v>64</v>
      </c>
      <c r="D10" s="41">
        <v>13.270865073142858</v>
      </c>
      <c r="E10" s="41">
        <v>119.61940876664285</v>
      </c>
      <c r="F10" s="41">
        <v>551.9089368974644</v>
      </c>
      <c r="G10" s="41">
        <v>22.79241673971428</v>
      </c>
      <c r="H10" s="41">
        <v>0</v>
      </c>
      <c r="I10" s="42">
        <v>97.5366</v>
      </c>
      <c r="J10" s="42">
        <v>135.29530000000003</v>
      </c>
      <c r="K10" s="42">
        <f t="shared" si="0"/>
        <v>940.4235274769645</v>
      </c>
      <c r="L10" s="41">
        <v>7.476223101892857</v>
      </c>
    </row>
    <row r="11" spans="2:12" ht="14.25">
      <c r="B11" s="39">
        <v>7</v>
      </c>
      <c r="C11" s="43" t="s">
        <v>65</v>
      </c>
      <c r="D11" s="41">
        <v>89.09416848450003</v>
      </c>
      <c r="E11" s="41">
        <v>125.56915274203568</v>
      </c>
      <c r="F11" s="41">
        <v>1263.2862935085361</v>
      </c>
      <c r="G11" s="41">
        <v>28.302169855250003</v>
      </c>
      <c r="H11" s="41">
        <v>0</v>
      </c>
      <c r="I11" s="42">
        <v>0</v>
      </c>
      <c r="J11" s="42">
        <v>0</v>
      </c>
      <c r="K11" s="42">
        <f t="shared" si="0"/>
        <v>1506.251784590322</v>
      </c>
      <c r="L11" s="41">
        <v>18.09824163692857</v>
      </c>
    </row>
    <row r="12" spans="2:12" ht="14.25">
      <c r="B12" s="39">
        <v>8</v>
      </c>
      <c r="C12" s="40" t="s">
        <v>66</v>
      </c>
      <c r="D12" s="41">
        <v>2.181649468107143</v>
      </c>
      <c r="E12" s="41">
        <v>6.824434093214284</v>
      </c>
      <c r="F12" s="41">
        <v>78.0217222959286</v>
      </c>
      <c r="G12" s="41">
        <v>2.84540114325</v>
      </c>
      <c r="H12" s="41">
        <v>0</v>
      </c>
      <c r="I12" s="42">
        <v>0</v>
      </c>
      <c r="J12" s="42">
        <v>0</v>
      </c>
      <c r="K12" s="42">
        <f t="shared" si="0"/>
        <v>89.87320700050003</v>
      </c>
      <c r="L12" s="41">
        <v>0.6179200698571428</v>
      </c>
    </row>
    <row r="13" spans="2:12" ht="14.25">
      <c r="B13" s="39">
        <v>9</v>
      </c>
      <c r="C13" s="40" t="s">
        <v>67</v>
      </c>
      <c r="D13" s="41">
        <v>0.12992360353571428</v>
      </c>
      <c r="E13" s="41">
        <v>0.7035918099285715</v>
      </c>
      <c r="F13" s="41">
        <v>6.949414181928571</v>
      </c>
      <c r="G13" s="41">
        <v>0.016463167071428576</v>
      </c>
      <c r="H13" s="41">
        <v>0</v>
      </c>
      <c r="I13" s="42">
        <v>0</v>
      </c>
      <c r="J13" s="42">
        <v>0</v>
      </c>
      <c r="K13" s="42">
        <f t="shared" si="0"/>
        <v>7.799392762464286</v>
      </c>
      <c r="L13" s="41">
        <v>0.026175962785714282</v>
      </c>
    </row>
    <row r="14" spans="2:12" ht="14.25">
      <c r="B14" s="39">
        <v>10</v>
      </c>
      <c r="C14" s="43" t="s">
        <v>68</v>
      </c>
      <c r="D14" s="41">
        <v>207.49308431132147</v>
      </c>
      <c r="E14" s="41">
        <v>462.6715178502499</v>
      </c>
      <c r="F14" s="41">
        <v>1254.3563707063938</v>
      </c>
      <c r="G14" s="41">
        <v>65.26018765589288</v>
      </c>
      <c r="H14" s="41">
        <v>0</v>
      </c>
      <c r="I14" s="42">
        <v>112.0757</v>
      </c>
      <c r="J14" s="42">
        <v>44.42189999999998</v>
      </c>
      <c r="K14" s="42">
        <f t="shared" si="0"/>
        <v>2146.2787605238577</v>
      </c>
      <c r="L14" s="41">
        <v>19.57399211853572</v>
      </c>
    </row>
    <row r="15" spans="2:12" ht="14.25">
      <c r="B15" s="39">
        <v>11</v>
      </c>
      <c r="C15" s="43" t="s">
        <v>69</v>
      </c>
      <c r="D15" s="41">
        <v>1772.4236583677498</v>
      </c>
      <c r="E15" s="41">
        <v>2514.678727762714</v>
      </c>
      <c r="F15" s="41">
        <v>15002.977215595529</v>
      </c>
      <c r="G15" s="41">
        <v>473.33864381564274</v>
      </c>
      <c r="H15" s="41">
        <v>0</v>
      </c>
      <c r="I15" s="42">
        <v>250.7112</v>
      </c>
      <c r="J15" s="42">
        <v>1805.3190000000002</v>
      </c>
      <c r="K15" s="42">
        <f t="shared" si="0"/>
        <v>21819.448445541635</v>
      </c>
      <c r="L15" s="41">
        <v>153.5700148068928</v>
      </c>
    </row>
    <row r="16" spans="2:12" ht="14.25">
      <c r="B16" s="39">
        <v>12</v>
      </c>
      <c r="C16" s="43" t="s">
        <v>70</v>
      </c>
      <c r="D16" s="41">
        <v>2067.007494357607</v>
      </c>
      <c r="E16" s="41">
        <v>3732.026790682036</v>
      </c>
      <c r="F16" s="41">
        <v>3605.88719963125</v>
      </c>
      <c r="G16" s="41">
        <v>52.06534194324999</v>
      </c>
      <c r="H16" s="41">
        <v>0</v>
      </c>
      <c r="I16" s="42">
        <v>98.3402</v>
      </c>
      <c r="J16" s="42">
        <v>1520.2755</v>
      </c>
      <c r="K16" s="42">
        <f t="shared" si="0"/>
        <v>11075.602526614142</v>
      </c>
      <c r="L16" s="41">
        <v>76.09979283753569</v>
      </c>
    </row>
    <row r="17" spans="2:12" ht="14.25">
      <c r="B17" s="39">
        <v>13</v>
      </c>
      <c r="C17" s="43" t="s">
        <v>71</v>
      </c>
      <c r="D17" s="41">
        <v>7.454675141392857</v>
      </c>
      <c r="E17" s="41">
        <v>71.90038566878572</v>
      </c>
      <c r="F17" s="41">
        <v>635.7466343924998</v>
      </c>
      <c r="G17" s="41">
        <v>19.23558101432143</v>
      </c>
      <c r="H17" s="41">
        <v>0</v>
      </c>
      <c r="I17" s="42">
        <v>4.7082</v>
      </c>
      <c r="J17" s="42">
        <v>42.54900000000001</v>
      </c>
      <c r="K17" s="42">
        <f t="shared" si="0"/>
        <v>781.5944762169997</v>
      </c>
      <c r="L17" s="41">
        <v>9.701733931392855</v>
      </c>
    </row>
    <row r="18" spans="2:12" ht="14.25">
      <c r="B18" s="39">
        <v>14</v>
      </c>
      <c r="C18" s="43" t="s">
        <v>72</v>
      </c>
      <c r="D18" s="41">
        <v>3.5761550927499997</v>
      </c>
      <c r="E18" s="41">
        <v>22.137034564</v>
      </c>
      <c r="F18" s="41">
        <v>401.04301033499996</v>
      </c>
      <c r="G18" s="41">
        <v>5.4601730886785695</v>
      </c>
      <c r="H18" s="41">
        <v>0</v>
      </c>
      <c r="I18" s="42">
        <v>7.4989</v>
      </c>
      <c r="J18" s="42">
        <v>18.52059999999999</v>
      </c>
      <c r="K18" s="42">
        <f t="shared" si="0"/>
        <v>458.2358730804285</v>
      </c>
      <c r="L18" s="41">
        <v>5.1080652017857116</v>
      </c>
    </row>
    <row r="19" spans="2:12" ht="14.25">
      <c r="B19" s="39">
        <v>15</v>
      </c>
      <c r="C19" s="43" t="s">
        <v>73</v>
      </c>
      <c r="D19" s="41">
        <v>65.81190680153568</v>
      </c>
      <c r="E19" s="41">
        <v>196.19183305421424</v>
      </c>
      <c r="F19" s="41">
        <v>2229.39607650182</v>
      </c>
      <c r="G19" s="41">
        <v>56.25743999314286</v>
      </c>
      <c r="H19" s="41">
        <v>0</v>
      </c>
      <c r="I19" s="42">
        <v>2.4687</v>
      </c>
      <c r="J19" s="42">
        <v>59.42800000000002</v>
      </c>
      <c r="K19" s="42">
        <f t="shared" si="0"/>
        <v>2609.5539563507123</v>
      </c>
      <c r="L19" s="41">
        <v>28.93126818671429</v>
      </c>
    </row>
    <row r="20" spans="2:12" ht="14.25">
      <c r="B20" s="39">
        <v>16</v>
      </c>
      <c r="C20" s="43" t="s">
        <v>74</v>
      </c>
      <c r="D20" s="41">
        <v>2714.4593794528573</v>
      </c>
      <c r="E20" s="41">
        <v>3297.5348203268222</v>
      </c>
      <c r="F20" s="41">
        <v>8054.128685685857</v>
      </c>
      <c r="G20" s="41">
        <v>124.85223093839292</v>
      </c>
      <c r="H20" s="41">
        <v>0</v>
      </c>
      <c r="I20" s="42">
        <v>611.1241</v>
      </c>
      <c r="J20" s="42">
        <v>2376.9185000000016</v>
      </c>
      <c r="K20" s="42">
        <f t="shared" si="0"/>
        <v>17179.017716403934</v>
      </c>
      <c r="L20" s="41">
        <v>182.93666080839287</v>
      </c>
    </row>
    <row r="21" spans="2:12" ht="14.25">
      <c r="B21" s="39">
        <v>17</v>
      </c>
      <c r="C21" s="43" t="s">
        <v>75</v>
      </c>
      <c r="D21" s="41">
        <v>368.6777670607143</v>
      </c>
      <c r="E21" s="41">
        <v>374.14857511910736</v>
      </c>
      <c r="F21" s="41">
        <v>2320.91139481511</v>
      </c>
      <c r="G21" s="41">
        <v>39.84549818382143</v>
      </c>
      <c r="H21" s="41">
        <v>0</v>
      </c>
      <c r="I21" s="42">
        <v>88.3707</v>
      </c>
      <c r="J21" s="42">
        <v>461.15920000000006</v>
      </c>
      <c r="K21" s="42">
        <f t="shared" si="0"/>
        <v>3653.113135178753</v>
      </c>
      <c r="L21" s="41">
        <v>36.26298564725001</v>
      </c>
    </row>
    <row r="22" spans="2:12" ht="14.25">
      <c r="B22" s="39">
        <v>18</v>
      </c>
      <c r="C22" s="40" t="s">
        <v>96</v>
      </c>
      <c r="D22" s="41">
        <v>0.007863148142857143</v>
      </c>
      <c r="E22" s="41">
        <v>0.0025095755000000006</v>
      </c>
      <c r="F22" s="41">
        <v>0.3687259577857143</v>
      </c>
      <c r="G22" s="41">
        <v>0.00091669225</v>
      </c>
      <c r="H22" s="41">
        <v>0</v>
      </c>
      <c r="I22" s="42">
        <v>0</v>
      </c>
      <c r="J22" s="42">
        <v>0</v>
      </c>
      <c r="K22" s="42">
        <f t="shared" si="0"/>
        <v>0.38001537367857147</v>
      </c>
      <c r="L22" s="41">
        <v>0.0026089080714285723</v>
      </c>
    </row>
    <row r="23" spans="2:12" ht="14.25">
      <c r="B23" s="39">
        <v>19</v>
      </c>
      <c r="C23" s="43" t="s">
        <v>76</v>
      </c>
      <c r="D23" s="41">
        <v>219.70215623660718</v>
      </c>
      <c r="E23" s="41">
        <v>564.213093883536</v>
      </c>
      <c r="F23" s="41">
        <v>3617.2764506617837</v>
      </c>
      <c r="G23" s="41">
        <v>88.58854082489285</v>
      </c>
      <c r="H23" s="41">
        <v>0</v>
      </c>
      <c r="I23" s="42">
        <v>62.1807</v>
      </c>
      <c r="J23" s="42">
        <v>354.8169</v>
      </c>
      <c r="K23" s="42">
        <f t="shared" si="0"/>
        <v>4906.7778416068195</v>
      </c>
      <c r="L23" s="41">
        <v>49.627584477178566</v>
      </c>
    </row>
    <row r="24" spans="2:12" ht="14.25">
      <c r="B24" s="39">
        <v>20</v>
      </c>
      <c r="C24" s="43" t="s">
        <v>77</v>
      </c>
      <c r="D24" s="41">
        <v>22239.300053787814</v>
      </c>
      <c r="E24" s="41">
        <v>23982.320993648063</v>
      </c>
      <c r="F24" s="41">
        <v>35126.42686917683</v>
      </c>
      <c r="G24" s="41">
        <v>871.3494673008919</v>
      </c>
      <c r="H24" s="41">
        <v>0</v>
      </c>
      <c r="I24" s="42">
        <v>4251.345087973742</v>
      </c>
      <c r="J24" s="42">
        <v>41359.55033319104</v>
      </c>
      <c r="K24" s="42">
        <f t="shared" si="0"/>
        <v>127830.29280507838</v>
      </c>
      <c r="L24" s="41">
        <v>643.8957110001928</v>
      </c>
    </row>
    <row r="25" spans="2:12" ht="14.25">
      <c r="B25" s="39">
        <v>21</v>
      </c>
      <c r="C25" s="40" t="s">
        <v>78</v>
      </c>
      <c r="D25" s="41">
        <v>0.6652408356428572</v>
      </c>
      <c r="E25" s="41">
        <v>1.8070202654999998</v>
      </c>
      <c r="F25" s="41">
        <v>22.03672628735715</v>
      </c>
      <c r="G25" s="41">
        <v>0.36303960539285707</v>
      </c>
      <c r="H25" s="41">
        <v>0</v>
      </c>
      <c r="I25" s="42">
        <v>0.368</v>
      </c>
      <c r="J25" s="42">
        <v>4.369000000000001</v>
      </c>
      <c r="K25" s="42">
        <f t="shared" si="0"/>
        <v>29.609026993892865</v>
      </c>
      <c r="L25" s="41">
        <v>0.2920809935714285</v>
      </c>
    </row>
    <row r="26" spans="2:12" ht="14.25">
      <c r="B26" s="39">
        <v>22</v>
      </c>
      <c r="C26" s="43" t="s">
        <v>79</v>
      </c>
      <c r="D26" s="41">
        <v>1.4344085315357142</v>
      </c>
      <c r="E26" s="41">
        <v>52.53874162975</v>
      </c>
      <c r="F26" s="41">
        <v>149.19273188964277</v>
      </c>
      <c r="G26" s="41">
        <v>2.352171294714286</v>
      </c>
      <c r="H26" s="41">
        <v>0</v>
      </c>
      <c r="I26" s="42">
        <v>0.6342</v>
      </c>
      <c r="J26" s="42">
        <v>5.1055</v>
      </c>
      <c r="K26" s="42">
        <f t="shared" si="0"/>
        <v>211.25775334564275</v>
      </c>
      <c r="L26" s="41">
        <v>1.0573901021785714</v>
      </c>
    </row>
    <row r="27" spans="2:12" ht="14.25">
      <c r="B27" s="39">
        <v>23</v>
      </c>
      <c r="C27" s="40" t="s">
        <v>80</v>
      </c>
      <c r="D27" s="41">
        <v>0.019504281071428566</v>
      </c>
      <c r="E27" s="41">
        <v>2.255308406357143</v>
      </c>
      <c r="F27" s="41">
        <v>7.183205321428569</v>
      </c>
      <c r="G27" s="41">
        <v>0.3409292856071428</v>
      </c>
      <c r="H27" s="41">
        <v>0</v>
      </c>
      <c r="I27" s="42">
        <v>0.0593</v>
      </c>
      <c r="J27" s="42">
        <v>0.4597</v>
      </c>
      <c r="K27" s="42">
        <f t="shared" si="0"/>
        <v>10.317947294464284</v>
      </c>
      <c r="L27" s="41">
        <v>0.34087149400000016</v>
      </c>
    </row>
    <row r="28" spans="2:12" ht="14.25">
      <c r="B28" s="39">
        <v>24</v>
      </c>
      <c r="C28" s="40" t="s">
        <v>81</v>
      </c>
      <c r="D28" s="41">
        <v>0.8515846910714286</v>
      </c>
      <c r="E28" s="41">
        <v>2.168533459642858</v>
      </c>
      <c r="F28" s="41">
        <v>33.145241949678564</v>
      </c>
      <c r="G28" s="41">
        <v>1.7255538758571431</v>
      </c>
      <c r="H28" s="41">
        <v>0</v>
      </c>
      <c r="I28" s="42">
        <v>0.4327</v>
      </c>
      <c r="J28" s="42">
        <v>1.5115000000000005</v>
      </c>
      <c r="K28" s="42">
        <f t="shared" si="0"/>
        <v>39.83511397624999</v>
      </c>
      <c r="L28" s="41">
        <v>1.4672313920357147</v>
      </c>
    </row>
    <row r="29" spans="2:12" ht="14.25">
      <c r="B29" s="39">
        <v>25</v>
      </c>
      <c r="C29" s="43" t="s">
        <v>82</v>
      </c>
      <c r="D29" s="41">
        <v>3983.0570795944277</v>
      </c>
      <c r="E29" s="41">
        <v>5043.288045985712</v>
      </c>
      <c r="F29" s="41">
        <v>8368.289414660852</v>
      </c>
      <c r="G29" s="41">
        <v>122.99660711635714</v>
      </c>
      <c r="H29" s="41">
        <v>0</v>
      </c>
      <c r="I29" s="42">
        <v>338.2872</v>
      </c>
      <c r="J29" s="42">
        <v>4836.461499999999</v>
      </c>
      <c r="K29" s="42">
        <f t="shared" si="0"/>
        <v>22692.379847357348</v>
      </c>
      <c r="L29" s="41">
        <v>137.3677152511429</v>
      </c>
    </row>
    <row r="30" spans="2:12" ht="14.25">
      <c r="B30" s="39">
        <v>26</v>
      </c>
      <c r="C30" s="43" t="s">
        <v>83</v>
      </c>
      <c r="D30" s="41">
        <v>163.30422106775003</v>
      </c>
      <c r="E30" s="41">
        <v>508.31931768117875</v>
      </c>
      <c r="F30" s="41">
        <v>2047.3270977652862</v>
      </c>
      <c r="G30" s="41">
        <v>50.32484174735714</v>
      </c>
      <c r="H30" s="41">
        <v>0</v>
      </c>
      <c r="I30" s="42">
        <v>17.5996</v>
      </c>
      <c r="J30" s="42">
        <v>151.01619999999997</v>
      </c>
      <c r="K30" s="42">
        <f t="shared" si="0"/>
        <v>2937.891278261572</v>
      </c>
      <c r="L30" s="41">
        <v>28.951530707178566</v>
      </c>
    </row>
    <row r="31" spans="2:12" ht="14.25">
      <c r="B31" s="39">
        <v>27</v>
      </c>
      <c r="C31" s="43" t="s">
        <v>22</v>
      </c>
      <c r="D31" s="41">
        <v>88.61566537192856</v>
      </c>
      <c r="E31" s="41">
        <v>467.65876686850004</v>
      </c>
      <c r="F31" s="41">
        <v>4130.920293313285</v>
      </c>
      <c r="G31" s="41">
        <v>93.19756272939287</v>
      </c>
      <c r="H31" s="41">
        <v>0</v>
      </c>
      <c r="I31" s="42">
        <v>173.4461</v>
      </c>
      <c r="J31" s="42">
        <v>891.8081999999999</v>
      </c>
      <c r="K31" s="42">
        <f t="shared" si="0"/>
        <v>5845.646588283107</v>
      </c>
      <c r="L31" s="41">
        <v>58.91049666271428</v>
      </c>
    </row>
    <row r="32" spans="2:12" ht="14.25">
      <c r="B32" s="39">
        <v>28</v>
      </c>
      <c r="C32" s="43" t="s">
        <v>84</v>
      </c>
      <c r="D32" s="41">
        <v>43.61797685178573</v>
      </c>
      <c r="E32" s="41">
        <v>14.913902329964285</v>
      </c>
      <c r="F32" s="41">
        <v>134.74957305660715</v>
      </c>
      <c r="G32" s="41">
        <v>2.3316386902499993</v>
      </c>
      <c r="H32" s="41">
        <v>0</v>
      </c>
      <c r="I32" s="42">
        <v>0</v>
      </c>
      <c r="J32" s="42">
        <v>0</v>
      </c>
      <c r="K32" s="42">
        <f t="shared" si="0"/>
        <v>195.61309092860716</v>
      </c>
      <c r="L32" s="41">
        <v>2.9692463063571437</v>
      </c>
    </row>
    <row r="33" spans="2:12" ht="14.25">
      <c r="B33" s="39">
        <v>29</v>
      </c>
      <c r="C33" s="43" t="s">
        <v>85</v>
      </c>
      <c r="D33" s="41">
        <v>110.96615878042859</v>
      </c>
      <c r="E33" s="41">
        <v>401.7010964729644</v>
      </c>
      <c r="F33" s="41">
        <v>3101.046641357358</v>
      </c>
      <c r="G33" s="41">
        <v>52.47016409485716</v>
      </c>
      <c r="H33" s="41">
        <v>0</v>
      </c>
      <c r="I33" s="42">
        <v>33.5011</v>
      </c>
      <c r="J33" s="42">
        <v>381.80999999999995</v>
      </c>
      <c r="K33" s="42">
        <f t="shared" si="0"/>
        <v>4081.495160705608</v>
      </c>
      <c r="L33" s="41">
        <v>33.862448979571425</v>
      </c>
    </row>
    <row r="34" spans="2:12" ht="14.25">
      <c r="B34" s="39">
        <v>30</v>
      </c>
      <c r="C34" s="43" t="s">
        <v>86</v>
      </c>
      <c r="D34" s="41">
        <v>365.62272113517867</v>
      </c>
      <c r="E34" s="41">
        <v>809.2214943714284</v>
      </c>
      <c r="F34" s="41">
        <v>3813.35295757257</v>
      </c>
      <c r="G34" s="41">
        <v>46.23189314307145</v>
      </c>
      <c r="H34" s="41">
        <v>0</v>
      </c>
      <c r="I34" s="42">
        <v>63.8121</v>
      </c>
      <c r="J34" s="42">
        <v>490.9023999999999</v>
      </c>
      <c r="K34" s="42">
        <f t="shared" si="0"/>
        <v>5589.143566222249</v>
      </c>
      <c r="L34" s="41">
        <v>48.44794835564284</v>
      </c>
    </row>
    <row r="35" spans="2:12" ht="14.25">
      <c r="B35" s="39">
        <v>31</v>
      </c>
      <c r="C35" s="40" t="s">
        <v>87</v>
      </c>
      <c r="D35" s="41">
        <v>4.762103725499999</v>
      </c>
      <c r="E35" s="41">
        <v>4.878650669714285</v>
      </c>
      <c r="F35" s="41">
        <v>76.8299152980357</v>
      </c>
      <c r="G35" s="41">
        <v>2.495403104964286</v>
      </c>
      <c r="H35" s="41">
        <v>0</v>
      </c>
      <c r="I35" s="42">
        <v>0</v>
      </c>
      <c r="J35" s="42">
        <v>0</v>
      </c>
      <c r="K35" s="42">
        <f t="shared" si="0"/>
        <v>88.96607279821427</v>
      </c>
      <c r="L35" s="41">
        <v>2.178759815071428</v>
      </c>
    </row>
    <row r="36" spans="2:12" ht="14.25">
      <c r="B36" s="39">
        <v>32</v>
      </c>
      <c r="C36" s="43" t="s">
        <v>88</v>
      </c>
      <c r="D36" s="41">
        <v>2889.7015866511783</v>
      </c>
      <c r="E36" s="41">
        <v>2504.569318745283</v>
      </c>
      <c r="F36" s="41">
        <v>6100.89602535589</v>
      </c>
      <c r="G36" s="41">
        <v>94.98155140560712</v>
      </c>
      <c r="H36" s="41">
        <v>0</v>
      </c>
      <c r="I36" s="42">
        <v>518.5974</v>
      </c>
      <c r="J36" s="42">
        <v>2077.3758999999995</v>
      </c>
      <c r="K36" s="42">
        <f t="shared" si="0"/>
        <v>14186.121782157958</v>
      </c>
      <c r="L36" s="41">
        <v>167.61572080014287</v>
      </c>
    </row>
    <row r="37" spans="2:12" ht="14.25">
      <c r="B37" s="39">
        <v>33</v>
      </c>
      <c r="C37" s="43" t="s">
        <v>89</v>
      </c>
      <c r="D37" s="41">
        <v>617.1524861692857</v>
      </c>
      <c r="E37" s="41">
        <v>1412.209250894322</v>
      </c>
      <c r="F37" s="41">
        <v>3396.2317813626782</v>
      </c>
      <c r="G37" s="41">
        <v>57.55852817821429</v>
      </c>
      <c r="H37" s="41">
        <v>0</v>
      </c>
      <c r="I37" s="42">
        <v>198.15049999999997</v>
      </c>
      <c r="J37" s="42">
        <v>1235.5860999999993</v>
      </c>
      <c r="K37" s="42">
        <f t="shared" si="0"/>
        <v>6916.888646604499</v>
      </c>
      <c r="L37" s="41">
        <v>76.79661483146428</v>
      </c>
    </row>
    <row r="38" spans="2:12" ht="14.25">
      <c r="B38" s="39">
        <v>34</v>
      </c>
      <c r="C38" s="43" t="s">
        <v>90</v>
      </c>
      <c r="D38" s="41">
        <v>2.1284791022142855</v>
      </c>
      <c r="E38" s="41">
        <v>13.156034305821427</v>
      </c>
      <c r="F38" s="41">
        <v>77.81866212203572</v>
      </c>
      <c r="G38" s="41">
        <v>2.3668149665357143</v>
      </c>
      <c r="H38" s="41">
        <v>0</v>
      </c>
      <c r="I38" s="42">
        <v>0.6671</v>
      </c>
      <c r="J38" s="42">
        <v>6.8137</v>
      </c>
      <c r="K38" s="42">
        <f t="shared" si="0"/>
        <v>102.95079049660714</v>
      </c>
      <c r="L38" s="41">
        <v>1.5440244836785713</v>
      </c>
    </row>
    <row r="39" spans="2:12" ht="14.25">
      <c r="B39" s="39">
        <v>35</v>
      </c>
      <c r="C39" s="43" t="s">
        <v>91</v>
      </c>
      <c r="D39" s="41">
        <v>406.78454028178567</v>
      </c>
      <c r="E39" s="41">
        <v>1457.0748361092133</v>
      </c>
      <c r="F39" s="41">
        <v>9938.366222293604</v>
      </c>
      <c r="G39" s="41">
        <v>162.56143950535719</v>
      </c>
      <c r="H39" s="41">
        <v>0</v>
      </c>
      <c r="I39" s="42">
        <v>169.42139999999998</v>
      </c>
      <c r="J39" s="42">
        <v>1306.0168999999999</v>
      </c>
      <c r="K39" s="42">
        <f t="shared" si="0"/>
        <v>13440.22533818996</v>
      </c>
      <c r="L39" s="41">
        <v>116.51848581132141</v>
      </c>
    </row>
    <row r="40" spans="2:12" ht="14.25">
      <c r="B40" s="39">
        <v>36</v>
      </c>
      <c r="C40" s="43" t="s">
        <v>92</v>
      </c>
      <c r="D40" s="41">
        <v>63.25416423135717</v>
      </c>
      <c r="E40" s="41">
        <v>149.17911928610718</v>
      </c>
      <c r="F40" s="41">
        <v>986.304968371893</v>
      </c>
      <c r="G40" s="41">
        <v>15.372018178821431</v>
      </c>
      <c r="H40" s="41">
        <v>0</v>
      </c>
      <c r="I40" s="42">
        <v>0.004</v>
      </c>
      <c r="J40" s="42">
        <v>0.0034000000000000002</v>
      </c>
      <c r="K40" s="42">
        <f t="shared" si="0"/>
        <v>1214.1176700681788</v>
      </c>
      <c r="L40" s="41">
        <v>12.340992923892859</v>
      </c>
    </row>
    <row r="41" spans="2:12" ht="14.25">
      <c r="B41" s="39">
        <v>37</v>
      </c>
      <c r="C41" s="43" t="s">
        <v>93</v>
      </c>
      <c r="D41" s="41">
        <v>1403.3921744675717</v>
      </c>
      <c r="E41" s="41">
        <v>3500.2542497162494</v>
      </c>
      <c r="F41" s="41">
        <v>8088.0001264605735</v>
      </c>
      <c r="G41" s="41">
        <v>199.4830312958572</v>
      </c>
      <c r="H41" s="41">
        <v>0</v>
      </c>
      <c r="I41" s="42">
        <v>182.6187</v>
      </c>
      <c r="J41" s="42">
        <v>2299.738499999999</v>
      </c>
      <c r="K41" s="42">
        <f t="shared" si="0"/>
        <v>15673.48678194025</v>
      </c>
      <c r="L41" s="41">
        <v>120.8247716713214</v>
      </c>
    </row>
    <row r="42" spans="2:12" s="47" customFormat="1" ht="14.25">
      <c r="B42" s="44" t="s">
        <v>94</v>
      </c>
      <c r="C42" s="45"/>
      <c r="D42" s="46">
        <f aca="true" t="shared" si="1" ref="D42:L42">SUM(D5:D41)</f>
        <v>40077.57930700638</v>
      </c>
      <c r="E42" s="46">
        <f t="shared" si="1"/>
        <v>52400.40474957163</v>
      </c>
      <c r="F42" s="46">
        <f t="shared" si="1"/>
        <v>129472.39846884474</v>
      </c>
      <c r="G42" s="46">
        <f t="shared" si="1"/>
        <v>2847.7357026431773</v>
      </c>
      <c r="H42" s="46">
        <f t="shared" si="1"/>
        <v>0</v>
      </c>
      <c r="I42" s="46">
        <f t="shared" si="1"/>
        <v>7381.978287973742</v>
      </c>
      <c r="J42" s="46">
        <f t="shared" si="1"/>
        <v>62520.93403319103</v>
      </c>
      <c r="K42" s="46">
        <f t="shared" si="1"/>
        <v>294701.03054923075</v>
      </c>
      <c r="L42" s="46">
        <f t="shared" si="1"/>
        <v>2132.287574577871</v>
      </c>
    </row>
    <row r="43" spans="2:11" ht="14.25">
      <c r="B43" t="s">
        <v>95</v>
      </c>
      <c r="I43" s="48"/>
      <c r="J43" s="48"/>
      <c r="K43" s="48"/>
    </row>
    <row r="44" s="48" customFormat="1" ht="14.25"/>
    <row r="45" spans="4:12" ht="14.25">
      <c r="D45" s="48"/>
      <c r="E45" s="48"/>
      <c r="F45" s="48"/>
      <c r="G45" s="49"/>
      <c r="I45" s="48"/>
      <c r="J45" s="48"/>
      <c r="K45" s="48"/>
      <c r="L45" s="48"/>
    </row>
    <row r="46" spans="4:12" ht="14.25">
      <c r="D46" s="48"/>
      <c r="E46" s="48"/>
      <c r="F46" s="48"/>
      <c r="G46" s="48"/>
      <c r="I46" s="48"/>
      <c r="J46" s="48"/>
      <c r="K46" s="48"/>
      <c r="L46" s="48"/>
    </row>
    <row r="47" spans="4:12" ht="14.2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4.25">
      <c r="D48" s="49"/>
      <c r="E48" s="49"/>
      <c r="F48" s="49"/>
      <c r="G48" s="49"/>
      <c r="H48" s="49"/>
      <c r="I48" s="50"/>
      <c r="J48" s="50"/>
      <c r="K48" s="49"/>
      <c r="L48" s="49"/>
    </row>
    <row r="49" ht="14.25">
      <c r="K49" s="51"/>
    </row>
    <row r="50" ht="14.2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2023-03-10T07:18:31Z</dcterms:modified>
  <cp:category/>
  <cp:version/>
  <cp:contentType/>
  <cp:contentStatus/>
</cp:coreProperties>
</file>