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<sst xmlns="http://schemas.openxmlformats.org/spreadsheetml/2006/main" count="376" uniqueCount="342">
  <si>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</si>
  <si>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</si>
  <si>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</si>
  <si>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</si>
  <si>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</si>
  <si>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</si>
  <si>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</si>
  <si>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</si>
  <si>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</si>
  <si>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</si>
  <si>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</si>
  <si>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</si>
  <si>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</si>
  <si>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</si>
  <si>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</si>
  <si>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</si>
  <si>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</si>
  <si>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</si>
  <si>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</si>
  <si>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</si>
  <si>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</si>
  <si>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</si>
  <si>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</si>
  <si>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</si>
  <si>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</si>
  <si>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</si>
  <si>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</si>
  <si>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</si>
  <si>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</si>
  <si>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</si>
  <si>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</si>
  <si>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</si>
  <si>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</si>
  <si>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</si>
  <si>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</si>
  <si>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</si>
  <si>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</si>
  <si>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</si>
  <si>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</si>
  <si>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</si>
  <si>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</si>
  <si>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</si>
  <si>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</si>
  <si>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</si>
  <si>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</si>
  <si>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</si>
  <si>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</si>
  <si>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</si>
  <si>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</si>
  <si>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</si>
  <si>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</si>
  <si>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</si>
  <si>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</si>
  <si>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</si>
  <si>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</si>
  <si>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</si>
  <si>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</si>
  <si>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</si>
  <si>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</si>
  <si>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</si>
  <si>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</si>
  <si>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</si>
  <si>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</si>
  <si>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</si>
  <si>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</si>
  <si>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</si>
  <si>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</si>
  <si>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</si>
  <si>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</si>
  <si>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</si>
  <si>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</si>
  <si>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</si>
  <si>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</si>
  <si>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</si>
  <si>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</si>
  <si>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</si>
  <si>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</si>
  <si>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</si>
  <si>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</si>
  <si>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</si>
  <si>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</si>
  <si>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</si>
  <si>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</si>
  <si>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</si>
  <si>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</si>
  <si>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</si>
  <si>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</si>
  <si>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</si>
  <si>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</si>
  <si>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</si>
  <si>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</si>
  <si>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</si>
  <si>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</si>
  <si>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</si>
  <si>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</si>
  <si>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</si>
  <si>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</si>
  <si>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</si>
  <si>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</si>
  <si>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</si>
  <si>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</si>
  <si>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</si>
  <si>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</si>
  <si>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</si>
  <si>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</si>
  <si>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</si>
  <si>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</si>
  <si>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</si>
  <si>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</si>
  <si>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</si>
  <si>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</si>
  <si>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</si>
  <si>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</si>
  <si>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</si>
  <si>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</si>
  <si>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</si>
  <si>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</si>
  <si>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</si>
  <si>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</si>
  <si>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</si>
  <si>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</si>
  <si>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</si>
  <si>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</si>
  <si>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</si>
  <si>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</si>
  <si>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</si>
  <si>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</si>
  <si>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</si>
  <si>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</si>
  <si>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</si>
  <si>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</si>
  <si>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</si>
  <si>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</si>
  <si>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</si>
  <si>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</si>
  <si>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</si>
  <si>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</si>
  <si>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</si>
  <si>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</si>
  <si>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</si>
  <si>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</si>
  <si>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</si>
  <si>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</si>
  <si>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</si>
  <si>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</si>
  <si>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</si>
  <si>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</si>
  <si>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</si>
  <si>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</si>
  <si>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</si>
  <si>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</si>
  <si>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</si>
  <si>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</si>
  <si>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</si>
  <si>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</si>
  <si>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</si>
  <si>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</si>
  <si>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</si>
  <si>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</si>
  <si>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</si>
  <si>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</si>
  <si>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</si>
  <si>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</si>
  <si>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</si>
  <si>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</si>
  <si>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</si>
  <si>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</si>
  <si>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</si>
  <si>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</si>
  <si>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</si>
  <si>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</si>
  <si>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</si>
  <si>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</si>
  <si>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</si>
  <si>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</si>
  <si>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</si>
  <si>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</si>
  <si>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</si>
  <si>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</si>
  <si>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</si>
  <si>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</si>
  <si>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</si>
  <si>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</si>
  <si>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</si>
  <si>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</si>
  <si>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</si>
  <si>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</si>
  <si>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</si>
  <si>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</si>
  <si>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</si>
  <si>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</si>
  <si>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</si>
  <si>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</si>
  <si>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</si>
  <si>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</si>
  <si>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</si>
  <si>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</si>
  <si>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</si>
  <si>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</si>
  <si>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</si>
  <si>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</si>
  <si>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</si>
  <si>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</si>
  <si>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</si>
  <si>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</si>
  <si>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</si>
  <si>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</si>
  <si>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</si>
  <si>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</si>
  <si>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</si>
  <si>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</si>
  <si>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</si>
  <si>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</si>
  <si>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</si>
  <si>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</si>
  <si>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</si>
  <si>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</si>
  <si>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</si>
  <si>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</si>
  <si>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</si>
  <si>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</si>
  <si>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</si>
  <si>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</si>
  <si>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</si>
  <si>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</si>
  <si>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</si>
  <si>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</si>
  <si>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</si>
  <si>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</si>
  <si>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</si>
  <si>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</si>
  <si>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</si>
  <si>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</si>
  <si>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</si>
  <si>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</si>
  <si>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</si>
  <si>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</si>
  <si>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</si>
  <si>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</si>
  <si>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</si>
  <si>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</si>
  <si>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</si>
  <si>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</si>
  <si>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</si>
  <si>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</si>
  <si>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</si>
  <si>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</si>
  <si>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</si>
  <si>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</si>
  <si>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</si>
  <si>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</si>
  <si>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</si>
  <si>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</si>
  <si>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</si>
  <si>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</si>
  <si>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</si>
  <si>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</si>
  <si>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</si>
  <si>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</si>
  <si>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</si>
  <si>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</si>
  <si>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</si>
  <si>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</si>
  <si>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</si>
  <si>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</si>
  <si>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</si>
  <si>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</si>
  <si>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</si>
  <si>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</si>
  <si>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</si>
  <si>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</si>
  <si>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</si>
  <si>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</si>
  <si>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</si>
  <si>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</si>
  <si>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</si>
  <si>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</si>
  <si>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</si>
  <si>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</si>
  <si>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</si>
  <si>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</si>
  <si>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</si>
  <si>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</si>
  <si>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</si>
  <si>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</si>
  <si>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</si>
  <si>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</si>
  <si>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</si>
  <si>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</si>
  <si>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</si>
  <si>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</si>
  <si>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</si>
  <si>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</si>
  <si>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</si>
  <si>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</si>
  <si>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</si>
  <si>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</si>
  <si>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</si>
  <si>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</si>
  <si>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</si>
  <si>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</si>
  <si>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</si>
  <si>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</si>
  <si>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 SHORT TERM FUND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</si>
  <si>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</si>
  <si>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</si>
  <si>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</si>
  <si>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</si>
  <si>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R*SHARES GOLD ETF</t>
  </si>
  <si>
    <t>R*SHARES BANKING ETF</t>
  </si>
  <si>
    <t>R*SHARES CNX 100 ETF</t>
  </si>
  <si>
    <t>R*SHARES NIFTY ETF</t>
  </si>
  <si>
    <t>R*SHARES CONSUMPTION ETF</t>
  </si>
  <si>
    <t>R*SHARES DIVIDEND OPPORTUNITIES ETF</t>
  </si>
  <si>
    <t>R*SHARES SENSEX ETF</t>
  </si>
  <si>
    <t>R*SHARES NV20 ETF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</si>
  <si>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</si>
  <si>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</si>
  <si>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</si>
  <si>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</si>
  <si>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</si>
  <si>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</si>
  <si>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Mutual Fund: Net Assets Under Management (AAUM) as on FEBRUARY 2016 (All figures in Rs. Crore)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</si>
  <si>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</si>
  <si>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</si>
  <si>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</si>
  <si>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</si>
  <si>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</si>
  <si>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</si>
  <si>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FIXED HORIZON FUND - XXX - SERIES 9</t>
  </si>
  <si>
    <t>Table showing State wise /Union Territory wise contribution to AUM of category of schemes as on FEBRUARY 2016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</si>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</sst>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4" fillId="0" borderId="38" xfId="56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9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BK3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4" customWidth="1"/>
    <col min="64" max="64" width="10.7109375" style="0" bestFit="1" customWidth="1"/>
    <col min="65" max="65" width="12.28125" style="54" bestFit="1" customWidth="1"/>
  </cols>
  <sheetData>
    <row r="2" ht="15" customHeight="1" thickBot="1">
      <c r="B2" s="1"/>
    </row>
    <row r="3" spans="1:63" ht="15.75" customHeight="1" thickBot="1">
      <c r="A3" s="77" t="s">
        <v>0</v>
      </c>
      <c r="B3" s="79" t="s">
        <v>1</v>
      </c>
      <c r="C3" s="85" t="s">
        <v>322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78"/>
      <c r="B4" s="80"/>
      <c r="C4" s="71" t="s">
        <v>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71" t="s">
        <v>3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3"/>
      <c r="AQ4" s="71" t="s">
        <v>4</v>
      </c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3"/>
      <c r="BK4" s="74" t="s">
        <v>35</v>
      </c>
    </row>
    <row r="5" spans="1:63" ht="18.75" thickBot="1">
      <c r="A5" s="78"/>
      <c r="B5" s="80"/>
      <c r="C5" s="68" t="s">
        <v>5</v>
      </c>
      <c r="D5" s="69"/>
      <c r="E5" s="69"/>
      <c r="F5" s="69"/>
      <c r="G5" s="69"/>
      <c r="H5" s="69"/>
      <c r="I5" s="69"/>
      <c r="J5" s="69"/>
      <c r="K5" s="69"/>
      <c r="L5" s="70"/>
      <c r="M5" s="68" t="s">
        <v>6</v>
      </c>
      <c r="N5" s="69"/>
      <c r="O5" s="69"/>
      <c r="P5" s="69"/>
      <c r="Q5" s="69"/>
      <c r="R5" s="69"/>
      <c r="S5" s="69"/>
      <c r="T5" s="69"/>
      <c r="U5" s="69"/>
      <c r="V5" s="70"/>
      <c r="W5" s="68" t="s">
        <v>5</v>
      </c>
      <c r="X5" s="69"/>
      <c r="Y5" s="69"/>
      <c r="Z5" s="69"/>
      <c r="AA5" s="69"/>
      <c r="AB5" s="69"/>
      <c r="AC5" s="69"/>
      <c r="AD5" s="69"/>
      <c r="AE5" s="69"/>
      <c r="AF5" s="70"/>
      <c r="AG5" s="68" t="s">
        <v>6</v>
      </c>
      <c r="AH5" s="69"/>
      <c r="AI5" s="69"/>
      <c r="AJ5" s="69"/>
      <c r="AK5" s="69"/>
      <c r="AL5" s="69"/>
      <c r="AM5" s="69"/>
      <c r="AN5" s="69"/>
      <c r="AO5" s="69"/>
      <c r="AP5" s="70"/>
      <c r="AQ5" s="68" t="s">
        <v>5</v>
      </c>
      <c r="AR5" s="69"/>
      <c r="AS5" s="69"/>
      <c r="AT5" s="69"/>
      <c r="AU5" s="69"/>
      <c r="AV5" s="69"/>
      <c r="AW5" s="69"/>
      <c r="AX5" s="69"/>
      <c r="AY5" s="69"/>
      <c r="AZ5" s="70"/>
      <c r="BA5" s="68" t="s">
        <v>6</v>
      </c>
      <c r="BB5" s="69"/>
      <c r="BC5" s="69"/>
      <c r="BD5" s="69"/>
      <c r="BE5" s="69"/>
      <c r="BF5" s="69"/>
      <c r="BG5" s="69"/>
      <c r="BH5" s="69"/>
      <c r="BI5" s="69"/>
      <c r="BJ5" s="70"/>
      <c r="BK5" s="75"/>
    </row>
    <row r="6" spans="1:63" ht="18" customHeight="1">
      <c r="A6" s="78"/>
      <c r="B6" s="80"/>
      <c r="C6" s="62" t="s">
        <v>7</v>
      </c>
      <c r="D6" s="63"/>
      <c r="E6" s="63"/>
      <c r="F6" s="63"/>
      <c r="G6" s="64"/>
      <c r="H6" s="65" t="s">
        <v>8</v>
      </c>
      <c r="I6" s="66"/>
      <c r="J6" s="66"/>
      <c r="K6" s="66"/>
      <c r="L6" s="67"/>
      <c r="M6" s="62" t="s">
        <v>7</v>
      </c>
      <c r="N6" s="63"/>
      <c r="O6" s="63"/>
      <c r="P6" s="63"/>
      <c r="Q6" s="64"/>
      <c r="R6" s="65" t="s">
        <v>8</v>
      </c>
      <c r="S6" s="66"/>
      <c r="T6" s="66"/>
      <c r="U6" s="66"/>
      <c r="V6" s="67"/>
      <c r="W6" s="62" t="s">
        <v>7</v>
      </c>
      <c r="X6" s="63"/>
      <c r="Y6" s="63"/>
      <c r="Z6" s="63"/>
      <c r="AA6" s="64"/>
      <c r="AB6" s="65" t="s">
        <v>8</v>
      </c>
      <c r="AC6" s="66"/>
      <c r="AD6" s="66"/>
      <c r="AE6" s="66"/>
      <c r="AF6" s="67"/>
      <c r="AG6" s="62" t="s">
        <v>7</v>
      </c>
      <c r="AH6" s="63"/>
      <c r="AI6" s="63"/>
      <c r="AJ6" s="63"/>
      <c r="AK6" s="64"/>
      <c r="AL6" s="65" t="s">
        <v>8</v>
      </c>
      <c r="AM6" s="66"/>
      <c r="AN6" s="66"/>
      <c r="AO6" s="66"/>
      <c r="AP6" s="67"/>
      <c r="AQ6" s="62" t="s">
        <v>7</v>
      </c>
      <c r="AR6" s="63"/>
      <c r="AS6" s="63"/>
      <c r="AT6" s="63"/>
      <c r="AU6" s="64"/>
      <c r="AV6" s="65" t="s">
        <v>8</v>
      </c>
      <c r="AW6" s="66"/>
      <c r="AX6" s="66"/>
      <c r="AY6" s="66"/>
      <c r="AZ6" s="67"/>
      <c r="BA6" s="62" t="s">
        <v>7</v>
      </c>
      <c r="BB6" s="63"/>
      <c r="BC6" s="63"/>
      <c r="BD6" s="63"/>
      <c r="BE6" s="64"/>
      <c r="BF6" s="65" t="s">
        <v>8</v>
      </c>
      <c r="BG6" s="66"/>
      <c r="BH6" s="66"/>
      <c r="BI6" s="66"/>
      <c r="BJ6" s="67"/>
      <c r="BK6" s="75"/>
    </row>
    <row r="7" spans="1:63" ht="15.75">
      <c r="A7" s="78"/>
      <c r="B7" s="81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6"/>
    </row>
    <row r="8" spans="1:63" ht="18">
      <c r="A8" s="59" t="s">
        <v>96</v>
      </c>
      <c r="B8" s="57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8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304</v>
      </c>
      <c r="C10" s="11">
        <v>0</v>
      </c>
      <c r="D10" s="9">
        <v>523.3555772601032</v>
      </c>
      <c r="E10" s="9">
        <v>0</v>
      </c>
      <c r="F10" s="9">
        <v>0</v>
      </c>
      <c r="G10" s="10">
        <v>23.321102961</v>
      </c>
      <c r="H10" s="11">
        <v>92.8157504152727</v>
      </c>
      <c r="I10" s="9">
        <v>9204.725839802204</v>
      </c>
      <c r="J10" s="9">
        <v>2185.5500712566204</v>
      </c>
      <c r="K10" s="9">
        <v>13.361372567620599</v>
      </c>
      <c r="L10" s="10">
        <v>164.21048212720459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44.184604913961195</v>
      </c>
      <c r="S10" s="9">
        <v>592.6815898665147</v>
      </c>
      <c r="T10" s="9">
        <v>319.2134781013784</v>
      </c>
      <c r="U10" s="9">
        <v>0</v>
      </c>
      <c r="V10" s="10">
        <v>33.493953947997106</v>
      </c>
      <c r="W10" s="11">
        <v>0</v>
      </c>
      <c r="X10" s="9">
        <v>0.0650809946206</v>
      </c>
      <c r="Y10" s="9">
        <v>0</v>
      </c>
      <c r="Z10" s="9">
        <v>0</v>
      </c>
      <c r="AA10" s="10">
        <v>0</v>
      </c>
      <c r="AB10" s="11">
        <v>0.38039994958560003</v>
      </c>
      <c r="AC10" s="9">
        <v>6.250261938793</v>
      </c>
      <c r="AD10" s="9">
        <v>0</v>
      </c>
      <c r="AE10" s="9">
        <v>0</v>
      </c>
      <c r="AF10" s="10">
        <v>0.0400428851376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0.16385937424</v>
      </c>
      <c r="AM10" s="9">
        <v>0</v>
      </c>
      <c r="AN10" s="9">
        <v>0</v>
      </c>
      <c r="AO10" s="9">
        <v>0</v>
      </c>
      <c r="AP10" s="10">
        <v>0.15744717730990002</v>
      </c>
      <c r="AQ10" s="11">
        <v>0</v>
      </c>
      <c r="AR10" s="9">
        <v>26.5440552659654</v>
      </c>
      <c r="AS10" s="9">
        <v>0</v>
      </c>
      <c r="AT10" s="9">
        <v>0</v>
      </c>
      <c r="AU10" s="10">
        <v>0</v>
      </c>
      <c r="AV10" s="11">
        <v>537.0111063872141</v>
      </c>
      <c r="AW10" s="9">
        <v>6118.644728081507</v>
      </c>
      <c r="AX10" s="9">
        <v>1630.0421385100676</v>
      </c>
      <c r="AY10" s="9">
        <v>0</v>
      </c>
      <c r="AZ10" s="10">
        <v>415.48884251994633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109.05017913116141</v>
      </c>
      <c r="BG10" s="9">
        <v>559.0028580537825</v>
      </c>
      <c r="BH10" s="9">
        <v>50.5361968115844</v>
      </c>
      <c r="BI10" s="9">
        <v>0</v>
      </c>
      <c r="BJ10" s="10">
        <v>71.61698069148599</v>
      </c>
      <c r="BK10" s="16">
        <f>SUM(C10:BJ10)</f>
        <v>22721.908000992276</v>
      </c>
      <c r="BL10" s="15"/>
      <c r="BM10" s="49"/>
    </row>
    <row r="11" spans="1:65" s="12" customFormat="1" ht="15">
      <c r="A11" s="5"/>
      <c r="B11" s="8" t="s">
        <v>305</v>
      </c>
      <c r="C11" s="11">
        <v>0</v>
      </c>
      <c r="D11" s="9">
        <v>0.5320744535516999</v>
      </c>
      <c r="E11" s="9">
        <v>0</v>
      </c>
      <c r="F11" s="9">
        <v>0</v>
      </c>
      <c r="G11" s="10">
        <v>0</v>
      </c>
      <c r="H11" s="11">
        <v>45.84428973296289</v>
      </c>
      <c r="I11" s="9">
        <v>2126.5626510211714</v>
      </c>
      <c r="J11" s="9">
        <v>530.4072443773447</v>
      </c>
      <c r="K11" s="9">
        <v>0</v>
      </c>
      <c r="L11" s="10">
        <v>27.088509737274002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8.948549852687199</v>
      </c>
      <c r="S11" s="9">
        <v>126.98549394348191</v>
      </c>
      <c r="T11" s="9">
        <v>52.5296672234133</v>
      </c>
      <c r="U11" s="9">
        <v>0</v>
      </c>
      <c r="V11" s="10">
        <v>2.9489275481016004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0.0912963823789</v>
      </c>
      <c r="AC11" s="9">
        <v>3.0909648534481002</v>
      </c>
      <c r="AD11" s="9">
        <v>0</v>
      </c>
      <c r="AE11" s="9">
        <v>0</v>
      </c>
      <c r="AF11" s="10">
        <v>0.25072511634440003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0.0101899075168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0.8155812900344</v>
      </c>
      <c r="AS11" s="9">
        <v>0</v>
      </c>
      <c r="AT11" s="9">
        <v>0</v>
      </c>
      <c r="AU11" s="10">
        <v>0</v>
      </c>
      <c r="AV11" s="11">
        <v>371.996857491652</v>
      </c>
      <c r="AW11" s="9">
        <v>791.4875073271344</v>
      </c>
      <c r="AX11" s="9">
        <v>2.8858043066205</v>
      </c>
      <c r="AY11" s="9">
        <v>0</v>
      </c>
      <c r="AZ11" s="10">
        <v>217.7965050991476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271.3843388059204</v>
      </c>
      <c r="BG11" s="9">
        <v>202.1274933508508</v>
      </c>
      <c r="BH11" s="9">
        <v>54.05067886861989</v>
      </c>
      <c r="BI11" s="9">
        <v>0</v>
      </c>
      <c r="BJ11" s="10">
        <v>157.47002895875994</v>
      </c>
      <c r="BK11" s="16">
        <f>SUM(C11:BJ11)</f>
        <v>4995.305379648416</v>
      </c>
      <c r="BL11" s="15"/>
      <c r="BM11" s="49"/>
    </row>
    <row r="12" spans="1:65" s="12" customFormat="1" ht="15">
      <c r="A12" s="5"/>
      <c r="B12" s="8" t="s">
        <v>99</v>
      </c>
      <c r="C12" s="11">
        <v>0</v>
      </c>
      <c r="D12" s="9">
        <v>745.2451641971033</v>
      </c>
      <c r="E12" s="9">
        <v>0</v>
      </c>
      <c r="F12" s="9">
        <v>0</v>
      </c>
      <c r="G12" s="10">
        <v>0.33657750158620003</v>
      </c>
      <c r="H12" s="11">
        <v>33.8409842487915</v>
      </c>
      <c r="I12" s="9">
        <v>2246.751573005757</v>
      </c>
      <c r="J12" s="9">
        <v>969.7375361923447</v>
      </c>
      <c r="K12" s="9">
        <v>76.6819532495172</v>
      </c>
      <c r="L12" s="10">
        <v>87.9877931543436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7.444222807894799</v>
      </c>
      <c r="S12" s="9">
        <v>158.63820411327518</v>
      </c>
      <c r="T12" s="9">
        <v>14.6810087438274</v>
      </c>
      <c r="U12" s="9">
        <v>0</v>
      </c>
      <c r="V12" s="10">
        <v>6.6847866444471</v>
      </c>
      <c r="W12" s="11">
        <v>0</v>
      </c>
      <c r="X12" s="9">
        <v>46.9276552868965</v>
      </c>
      <c r="Y12" s="9">
        <v>0</v>
      </c>
      <c r="Z12" s="9">
        <v>0</v>
      </c>
      <c r="AA12" s="10">
        <v>0</v>
      </c>
      <c r="AB12" s="11">
        <v>0.4985147935514</v>
      </c>
      <c r="AC12" s="9">
        <v>1.3284870225171002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0.019565791137700003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8.3359991029655</v>
      </c>
      <c r="AS12" s="9">
        <v>0</v>
      </c>
      <c r="AT12" s="9">
        <v>0</v>
      </c>
      <c r="AU12" s="10">
        <v>0</v>
      </c>
      <c r="AV12" s="11">
        <v>114.90677854621549</v>
      </c>
      <c r="AW12" s="9">
        <v>1192.92064620803</v>
      </c>
      <c r="AX12" s="9">
        <v>129.8300531787928</v>
      </c>
      <c r="AY12" s="9">
        <v>0</v>
      </c>
      <c r="AZ12" s="10">
        <v>40.94695909926501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24.502292973843797</v>
      </c>
      <c r="BG12" s="9">
        <v>214.4552025828954</v>
      </c>
      <c r="BH12" s="9">
        <v>6.219853740723799</v>
      </c>
      <c r="BI12" s="9">
        <v>0</v>
      </c>
      <c r="BJ12" s="10">
        <v>5.998772031615399</v>
      </c>
      <c r="BK12" s="16">
        <f>SUM(C12:BJ12)</f>
        <v>6134.920584217339</v>
      </c>
      <c r="BL12" s="15"/>
      <c r="BM12" s="49"/>
    </row>
    <row r="13" spans="1:65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1269.1328159107584</v>
      </c>
      <c r="E13" s="17">
        <f t="shared" si="0"/>
        <v>0</v>
      </c>
      <c r="F13" s="17">
        <f t="shared" si="0"/>
        <v>0</v>
      </c>
      <c r="G13" s="18">
        <f t="shared" si="0"/>
        <v>23.6576804625862</v>
      </c>
      <c r="H13" s="19">
        <f t="shared" si="0"/>
        <v>172.5010243970271</v>
      </c>
      <c r="I13" s="17">
        <f t="shared" si="0"/>
        <v>13578.040063829132</v>
      </c>
      <c r="J13" s="17">
        <f t="shared" si="0"/>
        <v>3685.69485182631</v>
      </c>
      <c r="K13" s="17">
        <f t="shared" si="0"/>
        <v>90.0433258171378</v>
      </c>
      <c r="L13" s="18">
        <f t="shared" si="0"/>
        <v>279.2867850188222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60.57737757454319</v>
      </c>
      <c r="S13" s="17">
        <f t="shared" si="0"/>
        <v>878.3052879232719</v>
      </c>
      <c r="T13" s="17">
        <f t="shared" si="0"/>
        <v>386.42415406861915</v>
      </c>
      <c r="U13" s="17">
        <f t="shared" si="0"/>
        <v>0</v>
      </c>
      <c r="V13" s="18">
        <f t="shared" si="0"/>
        <v>43.12766814054581</v>
      </c>
      <c r="W13" s="19">
        <f t="shared" si="0"/>
        <v>0</v>
      </c>
      <c r="X13" s="17">
        <f t="shared" si="0"/>
        <v>46.992736281517104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0.9702111255159</v>
      </c>
      <c r="AC13" s="17">
        <f t="shared" si="0"/>
        <v>10.6697138147582</v>
      </c>
      <c r="AD13" s="17">
        <f t="shared" si="0"/>
        <v>0</v>
      </c>
      <c r="AE13" s="17">
        <f t="shared" si="0"/>
        <v>0</v>
      </c>
      <c r="AF13" s="18">
        <f t="shared" si="0"/>
        <v>0.29076800148200005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0.19361507289449997</v>
      </c>
      <c r="AM13" s="17">
        <f t="shared" si="0"/>
        <v>0</v>
      </c>
      <c r="AN13" s="17">
        <f t="shared" si="0"/>
        <v>0</v>
      </c>
      <c r="AO13" s="17">
        <f t="shared" si="0"/>
        <v>0</v>
      </c>
      <c r="AP13" s="18">
        <f t="shared" si="0"/>
        <v>0.15744717730990002</v>
      </c>
      <c r="AQ13" s="19">
        <f t="shared" si="0"/>
        <v>0</v>
      </c>
      <c r="AR13" s="17">
        <f t="shared" si="0"/>
        <v>35.6956356589653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1023.9147424250816</v>
      </c>
      <c r="AW13" s="17">
        <f t="shared" si="0"/>
        <v>8103.052881616672</v>
      </c>
      <c r="AX13" s="17">
        <f t="shared" si="0"/>
        <v>1762.757995995481</v>
      </c>
      <c r="AY13" s="17">
        <f t="shared" si="0"/>
        <v>0</v>
      </c>
      <c r="AZ13" s="18">
        <f t="shared" si="0"/>
        <v>674.2323067183589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404.9368109109256</v>
      </c>
      <c r="BG13" s="17">
        <f t="shared" si="0"/>
        <v>975.5855539875287</v>
      </c>
      <c r="BH13" s="17">
        <f t="shared" si="0"/>
        <v>110.8067294209281</v>
      </c>
      <c r="BI13" s="17">
        <f t="shared" si="0"/>
        <v>0</v>
      </c>
      <c r="BJ13" s="18">
        <f t="shared" si="0"/>
        <v>235.08578168186133</v>
      </c>
      <c r="BK13" s="31">
        <f t="shared" si="0"/>
        <v>33852.13396485803</v>
      </c>
      <c r="BL13" s="15"/>
      <c r="BM13" s="55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5"/>
    </row>
    <row r="15" spans="1:65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  <c r="BL15" s="15"/>
      <c r="BM15" s="55"/>
    </row>
    <row r="16" spans="1:65" s="12" customFormat="1" ht="15">
      <c r="A16" s="5"/>
      <c r="B16" s="8" t="s">
        <v>32</v>
      </c>
      <c r="C16" s="11">
        <v>0</v>
      </c>
      <c r="D16" s="9">
        <v>40.5175979577241</v>
      </c>
      <c r="E16" s="9">
        <v>0</v>
      </c>
      <c r="F16" s="9">
        <v>0</v>
      </c>
      <c r="G16" s="10">
        <v>0</v>
      </c>
      <c r="H16" s="11">
        <v>370.8678675828949</v>
      </c>
      <c r="I16" s="9">
        <v>242.80286541410263</v>
      </c>
      <c r="J16" s="9">
        <v>150.5761860193448</v>
      </c>
      <c r="K16" s="9">
        <v>0</v>
      </c>
      <c r="L16" s="10">
        <v>20.5798580275846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3.200348271895401</v>
      </c>
      <c r="S16" s="9">
        <v>12.632657114930801</v>
      </c>
      <c r="T16" s="9">
        <v>12.4946308725516</v>
      </c>
      <c r="U16" s="9">
        <v>0</v>
      </c>
      <c r="V16" s="10">
        <v>1.3196631982056999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0.2037810439655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0.0005128933793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80.13217016926339</v>
      </c>
      <c r="AW16" s="9">
        <v>354.37143804743295</v>
      </c>
      <c r="AX16" s="9">
        <v>15.4923033674137</v>
      </c>
      <c r="AY16" s="9">
        <v>0</v>
      </c>
      <c r="AZ16" s="10">
        <v>161.0729727996808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8.060884023852099</v>
      </c>
      <c r="BG16" s="9">
        <v>26.508755590894793</v>
      </c>
      <c r="BH16" s="9">
        <v>4.124871712930901</v>
      </c>
      <c r="BI16" s="9">
        <v>0</v>
      </c>
      <c r="BJ16" s="10">
        <v>8.734636228373203</v>
      </c>
      <c r="BK16" s="16">
        <f>SUM(C16:BJ16)</f>
        <v>1513.6940003364216</v>
      </c>
      <c r="BL16" s="15"/>
      <c r="BM16" s="49"/>
    </row>
    <row r="17" spans="1:65" s="20" customFormat="1" ht="15">
      <c r="A17" s="5"/>
      <c r="B17" s="14" t="s">
        <v>14</v>
      </c>
      <c r="C17" s="19">
        <f>SUM(C16)</f>
        <v>0</v>
      </c>
      <c r="D17" s="17">
        <f>SUM(D16)</f>
        <v>40.5175979577241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370.8678675828949</v>
      </c>
      <c r="I17" s="17">
        <f t="shared" si="1"/>
        <v>242.80286541410263</v>
      </c>
      <c r="J17" s="17">
        <f t="shared" si="1"/>
        <v>150.5761860193448</v>
      </c>
      <c r="K17" s="17">
        <f t="shared" si="1"/>
        <v>0</v>
      </c>
      <c r="L17" s="18">
        <f t="shared" si="1"/>
        <v>20.5798580275846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3.200348271895401</v>
      </c>
      <c r="S17" s="17">
        <f t="shared" si="1"/>
        <v>12.632657114930801</v>
      </c>
      <c r="T17" s="17">
        <f t="shared" si="1"/>
        <v>12.4946308725516</v>
      </c>
      <c r="U17" s="17">
        <f t="shared" si="1"/>
        <v>0</v>
      </c>
      <c r="V17" s="18">
        <f t="shared" si="1"/>
        <v>1.3196631982056999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0.2037810439655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0.0005128933793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80.13217016926339</v>
      </c>
      <c r="AW17" s="17">
        <f t="shared" si="1"/>
        <v>354.37143804743295</v>
      </c>
      <c r="AX17" s="17">
        <f t="shared" si="1"/>
        <v>15.4923033674137</v>
      </c>
      <c r="AY17" s="17">
        <f t="shared" si="1"/>
        <v>0</v>
      </c>
      <c r="AZ17" s="18">
        <f t="shared" si="1"/>
        <v>161.0729727996808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8.060884023852099</v>
      </c>
      <c r="BG17" s="17">
        <f t="shared" si="1"/>
        <v>26.508755590894793</v>
      </c>
      <c r="BH17" s="17">
        <f t="shared" si="1"/>
        <v>4.124871712930901</v>
      </c>
      <c r="BI17" s="17">
        <f t="shared" si="1"/>
        <v>0</v>
      </c>
      <c r="BJ17" s="18">
        <f t="shared" si="1"/>
        <v>8.734636228373203</v>
      </c>
      <c r="BK17" s="18">
        <f t="shared" si="1"/>
        <v>1513.6940003364216</v>
      </c>
      <c r="BL17" s="15"/>
      <c r="BM17" s="55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5"/>
    </row>
    <row r="19" spans="1:65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  <c r="BL19" s="15"/>
      <c r="BM19" s="56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0.1411717439996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0.0034554786206</v>
      </c>
      <c r="S20" s="9">
        <v>0</v>
      </c>
      <c r="T20" s="9">
        <v>0</v>
      </c>
      <c r="U20" s="9">
        <v>0</v>
      </c>
      <c r="V20" s="10">
        <v>0.046715492793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1.7857374586545003</v>
      </c>
      <c r="AW20" s="9">
        <v>6.30920174379805</v>
      </c>
      <c r="AX20" s="9">
        <v>0</v>
      </c>
      <c r="AY20" s="9">
        <v>0</v>
      </c>
      <c r="AZ20" s="10">
        <v>52.81279453534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0.3516760953791</v>
      </c>
      <c r="BG20" s="9">
        <v>0.3368954310344</v>
      </c>
      <c r="BH20" s="9">
        <v>0</v>
      </c>
      <c r="BI20" s="9">
        <v>0</v>
      </c>
      <c r="BJ20" s="10">
        <v>6.9467440413436</v>
      </c>
      <c r="BK20" s="16">
        <f aca="true" t="shared" si="2" ref="BK20:BK114">SUM(C20:BJ20)</f>
        <v>68.73439202096284</v>
      </c>
      <c r="BL20" s="15"/>
      <c r="BM20" s="49"/>
    </row>
    <row r="21" spans="1:65" s="12" customFormat="1" ht="15">
      <c r="A21" s="5"/>
      <c r="B21" s="8" t="s">
        <v>220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0.0006560737930999999</v>
      </c>
      <c r="I21" s="9">
        <v>0</v>
      </c>
      <c r="J21" s="9">
        <v>0</v>
      </c>
      <c r="K21" s="9">
        <v>0</v>
      </c>
      <c r="L21" s="10">
        <v>0.26730871451689997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0.0006560737930999999</v>
      </c>
      <c r="S21" s="9">
        <v>0</v>
      </c>
      <c r="T21" s="9">
        <v>0</v>
      </c>
      <c r="U21" s="9">
        <v>0</v>
      </c>
      <c r="V21" s="10">
        <v>0.001705791862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0.0577917308961</v>
      </c>
      <c r="AW21" s="9">
        <v>6.810045972847706</v>
      </c>
      <c r="AX21" s="9">
        <v>0</v>
      </c>
      <c r="AY21" s="9">
        <v>0</v>
      </c>
      <c r="AZ21" s="10">
        <v>36.46888168227229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0.020784178896400003</v>
      </c>
      <c r="BG21" s="9">
        <v>0.2624295172413</v>
      </c>
      <c r="BH21" s="9">
        <v>0</v>
      </c>
      <c r="BI21" s="9">
        <v>0</v>
      </c>
      <c r="BJ21" s="10">
        <v>2.6694605650679</v>
      </c>
      <c r="BK21" s="16">
        <f t="shared" si="2"/>
        <v>46.5597203011868</v>
      </c>
      <c r="BL21" s="15"/>
      <c r="BM21" s="49"/>
    </row>
    <row r="22" spans="1:65" s="12" customFormat="1" ht="15">
      <c r="A22" s="5"/>
      <c r="B22" s="8" t="s">
        <v>101</v>
      </c>
      <c r="C22" s="11">
        <v>0</v>
      </c>
      <c r="D22" s="9">
        <v>5.627479310344801</v>
      </c>
      <c r="E22" s="9">
        <v>0</v>
      </c>
      <c r="F22" s="9">
        <v>0</v>
      </c>
      <c r="G22" s="10">
        <v>0</v>
      </c>
      <c r="H22" s="11">
        <v>0.0006495153448</v>
      </c>
      <c r="I22" s="9">
        <v>0</v>
      </c>
      <c r="J22" s="9">
        <v>0</v>
      </c>
      <c r="K22" s="9">
        <v>0</v>
      </c>
      <c r="L22" s="10">
        <v>0.7500578396893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0.0006495153448</v>
      </c>
      <c r="S22" s="9">
        <v>0</v>
      </c>
      <c r="T22" s="9">
        <v>0</v>
      </c>
      <c r="U22" s="9">
        <v>0</v>
      </c>
      <c r="V22" s="10">
        <v>0.0032475767241000003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0.060144624827200004</v>
      </c>
      <c r="AW22" s="9">
        <v>1.6237883618359588</v>
      </c>
      <c r="AX22" s="9">
        <v>0</v>
      </c>
      <c r="AY22" s="9">
        <v>0</v>
      </c>
      <c r="AZ22" s="10">
        <v>12.1162080837906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0.016698979034300003</v>
      </c>
      <c r="BG22" s="9">
        <v>4.8713650862068</v>
      </c>
      <c r="BH22" s="9">
        <v>0</v>
      </c>
      <c r="BI22" s="9">
        <v>0</v>
      </c>
      <c r="BJ22" s="10">
        <v>1.0715942698613</v>
      </c>
      <c r="BK22" s="16">
        <f t="shared" si="2"/>
        <v>26.141883163003957</v>
      </c>
      <c r="BL22" s="15"/>
      <c r="BM22" s="49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6.4613879310344</v>
      </c>
      <c r="J23" s="9">
        <v>0</v>
      </c>
      <c r="K23" s="9">
        <v>0</v>
      </c>
      <c r="L23" s="10">
        <v>31.278572645240903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0.0006461387931</v>
      </c>
      <c r="S23" s="9">
        <v>6.5360815755171</v>
      </c>
      <c r="T23" s="9">
        <v>0</v>
      </c>
      <c r="U23" s="9">
        <v>0</v>
      </c>
      <c r="V23" s="10">
        <v>0.20568932286190003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5.357358301309101</v>
      </c>
      <c r="AW23" s="9">
        <v>39.41586873262558</v>
      </c>
      <c r="AX23" s="9">
        <v>0</v>
      </c>
      <c r="AY23" s="9">
        <v>0</v>
      </c>
      <c r="AZ23" s="10">
        <v>98.13179594378323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0.1257991648266</v>
      </c>
      <c r="BG23" s="9">
        <v>1.5977208963102</v>
      </c>
      <c r="BH23" s="9">
        <v>0</v>
      </c>
      <c r="BI23" s="9">
        <v>0</v>
      </c>
      <c r="BJ23" s="10">
        <v>8.3104048595134</v>
      </c>
      <c r="BK23" s="16">
        <f t="shared" si="2"/>
        <v>197.4213255118155</v>
      </c>
      <c r="BL23" s="15"/>
      <c r="BM23" s="56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0.1823755672413</v>
      </c>
      <c r="I24" s="9">
        <v>33.655985275861994</v>
      </c>
      <c r="J24" s="9">
        <v>0</v>
      </c>
      <c r="K24" s="9">
        <v>0</v>
      </c>
      <c r="L24" s="10">
        <v>6.191336940206701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0.0104623474827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</v>
      </c>
      <c r="AW24" s="9">
        <v>40.2684006639544</v>
      </c>
      <c r="AX24" s="9">
        <v>0</v>
      </c>
      <c r="AY24" s="9">
        <v>0</v>
      </c>
      <c r="AZ24" s="10">
        <v>16.5222194775507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31.456741379310298</v>
      </c>
      <c r="BH24" s="9">
        <v>0</v>
      </c>
      <c r="BI24" s="9">
        <v>0</v>
      </c>
      <c r="BJ24" s="10">
        <v>0.0717213703447</v>
      </c>
      <c r="BK24" s="16">
        <f t="shared" si="2"/>
        <v>128.3592430219528</v>
      </c>
      <c r="BL24" s="15"/>
      <c r="BM24" s="56"/>
    </row>
    <row r="25" spans="1:65" s="12" customFormat="1" ht="15">
      <c r="A25" s="5"/>
      <c r="B25" s="8" t="s">
        <v>104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0.06125090086189999</v>
      </c>
      <c r="I25" s="9">
        <v>19.9065427801723</v>
      </c>
      <c r="J25" s="9">
        <v>0</v>
      </c>
      <c r="K25" s="9">
        <v>0</v>
      </c>
      <c r="L25" s="10">
        <v>5.4436264551722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0.0229010183102</v>
      </c>
      <c r="S25" s="9">
        <v>0.0631452586206</v>
      </c>
      <c r="T25" s="9">
        <v>0</v>
      </c>
      <c r="U25" s="9">
        <v>0</v>
      </c>
      <c r="V25" s="10">
        <v>0.1963817543102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1.0600851014805999</v>
      </c>
      <c r="AW25" s="9">
        <v>6.477288769271508</v>
      </c>
      <c r="AX25" s="9">
        <v>0</v>
      </c>
      <c r="AY25" s="9">
        <v>0</v>
      </c>
      <c r="AZ25" s="10">
        <v>38.84909298513429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0.1185178593097</v>
      </c>
      <c r="BG25" s="9">
        <v>0.09287982027569999</v>
      </c>
      <c r="BH25" s="9">
        <v>0</v>
      </c>
      <c r="BI25" s="9">
        <v>0</v>
      </c>
      <c r="BJ25" s="10">
        <v>3.3199153624813</v>
      </c>
      <c r="BK25" s="16">
        <f t="shared" si="2"/>
        <v>75.6116280654005</v>
      </c>
      <c r="BL25" s="15"/>
      <c r="BM25" s="56"/>
    </row>
    <row r="26" spans="1:65" s="12" customFormat="1" ht="15">
      <c r="A26" s="5"/>
      <c r="B26" s="8" t="s">
        <v>105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0.0556641293103</v>
      </c>
      <c r="I26" s="9">
        <v>15.0105517241379</v>
      </c>
      <c r="J26" s="9">
        <v>0</v>
      </c>
      <c r="K26" s="9">
        <v>0</v>
      </c>
      <c r="L26" s="10">
        <v>0.3238543508619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6.3807353620689</v>
      </c>
      <c r="T26" s="9">
        <v>0</v>
      </c>
      <c r="U26" s="9">
        <v>0</v>
      </c>
      <c r="V26" s="10">
        <v>0.0779297810344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5.740118188825999</v>
      </c>
      <c r="AW26" s="9">
        <v>7.465179310657395</v>
      </c>
      <c r="AX26" s="9">
        <v>0</v>
      </c>
      <c r="AY26" s="9">
        <v>0</v>
      </c>
      <c r="AZ26" s="10">
        <v>21.8248230343777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0.2735988217237</v>
      </c>
      <c r="BG26" s="9">
        <v>8.087277586206799</v>
      </c>
      <c r="BH26" s="9">
        <v>0</v>
      </c>
      <c r="BI26" s="9">
        <v>0</v>
      </c>
      <c r="BJ26" s="10">
        <v>1.3805634473099</v>
      </c>
      <c r="BK26" s="16">
        <f t="shared" si="2"/>
        <v>66.62029573651489</v>
      </c>
      <c r="BL26" s="15"/>
      <c r="BM26" s="56"/>
    </row>
    <row r="27" spans="1:65" s="12" customFormat="1" ht="15">
      <c r="A27" s="5"/>
      <c r="B27" s="8" t="s">
        <v>221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1.4779212452064</v>
      </c>
      <c r="I27" s="9">
        <v>7.7394982620687</v>
      </c>
      <c r="J27" s="9">
        <v>0</v>
      </c>
      <c r="K27" s="9">
        <v>0</v>
      </c>
      <c r="L27" s="10">
        <v>1.9485060518614001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0.6535479904129999</v>
      </c>
      <c r="S27" s="9">
        <v>13.302262637930799</v>
      </c>
      <c r="T27" s="9">
        <v>0.1272943793103</v>
      </c>
      <c r="U27" s="9">
        <v>0</v>
      </c>
      <c r="V27" s="10">
        <v>3.7068528506539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39.2948031902317</v>
      </c>
      <c r="AW27" s="9">
        <v>71.33255866319053</v>
      </c>
      <c r="AX27" s="9">
        <v>0</v>
      </c>
      <c r="AY27" s="9">
        <v>0</v>
      </c>
      <c r="AZ27" s="10">
        <v>46.02955388526759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8.0070855050631</v>
      </c>
      <c r="BG27" s="9">
        <v>5.626406358895899</v>
      </c>
      <c r="BH27" s="9">
        <v>0</v>
      </c>
      <c r="BI27" s="9">
        <v>0</v>
      </c>
      <c r="BJ27" s="10">
        <v>9.033953406168699</v>
      </c>
      <c r="BK27" s="16">
        <f t="shared" si="2"/>
        <v>208.28024442626202</v>
      </c>
      <c r="BL27" s="15"/>
      <c r="BM27" s="56"/>
    </row>
    <row r="28" spans="1:65" s="12" customFormat="1" ht="15">
      <c r="A28" s="5"/>
      <c r="B28" s="8" t="s">
        <v>190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1.3941012344825</v>
      </c>
      <c r="I28" s="9">
        <v>21.431885150275697</v>
      </c>
      <c r="J28" s="9">
        <v>0</v>
      </c>
      <c r="K28" s="9">
        <v>0</v>
      </c>
      <c r="L28" s="10">
        <v>8.119539983620198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1.1647683986895998</v>
      </c>
      <c r="S28" s="9">
        <v>0.6292827586206</v>
      </c>
      <c r="T28" s="9">
        <v>0</v>
      </c>
      <c r="U28" s="9">
        <v>0</v>
      </c>
      <c r="V28" s="10">
        <v>3.2541708628271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0.0502392965517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12.635275726652997</v>
      </c>
      <c r="AW28" s="9">
        <v>61.903794988545656</v>
      </c>
      <c r="AX28" s="9">
        <v>0</v>
      </c>
      <c r="AY28" s="9">
        <v>0</v>
      </c>
      <c r="AZ28" s="10">
        <v>51.30175504392799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2.7425211186198</v>
      </c>
      <c r="BG28" s="9">
        <v>53.7713350328273</v>
      </c>
      <c r="BH28" s="9">
        <v>0</v>
      </c>
      <c r="BI28" s="9">
        <v>0</v>
      </c>
      <c r="BJ28" s="10">
        <v>15.9021088357918</v>
      </c>
      <c r="BK28" s="16">
        <f t="shared" si="2"/>
        <v>234.30077843143295</v>
      </c>
      <c r="BL28" s="15"/>
      <c r="BM28" s="56"/>
    </row>
    <row r="29" spans="1:65" s="12" customFormat="1" ht="15">
      <c r="A29" s="5"/>
      <c r="B29" s="8" t="s">
        <v>191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0.6832303720687</v>
      </c>
      <c r="I29" s="9">
        <v>67.1328244767929</v>
      </c>
      <c r="J29" s="9">
        <v>0</v>
      </c>
      <c r="K29" s="9">
        <v>0</v>
      </c>
      <c r="L29" s="10">
        <v>6.664506866275699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3.0906552096549</v>
      </c>
      <c r="S29" s="9">
        <v>14.714256382310202</v>
      </c>
      <c r="T29" s="9">
        <v>0</v>
      </c>
      <c r="U29" s="9">
        <v>0</v>
      </c>
      <c r="V29" s="10">
        <v>1.787702167827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11.540134770928498</v>
      </c>
      <c r="AW29" s="9">
        <v>37.39638461976983</v>
      </c>
      <c r="AX29" s="9">
        <v>0</v>
      </c>
      <c r="AY29" s="9">
        <v>0</v>
      </c>
      <c r="AZ29" s="10">
        <v>33.373631378927996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1.6159777878611</v>
      </c>
      <c r="BG29" s="9">
        <v>20.7298278842412</v>
      </c>
      <c r="BH29" s="9">
        <v>0</v>
      </c>
      <c r="BI29" s="9">
        <v>0</v>
      </c>
      <c r="BJ29" s="10">
        <v>34.80950130468881</v>
      </c>
      <c r="BK29" s="16">
        <f t="shared" si="2"/>
        <v>233.53863322134686</v>
      </c>
      <c r="BL29" s="15"/>
      <c r="BM29" s="56"/>
    </row>
    <row r="30" spans="1:65" s="12" customFormat="1" ht="15">
      <c r="A30" s="5"/>
      <c r="B30" s="8" t="s">
        <v>192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0.24389383965510003</v>
      </c>
      <c r="I30" s="9">
        <v>12.3490551724137</v>
      </c>
      <c r="J30" s="9">
        <v>0</v>
      </c>
      <c r="K30" s="9">
        <v>0</v>
      </c>
      <c r="L30" s="10">
        <v>0.6910531274482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0.034594514793099995</v>
      </c>
      <c r="S30" s="9">
        <v>0</v>
      </c>
      <c r="T30" s="9">
        <v>0</v>
      </c>
      <c r="U30" s="9">
        <v>0</v>
      </c>
      <c r="V30" s="10">
        <v>0.6306148682412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21.794845597927402</v>
      </c>
      <c r="AW30" s="9">
        <v>7.671663277700033</v>
      </c>
      <c r="AX30" s="9">
        <v>0</v>
      </c>
      <c r="AY30" s="9">
        <v>0</v>
      </c>
      <c r="AZ30" s="10">
        <v>25.042403942307395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4.608949860653899</v>
      </c>
      <c r="BG30" s="9">
        <v>1.1052052758619</v>
      </c>
      <c r="BH30" s="9">
        <v>0</v>
      </c>
      <c r="BI30" s="9">
        <v>0</v>
      </c>
      <c r="BJ30" s="10">
        <v>3.9058044871711</v>
      </c>
      <c r="BK30" s="16">
        <f t="shared" si="2"/>
        <v>78.07808396417303</v>
      </c>
      <c r="BL30" s="15"/>
      <c r="BM30" s="56"/>
    </row>
    <row r="31" spans="1:65" s="12" customFormat="1" ht="15">
      <c r="A31" s="5"/>
      <c r="B31" s="8" t="s">
        <v>193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0.035960346724</v>
      </c>
      <c r="I31" s="9">
        <v>27.6156469949308</v>
      </c>
      <c r="J31" s="9">
        <v>0</v>
      </c>
      <c r="K31" s="9">
        <v>0</v>
      </c>
      <c r="L31" s="10">
        <v>0.3209934107583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0</v>
      </c>
      <c r="T31" s="9">
        <v>0</v>
      </c>
      <c r="U31" s="9">
        <v>0</v>
      </c>
      <c r="V31" s="10">
        <v>0.0181455342068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11.631167036274501</v>
      </c>
      <c r="AW31" s="9">
        <v>3.389282069212001</v>
      </c>
      <c r="AX31" s="9">
        <v>0</v>
      </c>
      <c r="AY31" s="9">
        <v>0</v>
      </c>
      <c r="AZ31" s="10">
        <v>0.8019316230679999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2.8670815724136</v>
      </c>
      <c r="BG31" s="9">
        <v>0</v>
      </c>
      <c r="BH31" s="9">
        <v>0</v>
      </c>
      <c r="BI31" s="9">
        <v>0</v>
      </c>
      <c r="BJ31" s="10">
        <v>0.1204012905514</v>
      </c>
      <c r="BK31" s="16">
        <f t="shared" si="2"/>
        <v>46.8006098781394</v>
      </c>
      <c r="BL31" s="15"/>
      <c r="BM31" s="56"/>
    </row>
    <row r="32" spans="1:65" s="12" customFormat="1" ht="15">
      <c r="A32" s="5"/>
      <c r="B32" s="8" t="s">
        <v>106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0.3198098153445</v>
      </c>
      <c r="I32" s="9">
        <v>0</v>
      </c>
      <c r="J32" s="9">
        <v>0</v>
      </c>
      <c r="K32" s="9">
        <v>0</v>
      </c>
      <c r="L32" s="10">
        <v>0.2256981461031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0.0109445538619</v>
      </c>
      <c r="S32" s="9">
        <v>0.0763392192758</v>
      </c>
      <c r="T32" s="9">
        <v>0</v>
      </c>
      <c r="U32" s="9">
        <v>0</v>
      </c>
      <c r="V32" s="10">
        <v>0.0795460171377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0.024545255793099997</v>
      </c>
      <c r="AC32" s="9">
        <v>0</v>
      </c>
      <c r="AD32" s="9">
        <v>0</v>
      </c>
      <c r="AE32" s="9">
        <v>0</v>
      </c>
      <c r="AF32" s="10">
        <v>0.0092934973448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0.27696743013720004</v>
      </c>
      <c r="AW32" s="9">
        <v>0.36701113089050663</v>
      </c>
      <c r="AX32" s="9">
        <v>0</v>
      </c>
      <c r="AY32" s="9">
        <v>0</v>
      </c>
      <c r="AZ32" s="10">
        <v>5.013163227205099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0.24587408075750003</v>
      </c>
      <c r="BG32" s="9">
        <v>0.0180427797241</v>
      </c>
      <c r="BH32" s="9">
        <v>0</v>
      </c>
      <c r="BI32" s="9">
        <v>0</v>
      </c>
      <c r="BJ32" s="10">
        <v>0.5503635099294999</v>
      </c>
      <c r="BK32" s="16">
        <f t="shared" si="2"/>
        <v>7.2175986635048055</v>
      </c>
      <c r="BL32" s="15"/>
      <c r="BM32" s="56"/>
    </row>
    <row r="33" spans="1:65" s="12" customFormat="1" ht="15">
      <c r="A33" s="5"/>
      <c r="B33" s="8" t="s">
        <v>194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1.7240395457583002</v>
      </c>
      <c r="I33" s="9">
        <v>0</v>
      </c>
      <c r="J33" s="9">
        <v>0</v>
      </c>
      <c r="K33" s="9">
        <v>0</v>
      </c>
      <c r="L33" s="10">
        <v>0.4368079930341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0.0050968634482</v>
      </c>
      <c r="S33" s="9">
        <v>0</v>
      </c>
      <c r="T33" s="9">
        <v>0</v>
      </c>
      <c r="U33" s="9">
        <v>0</v>
      </c>
      <c r="V33" s="10">
        <v>0.12781878975849997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15.894781871477702</v>
      </c>
      <c r="AW33" s="9">
        <v>21.938535308132575</v>
      </c>
      <c r="AX33" s="9">
        <v>0</v>
      </c>
      <c r="AY33" s="9">
        <v>0</v>
      </c>
      <c r="AZ33" s="10">
        <v>11.764218651652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3.2204733642388996</v>
      </c>
      <c r="BG33" s="9">
        <v>0.06306781034480001</v>
      </c>
      <c r="BH33" s="9">
        <v>0</v>
      </c>
      <c r="BI33" s="9">
        <v>0</v>
      </c>
      <c r="BJ33" s="10">
        <v>1.8998820816195001</v>
      </c>
      <c r="BK33" s="16">
        <f t="shared" si="2"/>
        <v>57.07472227946458</v>
      </c>
      <c r="BL33" s="15"/>
      <c r="BM33" s="56"/>
    </row>
    <row r="34" spans="1:65" s="12" customFormat="1" ht="15">
      <c r="A34" s="5"/>
      <c r="B34" s="8" t="s">
        <v>195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40.5952453494481</v>
      </c>
      <c r="I34" s="9">
        <v>12.8742413793103</v>
      </c>
      <c r="J34" s="9">
        <v>0</v>
      </c>
      <c r="K34" s="9">
        <v>0</v>
      </c>
      <c r="L34" s="10">
        <v>0.10685620344810001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0.0199550741378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0.5156322865595855</v>
      </c>
      <c r="AW34" s="9">
        <v>0</v>
      </c>
      <c r="AX34" s="9">
        <v>0</v>
      </c>
      <c r="AY34" s="9">
        <v>0</v>
      </c>
      <c r="AZ34" s="10">
        <v>0.3355595717236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0.021734526551600002</v>
      </c>
      <c r="BG34" s="9">
        <v>0</v>
      </c>
      <c r="BH34" s="9">
        <v>0</v>
      </c>
      <c r="BI34" s="9">
        <v>0</v>
      </c>
      <c r="BJ34" s="10">
        <v>0.0217729493103</v>
      </c>
      <c r="BK34" s="16">
        <f t="shared" si="2"/>
        <v>54.49099734048938</v>
      </c>
      <c r="BL34" s="15"/>
      <c r="BM34" s="56"/>
    </row>
    <row r="35" spans="1:65" s="12" customFormat="1" ht="15">
      <c r="A35" s="5"/>
      <c r="B35" s="8" t="s">
        <v>196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0.0274252376895</v>
      </c>
      <c r="I35" s="9">
        <v>0</v>
      </c>
      <c r="J35" s="9">
        <v>0</v>
      </c>
      <c r="K35" s="9">
        <v>0</v>
      </c>
      <c r="L35" s="10">
        <v>13.1809351084824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0.0724285304482</v>
      </c>
      <c r="S35" s="9">
        <v>0</v>
      </c>
      <c r="T35" s="9">
        <v>0</v>
      </c>
      <c r="U35" s="9">
        <v>0</v>
      </c>
      <c r="V35" s="10">
        <v>2.1594599312754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0.1251564482758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40.487833902407395</v>
      </c>
      <c r="AW35" s="9">
        <v>30.484703131299796</v>
      </c>
      <c r="AX35" s="9">
        <v>0</v>
      </c>
      <c r="AY35" s="9">
        <v>0</v>
      </c>
      <c r="AZ35" s="10">
        <v>38.18009548092658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4.480761907859501</v>
      </c>
      <c r="BG35" s="9">
        <v>7.7343780630688</v>
      </c>
      <c r="BH35" s="9">
        <v>0</v>
      </c>
      <c r="BI35" s="9">
        <v>0</v>
      </c>
      <c r="BJ35" s="10">
        <v>9.9989612914808</v>
      </c>
      <c r="BK35" s="16">
        <f t="shared" si="2"/>
        <v>146.93213903321416</v>
      </c>
      <c r="BL35" s="15"/>
      <c r="BM35" s="56"/>
    </row>
    <row r="36" spans="1:65" s="12" customFormat="1" ht="15">
      <c r="A36" s="5"/>
      <c r="B36" s="8" t="s">
        <v>197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0.1812466499998</v>
      </c>
      <c r="I36" s="9">
        <v>0</v>
      </c>
      <c r="J36" s="9">
        <v>0</v>
      </c>
      <c r="K36" s="9">
        <v>0</v>
      </c>
      <c r="L36" s="10">
        <v>0.926482875724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0.043124202930899996</v>
      </c>
      <c r="S36" s="9">
        <v>0</v>
      </c>
      <c r="T36" s="9">
        <v>0</v>
      </c>
      <c r="U36" s="9">
        <v>0</v>
      </c>
      <c r="V36" s="10">
        <v>0.037499306896499995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0.1237765517241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29.509282580927895</v>
      </c>
      <c r="AW36" s="9">
        <v>5.458920491743796</v>
      </c>
      <c r="AX36" s="9">
        <v>0</v>
      </c>
      <c r="AY36" s="9">
        <v>0</v>
      </c>
      <c r="AZ36" s="10">
        <v>17.1004088996876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0.1337832458617</v>
      </c>
      <c r="BG36" s="9">
        <v>3.7132965517240004</v>
      </c>
      <c r="BH36" s="9">
        <v>0</v>
      </c>
      <c r="BI36" s="9">
        <v>0</v>
      </c>
      <c r="BJ36" s="10">
        <v>0.16292772003420003</v>
      </c>
      <c r="BK36" s="16">
        <f t="shared" si="2"/>
        <v>57.39074907725449</v>
      </c>
      <c r="BL36" s="15"/>
      <c r="BM36" s="56"/>
    </row>
    <row r="37" spans="1:65" s="12" customFormat="1" ht="15">
      <c r="A37" s="5"/>
      <c r="B37" s="8" t="s">
        <v>198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90.08955036972391</v>
      </c>
      <c r="I37" s="9">
        <v>24.170494961241197</v>
      </c>
      <c r="J37" s="9">
        <v>0</v>
      </c>
      <c r="K37" s="9">
        <v>0</v>
      </c>
      <c r="L37" s="10">
        <v>15.420461978723798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0.8557460795511999</v>
      </c>
      <c r="S37" s="9">
        <v>102.3074681333447</v>
      </c>
      <c r="T37" s="9">
        <v>0</v>
      </c>
      <c r="U37" s="9">
        <v>0</v>
      </c>
      <c r="V37" s="10">
        <v>2.9742913275512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0.043873187931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11.4693930874808</v>
      </c>
      <c r="AW37" s="9">
        <v>100.21731153189236</v>
      </c>
      <c r="AX37" s="9">
        <v>0</v>
      </c>
      <c r="AY37" s="9">
        <v>0</v>
      </c>
      <c r="AZ37" s="10">
        <v>35.77012042885939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0.2779679838962</v>
      </c>
      <c r="BG37" s="9">
        <v>46.07401719810319</v>
      </c>
      <c r="BH37" s="9">
        <v>0</v>
      </c>
      <c r="BI37" s="9">
        <v>0</v>
      </c>
      <c r="BJ37" s="10">
        <v>15.198416026584798</v>
      </c>
      <c r="BK37" s="16">
        <f t="shared" si="2"/>
        <v>444.8691122948838</v>
      </c>
      <c r="BL37" s="15"/>
      <c r="BM37" s="56"/>
    </row>
    <row r="38" spans="1:65" s="12" customFormat="1" ht="15">
      <c r="A38" s="5"/>
      <c r="B38" s="8" t="s">
        <v>222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0.1851380689654</v>
      </c>
      <c r="I38" s="9">
        <v>0</v>
      </c>
      <c r="J38" s="9">
        <v>0</v>
      </c>
      <c r="K38" s="9">
        <v>0</v>
      </c>
      <c r="L38" s="10">
        <v>0.6781680479997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0.0381688758618</v>
      </c>
      <c r="S38" s="9">
        <v>0</v>
      </c>
      <c r="T38" s="9">
        <v>0</v>
      </c>
      <c r="U38" s="9">
        <v>0</v>
      </c>
      <c r="V38" s="10">
        <v>0.13663291448249998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18.294938180650394</v>
      </c>
      <c r="AW38" s="9">
        <v>4.73714303466422</v>
      </c>
      <c r="AX38" s="9">
        <v>0</v>
      </c>
      <c r="AY38" s="9">
        <v>0</v>
      </c>
      <c r="AZ38" s="10">
        <v>20.241330104238095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1.8974916072738996</v>
      </c>
      <c r="BG38" s="9">
        <v>1.8291772231721999</v>
      </c>
      <c r="BH38" s="9">
        <v>0.3125210344827</v>
      </c>
      <c r="BI38" s="9">
        <v>0</v>
      </c>
      <c r="BJ38" s="10">
        <v>1.5109639516882998</v>
      </c>
      <c r="BK38" s="16">
        <f t="shared" si="2"/>
        <v>49.86167304347921</v>
      </c>
      <c r="BL38" s="15"/>
      <c r="BM38" s="56"/>
    </row>
    <row r="39" spans="1:65" s="12" customFormat="1" ht="15">
      <c r="A39" s="5"/>
      <c r="B39" s="8" t="s">
        <v>223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0.7245355034479999</v>
      </c>
      <c r="I39" s="9">
        <v>23.3385577635516</v>
      </c>
      <c r="J39" s="9">
        <v>0</v>
      </c>
      <c r="K39" s="9">
        <v>0</v>
      </c>
      <c r="L39" s="10">
        <v>2.6601300843791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0.43692252386170005</v>
      </c>
      <c r="S39" s="9">
        <v>1.2660725364137</v>
      </c>
      <c r="T39" s="9">
        <v>0</v>
      </c>
      <c r="U39" s="9">
        <v>0</v>
      </c>
      <c r="V39" s="10">
        <v>0.155979131586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9.983262744584401</v>
      </c>
      <c r="AW39" s="9">
        <v>18.96560442978211</v>
      </c>
      <c r="AX39" s="9">
        <v>0</v>
      </c>
      <c r="AY39" s="9">
        <v>0</v>
      </c>
      <c r="AZ39" s="10">
        <v>11.7822945523084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1.6483803207924004</v>
      </c>
      <c r="BG39" s="9">
        <v>18.913712979034102</v>
      </c>
      <c r="BH39" s="9">
        <v>0</v>
      </c>
      <c r="BI39" s="9">
        <v>0</v>
      </c>
      <c r="BJ39" s="10">
        <v>16.233969483343696</v>
      </c>
      <c r="BK39" s="16">
        <f t="shared" si="2"/>
        <v>106.10942205308521</v>
      </c>
      <c r="BL39" s="15"/>
      <c r="BM39" s="56"/>
    </row>
    <row r="40" spans="1:65" s="12" customFormat="1" ht="15">
      <c r="A40" s="5"/>
      <c r="B40" s="8" t="s">
        <v>224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8.4541193546893</v>
      </c>
      <c r="I40" s="9">
        <v>0.5386630054136999</v>
      </c>
      <c r="J40" s="9">
        <v>0</v>
      </c>
      <c r="K40" s="9">
        <v>0</v>
      </c>
      <c r="L40" s="10">
        <v>0.44420862227569996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0.38388660517219997</v>
      </c>
      <c r="S40" s="9">
        <v>1.5072074745516</v>
      </c>
      <c r="T40" s="9">
        <v>0</v>
      </c>
      <c r="U40" s="9">
        <v>0</v>
      </c>
      <c r="V40" s="10">
        <v>0.0249682344827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0.0818624098274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2.9601233662755995</v>
      </c>
      <c r="AW40" s="9">
        <v>10.470564112143972</v>
      </c>
      <c r="AX40" s="9">
        <v>0</v>
      </c>
      <c r="AY40" s="9">
        <v>0</v>
      </c>
      <c r="AZ40" s="10">
        <v>6.157713433137099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1.6747798822409998</v>
      </c>
      <c r="BG40" s="9">
        <v>0.871738</v>
      </c>
      <c r="BH40" s="9">
        <v>0</v>
      </c>
      <c r="BI40" s="9">
        <v>0</v>
      </c>
      <c r="BJ40" s="10">
        <v>1.5354865098963002</v>
      </c>
      <c r="BK40" s="16">
        <f t="shared" si="2"/>
        <v>35.105321010106564</v>
      </c>
      <c r="BL40" s="15"/>
      <c r="BM40" s="56"/>
    </row>
    <row r="41" spans="1:65" s="12" customFormat="1" ht="15">
      <c r="A41" s="5"/>
      <c r="B41" s="8" t="s">
        <v>225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0.042095236413599996</v>
      </c>
      <c r="I41" s="9">
        <v>0.3116029310344</v>
      </c>
      <c r="J41" s="9">
        <v>0</v>
      </c>
      <c r="K41" s="9">
        <v>0</v>
      </c>
      <c r="L41" s="10">
        <v>0.2796867291377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0.6518733317238999</v>
      </c>
      <c r="S41" s="9">
        <v>0.3047476665515</v>
      </c>
      <c r="T41" s="9">
        <v>0</v>
      </c>
      <c r="U41" s="9">
        <v>0</v>
      </c>
      <c r="V41" s="10">
        <v>0.0895257665169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0.0990416551724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6.556696320652099</v>
      </c>
      <c r="AW41" s="9">
        <v>13.65957522106952</v>
      </c>
      <c r="AX41" s="9">
        <v>0</v>
      </c>
      <c r="AY41" s="9">
        <v>0</v>
      </c>
      <c r="AZ41" s="10">
        <v>7.184492451687401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1.0260727816882</v>
      </c>
      <c r="BG41" s="9">
        <v>1.2256404827585001</v>
      </c>
      <c r="BH41" s="9">
        <v>0</v>
      </c>
      <c r="BI41" s="9">
        <v>0</v>
      </c>
      <c r="BJ41" s="10">
        <v>9.1700847761716</v>
      </c>
      <c r="BK41" s="16">
        <f t="shared" si="2"/>
        <v>40.60113535057772</v>
      </c>
      <c r="BL41" s="15"/>
      <c r="BM41" s="49"/>
    </row>
    <row r="42" spans="1:65" s="12" customFormat="1" ht="15">
      <c r="A42" s="5"/>
      <c r="B42" s="8" t="s">
        <v>226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0.0802237533791</v>
      </c>
      <c r="I42" s="9">
        <v>13.542520188689602</v>
      </c>
      <c r="J42" s="9">
        <v>0</v>
      </c>
      <c r="K42" s="9">
        <v>0</v>
      </c>
      <c r="L42" s="10">
        <v>1.76921086231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0.1821354531032</v>
      </c>
      <c r="S42" s="9">
        <v>1.514654208931</v>
      </c>
      <c r="T42" s="9">
        <v>0</v>
      </c>
      <c r="U42" s="9">
        <v>0</v>
      </c>
      <c r="V42" s="10">
        <v>0.0249500620689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1.2803468446200001</v>
      </c>
      <c r="AW42" s="9">
        <v>5.7743695997434505</v>
      </c>
      <c r="AX42" s="9">
        <v>0</v>
      </c>
      <c r="AY42" s="9">
        <v>0</v>
      </c>
      <c r="AZ42" s="10">
        <v>10.182687302826599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0.48721243499960004</v>
      </c>
      <c r="BG42" s="9">
        <v>13.523362959517199</v>
      </c>
      <c r="BH42" s="9">
        <v>0</v>
      </c>
      <c r="BI42" s="9">
        <v>0</v>
      </c>
      <c r="BJ42" s="10">
        <v>8.5359358528959</v>
      </c>
      <c r="BK42" s="16">
        <f t="shared" si="2"/>
        <v>56.897609523084554</v>
      </c>
      <c r="BL42" s="15"/>
      <c r="BM42" s="56"/>
    </row>
    <row r="43" spans="1:65" s="12" customFormat="1" ht="15">
      <c r="A43" s="5"/>
      <c r="B43" s="8" t="s">
        <v>227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2.0575473896203</v>
      </c>
      <c r="I43" s="9">
        <v>0.1247036206896</v>
      </c>
      <c r="J43" s="9">
        <v>0</v>
      </c>
      <c r="K43" s="9">
        <v>0</v>
      </c>
      <c r="L43" s="10">
        <v>7.700130209241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0.0214876957928</v>
      </c>
      <c r="S43" s="9">
        <v>0</v>
      </c>
      <c r="T43" s="9">
        <v>0</v>
      </c>
      <c r="U43" s="9">
        <v>0</v>
      </c>
      <c r="V43" s="10">
        <v>0.10438465234430001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17.108249182717998</v>
      </c>
      <c r="AW43" s="9">
        <v>4.060883015643957</v>
      </c>
      <c r="AX43" s="9">
        <v>0</v>
      </c>
      <c r="AY43" s="9">
        <v>0</v>
      </c>
      <c r="AZ43" s="10">
        <v>18.4990765350309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3.7125976189630006</v>
      </c>
      <c r="BG43" s="9">
        <v>0.13555155862059998</v>
      </c>
      <c r="BH43" s="9">
        <v>0</v>
      </c>
      <c r="BI43" s="9">
        <v>0</v>
      </c>
      <c r="BJ43" s="10">
        <v>1.2780448863437999</v>
      </c>
      <c r="BK43" s="16">
        <f t="shared" si="2"/>
        <v>54.802656365008254</v>
      </c>
      <c r="BL43" s="15"/>
      <c r="BM43" s="56"/>
    </row>
    <row r="44" spans="1:65" s="12" customFormat="1" ht="15">
      <c r="A44" s="5"/>
      <c r="B44" s="8" t="s">
        <v>199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0.0183037913793</v>
      </c>
      <c r="I44" s="9">
        <v>30.132686104068803</v>
      </c>
      <c r="J44" s="9">
        <v>0</v>
      </c>
      <c r="K44" s="9">
        <v>0</v>
      </c>
      <c r="L44" s="10">
        <v>0.24695725641349994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24.0314223109654</v>
      </c>
      <c r="T44" s="9">
        <v>0</v>
      </c>
      <c r="U44" s="9">
        <v>0</v>
      </c>
      <c r="V44" s="10">
        <v>0.31738774251699997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0.1213283793103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5.2814464304468</v>
      </c>
      <c r="AW44" s="9">
        <v>7.45830062063185</v>
      </c>
      <c r="AX44" s="9">
        <v>0</v>
      </c>
      <c r="AY44" s="9">
        <v>0</v>
      </c>
      <c r="AZ44" s="10">
        <v>5.319299896171501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0.7527091310341001</v>
      </c>
      <c r="BG44" s="9">
        <v>0</v>
      </c>
      <c r="BH44" s="9">
        <v>0</v>
      </c>
      <c r="BI44" s="9">
        <v>0</v>
      </c>
      <c r="BJ44" s="10">
        <v>0.3652334298617</v>
      </c>
      <c r="BK44" s="16">
        <f t="shared" si="2"/>
        <v>74.04507509280025</v>
      </c>
      <c r="BL44" s="15"/>
      <c r="BM44" s="49"/>
    </row>
    <row r="45" spans="1:65" s="12" customFormat="1" ht="15">
      <c r="A45" s="5"/>
      <c r="B45" s="8" t="s">
        <v>228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4.7466137808619</v>
      </c>
      <c r="I45" s="9">
        <v>0</v>
      </c>
      <c r="J45" s="9">
        <v>0</v>
      </c>
      <c r="K45" s="9">
        <v>0</v>
      </c>
      <c r="L45" s="10">
        <v>0.0543736452413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0.0920093156896</v>
      </c>
      <c r="S45" s="9">
        <v>0</v>
      </c>
      <c r="T45" s="9">
        <v>0</v>
      </c>
      <c r="U45" s="9">
        <v>0</v>
      </c>
      <c r="V45" s="10">
        <v>0.1726821991721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7.3172913128604</v>
      </c>
      <c r="AW45" s="9">
        <v>0.0604289775154081</v>
      </c>
      <c r="AX45" s="9">
        <v>0</v>
      </c>
      <c r="AY45" s="9">
        <v>0</v>
      </c>
      <c r="AZ45" s="10">
        <v>10.7142768391714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1.8932447489648998</v>
      </c>
      <c r="BG45" s="9">
        <v>0</v>
      </c>
      <c r="BH45" s="9">
        <v>0</v>
      </c>
      <c r="BI45" s="9">
        <v>0</v>
      </c>
      <c r="BJ45" s="10">
        <v>0.5812395356894</v>
      </c>
      <c r="BK45" s="16">
        <f t="shared" si="2"/>
        <v>25.632160355166405</v>
      </c>
      <c r="BL45" s="15"/>
      <c r="BM45" s="49"/>
    </row>
    <row r="46" spans="1:65" s="12" customFormat="1" ht="15">
      <c r="A46" s="5"/>
      <c r="B46" s="8" t="s">
        <v>229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0.0044167944827</v>
      </c>
      <c r="I46" s="9">
        <v>68.3153412413792</v>
      </c>
      <c r="J46" s="9">
        <v>0</v>
      </c>
      <c r="K46" s="9">
        <v>0</v>
      </c>
      <c r="L46" s="10">
        <v>0.1500542693102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28.709340137517202</v>
      </c>
      <c r="T46" s="9">
        <v>0</v>
      </c>
      <c r="U46" s="9">
        <v>0</v>
      </c>
      <c r="V46" s="10">
        <v>0.027550800931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6.289617153930701</v>
      </c>
      <c r="AW46" s="9">
        <v>1.0190551372773726</v>
      </c>
      <c r="AX46" s="9">
        <v>0</v>
      </c>
      <c r="AY46" s="9">
        <v>0</v>
      </c>
      <c r="AZ46" s="10">
        <v>0.8339767584825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1.3014886301721003</v>
      </c>
      <c r="BG46" s="9">
        <v>0</v>
      </c>
      <c r="BH46" s="9">
        <v>0</v>
      </c>
      <c r="BI46" s="9">
        <v>0</v>
      </c>
      <c r="BJ46" s="10">
        <v>11.0497094456203</v>
      </c>
      <c r="BK46" s="16">
        <f t="shared" si="2"/>
        <v>117.70055036910328</v>
      </c>
      <c r="BL46" s="15"/>
      <c r="BM46" s="49"/>
    </row>
    <row r="47" spans="1:65" s="12" customFormat="1" ht="15">
      <c r="A47" s="5"/>
      <c r="B47" s="8" t="s">
        <v>230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0.4101279541377</v>
      </c>
      <c r="I47" s="9">
        <v>22.8843273676206</v>
      </c>
      <c r="J47" s="9">
        <v>0</v>
      </c>
      <c r="K47" s="9">
        <v>0</v>
      </c>
      <c r="L47" s="10">
        <v>0.9516880219652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0.4624588206895</v>
      </c>
      <c r="S47" s="9">
        <v>15.7493839554827</v>
      </c>
      <c r="T47" s="9">
        <v>0</v>
      </c>
      <c r="U47" s="9">
        <v>0</v>
      </c>
      <c r="V47" s="10">
        <v>0.227925729724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5.639333059377999</v>
      </c>
      <c r="AW47" s="9">
        <v>8.059929817423441</v>
      </c>
      <c r="AX47" s="9">
        <v>0</v>
      </c>
      <c r="AY47" s="9">
        <v>0</v>
      </c>
      <c r="AZ47" s="10">
        <v>7.9673698911018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0.796465512103</v>
      </c>
      <c r="BG47" s="9">
        <v>1.5906154924481999</v>
      </c>
      <c r="BH47" s="9">
        <v>0</v>
      </c>
      <c r="BI47" s="9">
        <v>0</v>
      </c>
      <c r="BJ47" s="10">
        <v>4.721425879343901</v>
      </c>
      <c r="BK47" s="16">
        <f t="shared" si="2"/>
        <v>69.46105150141803</v>
      </c>
      <c r="BL47" s="15"/>
      <c r="BM47" s="49"/>
    </row>
    <row r="48" spans="1:65" s="12" customFormat="1" ht="15">
      <c r="A48" s="5"/>
      <c r="B48" s="8" t="s">
        <v>231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0.6889683351724</v>
      </c>
      <c r="I48" s="9">
        <v>1.1459836896551</v>
      </c>
      <c r="J48" s="9">
        <v>0</v>
      </c>
      <c r="K48" s="9">
        <v>0</v>
      </c>
      <c r="L48" s="10">
        <v>1.9430880772754997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4.8014015718963</v>
      </c>
      <c r="S48" s="9">
        <v>0</v>
      </c>
      <c r="T48" s="9">
        <v>0</v>
      </c>
      <c r="U48" s="9">
        <v>0</v>
      </c>
      <c r="V48" s="10">
        <v>1.2062986206896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3.5111900311024997</v>
      </c>
      <c r="AW48" s="9">
        <v>1.5428798559166794</v>
      </c>
      <c r="AX48" s="9">
        <v>0</v>
      </c>
      <c r="AY48" s="9">
        <v>0</v>
      </c>
      <c r="AZ48" s="10">
        <v>3.2863115130338003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7.0776027769996</v>
      </c>
      <c r="BG48" s="9">
        <v>1.2023527586206</v>
      </c>
      <c r="BH48" s="9">
        <v>0</v>
      </c>
      <c r="BI48" s="9">
        <v>0</v>
      </c>
      <c r="BJ48" s="10">
        <v>0.2377201661376</v>
      </c>
      <c r="BK48" s="16">
        <f t="shared" si="2"/>
        <v>26.64379739649968</v>
      </c>
      <c r="BL48" s="15"/>
      <c r="BM48" s="49"/>
    </row>
    <row r="49" spans="1:65" s="12" customFormat="1" ht="15">
      <c r="A49" s="5"/>
      <c r="B49" s="8" t="s">
        <v>232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1.8843442913792001</v>
      </c>
      <c r="I49" s="9">
        <v>1.2084220689655</v>
      </c>
      <c r="J49" s="9">
        <v>0</v>
      </c>
      <c r="K49" s="9">
        <v>0</v>
      </c>
      <c r="L49" s="10">
        <v>0.1527987159997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0.23564230344810003</v>
      </c>
      <c r="S49" s="9">
        <v>0</v>
      </c>
      <c r="T49" s="9">
        <v>0</v>
      </c>
      <c r="U49" s="9">
        <v>0</v>
      </c>
      <c r="V49" s="10">
        <v>0.0096673765517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2.9870456468267</v>
      </c>
      <c r="AW49" s="9">
        <v>3.846017103574979</v>
      </c>
      <c r="AX49" s="9">
        <v>0</v>
      </c>
      <c r="AY49" s="9">
        <v>0</v>
      </c>
      <c r="AZ49" s="10">
        <v>4.5270153347573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0.9854216947239001</v>
      </c>
      <c r="BG49" s="9">
        <v>1.2018803448275</v>
      </c>
      <c r="BH49" s="9">
        <v>0</v>
      </c>
      <c r="BI49" s="9">
        <v>0</v>
      </c>
      <c r="BJ49" s="10">
        <v>2.3587539747923003</v>
      </c>
      <c r="BK49" s="16">
        <f t="shared" si="2"/>
        <v>19.39700885584688</v>
      </c>
      <c r="BL49" s="15"/>
      <c r="BM49" s="49"/>
    </row>
    <row r="50" spans="1:65" s="12" customFormat="1" ht="15">
      <c r="A50" s="5"/>
      <c r="B50" s="8" t="s">
        <v>233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0.673365283379</v>
      </c>
      <c r="I50" s="9">
        <v>13.0291684321378</v>
      </c>
      <c r="J50" s="9">
        <v>0</v>
      </c>
      <c r="K50" s="9">
        <v>0</v>
      </c>
      <c r="L50" s="10">
        <v>0.9170113645515999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0.045670460896499995</v>
      </c>
      <c r="S50" s="9">
        <v>17.7782108237585</v>
      </c>
      <c r="T50" s="9">
        <v>0</v>
      </c>
      <c r="U50" s="9">
        <v>0</v>
      </c>
      <c r="V50" s="10">
        <v>0.11151772634479999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6.8813045222407</v>
      </c>
      <c r="AW50" s="9">
        <v>8.326091953925793</v>
      </c>
      <c r="AX50" s="9">
        <v>0</v>
      </c>
      <c r="AY50" s="9">
        <v>0</v>
      </c>
      <c r="AZ50" s="10">
        <v>1.1501846899651003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0.010794693103400001</v>
      </c>
      <c r="BG50" s="9">
        <v>1.1994103448275</v>
      </c>
      <c r="BH50" s="9">
        <v>0</v>
      </c>
      <c r="BI50" s="9">
        <v>0</v>
      </c>
      <c r="BJ50" s="10">
        <v>0.244027846517</v>
      </c>
      <c r="BK50" s="16">
        <f t="shared" si="2"/>
        <v>50.366758141647686</v>
      </c>
      <c r="BL50" s="15"/>
      <c r="BM50" s="49"/>
    </row>
    <row r="51" spans="1:65" s="12" customFormat="1" ht="15">
      <c r="A51" s="5"/>
      <c r="B51" s="8" t="s">
        <v>234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0.18962562289600002</v>
      </c>
      <c r="I51" s="9">
        <v>0</v>
      </c>
      <c r="J51" s="9">
        <v>0</v>
      </c>
      <c r="K51" s="9">
        <v>0</v>
      </c>
      <c r="L51" s="10">
        <v>0.0765709442754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0.0211110438617</v>
      </c>
      <c r="S51" s="9">
        <v>0</v>
      </c>
      <c r="T51" s="9">
        <v>0</v>
      </c>
      <c r="U51" s="9">
        <v>0</v>
      </c>
      <c r="V51" s="10">
        <v>0.45059197686179997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0.0971286620689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27.2117129438193</v>
      </c>
      <c r="AW51" s="9">
        <v>7.563377987823816</v>
      </c>
      <c r="AX51" s="9">
        <v>0</v>
      </c>
      <c r="AY51" s="9">
        <v>0</v>
      </c>
      <c r="AZ51" s="10">
        <v>40.81723736550921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5.6821708078218</v>
      </c>
      <c r="BG51" s="9">
        <v>2.0553184705859997</v>
      </c>
      <c r="BH51" s="9">
        <v>0</v>
      </c>
      <c r="BI51" s="9">
        <v>0</v>
      </c>
      <c r="BJ51" s="10">
        <v>5.662206445546899</v>
      </c>
      <c r="BK51" s="16">
        <f t="shared" si="2"/>
        <v>89.82705227107083</v>
      </c>
      <c r="BL51" s="15"/>
      <c r="BM51" s="49"/>
    </row>
    <row r="52" spans="1:65" s="12" customFormat="1" ht="15">
      <c r="A52" s="5"/>
      <c r="B52" s="8" t="s">
        <v>298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0.0245622093102</v>
      </c>
      <c r="I52" s="9">
        <v>0</v>
      </c>
      <c r="J52" s="9">
        <v>0</v>
      </c>
      <c r="K52" s="9">
        <v>0</v>
      </c>
      <c r="L52" s="10">
        <v>0.0673363982067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0.021335338827399998</v>
      </c>
      <c r="S52" s="9">
        <v>0</v>
      </c>
      <c r="T52" s="9">
        <v>0</v>
      </c>
      <c r="U52" s="9">
        <v>0</v>
      </c>
      <c r="V52" s="10">
        <v>0.0496321481379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0.0017496470689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17.1668890695462</v>
      </c>
      <c r="AW52" s="9">
        <v>2.421885247638092</v>
      </c>
      <c r="AX52" s="9">
        <v>0</v>
      </c>
      <c r="AY52" s="9">
        <v>0</v>
      </c>
      <c r="AZ52" s="10">
        <v>9.9400439180652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3.1173098051689996</v>
      </c>
      <c r="BG52" s="9">
        <v>0.9886832173446999</v>
      </c>
      <c r="BH52" s="9">
        <v>0</v>
      </c>
      <c r="BI52" s="9">
        <v>0</v>
      </c>
      <c r="BJ52" s="10">
        <v>1.5537175185155</v>
      </c>
      <c r="BK52" s="16">
        <f t="shared" si="2"/>
        <v>35.35314451782979</v>
      </c>
      <c r="BL52" s="15"/>
      <c r="BM52" s="49"/>
    </row>
    <row r="53" spans="1:65" s="12" customFormat="1" ht="15">
      <c r="A53" s="5"/>
      <c r="B53" s="8" t="s">
        <v>107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0.028595707586</v>
      </c>
      <c r="I53" s="9">
        <v>0</v>
      </c>
      <c r="J53" s="9">
        <v>0</v>
      </c>
      <c r="K53" s="9">
        <v>0</v>
      </c>
      <c r="L53" s="10">
        <v>0.003650515862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0.0243367724136</v>
      </c>
      <c r="S53" s="9">
        <v>0</v>
      </c>
      <c r="T53" s="9">
        <v>0</v>
      </c>
      <c r="U53" s="9">
        <v>0</v>
      </c>
      <c r="V53" s="10">
        <v>0.0148454311723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0.0029653603448</v>
      </c>
      <c r="AC53" s="9">
        <v>0</v>
      </c>
      <c r="AD53" s="9">
        <v>0</v>
      </c>
      <c r="AE53" s="9">
        <v>0</v>
      </c>
      <c r="AF53" s="10">
        <v>0.0090172087931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25.067777854269696</v>
      </c>
      <c r="AW53" s="9">
        <v>5.000574379293752</v>
      </c>
      <c r="AX53" s="9">
        <v>0</v>
      </c>
      <c r="AY53" s="9">
        <v>0</v>
      </c>
      <c r="AZ53" s="10">
        <v>16.7036411337536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4.3597014705461</v>
      </c>
      <c r="BG53" s="9">
        <v>0.9991881471723</v>
      </c>
      <c r="BH53" s="9">
        <v>0</v>
      </c>
      <c r="BI53" s="9">
        <v>0</v>
      </c>
      <c r="BJ53" s="10">
        <v>1.8214458225843</v>
      </c>
      <c r="BK53" s="16">
        <f t="shared" si="2"/>
        <v>54.03573980379154</v>
      </c>
      <c r="BL53" s="15"/>
      <c r="BM53" s="49"/>
    </row>
    <row r="54" spans="1:65" s="12" customFormat="1" ht="15">
      <c r="A54" s="5"/>
      <c r="B54" s="8" t="s">
        <v>108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0</v>
      </c>
      <c r="J54" s="9">
        <v>0</v>
      </c>
      <c r="K54" s="9">
        <v>0</v>
      </c>
      <c r="L54" s="10">
        <v>0.1081037014826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0.0026358231379000003</v>
      </c>
      <c r="S54" s="9">
        <v>0</v>
      </c>
      <c r="T54" s="9">
        <v>0</v>
      </c>
      <c r="U54" s="9">
        <v>0</v>
      </c>
      <c r="V54" s="10">
        <v>0.0453474287929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0.05509043575849999</v>
      </c>
      <c r="AC54" s="9">
        <v>0</v>
      </c>
      <c r="AD54" s="9">
        <v>0</v>
      </c>
      <c r="AE54" s="9">
        <v>0</v>
      </c>
      <c r="AF54" s="10">
        <v>0.0335445310344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0.0005590755172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2.978029404238</v>
      </c>
      <c r="AW54" s="9">
        <v>2.24189282265457</v>
      </c>
      <c r="AX54" s="9">
        <v>0</v>
      </c>
      <c r="AY54" s="9">
        <v>0</v>
      </c>
      <c r="AZ54" s="10">
        <v>11.097727127204097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2.4520759584453002</v>
      </c>
      <c r="BG54" s="9">
        <v>0.20483799499990002</v>
      </c>
      <c r="BH54" s="9">
        <v>0.11180392193100001</v>
      </c>
      <c r="BI54" s="9">
        <v>0</v>
      </c>
      <c r="BJ54" s="10">
        <v>4.0036478147219</v>
      </c>
      <c r="BK54" s="16">
        <f t="shared" si="2"/>
        <v>23.335296039918262</v>
      </c>
      <c r="BL54" s="15"/>
      <c r="BM54" s="49"/>
    </row>
    <row r="55" spans="1:65" s="12" customFormat="1" ht="15">
      <c r="A55" s="5"/>
      <c r="B55" s="8" t="s">
        <v>109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0.06559005893079999</v>
      </c>
      <c r="I55" s="9">
        <v>0</v>
      </c>
      <c r="J55" s="9">
        <v>0</v>
      </c>
      <c r="K55" s="9">
        <v>0</v>
      </c>
      <c r="L55" s="10">
        <v>0.025536613793000002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0.0011632032068</v>
      </c>
      <c r="S55" s="9">
        <v>0</v>
      </c>
      <c r="T55" s="9">
        <v>0</v>
      </c>
      <c r="U55" s="9">
        <v>0</v>
      </c>
      <c r="V55" s="10">
        <v>0.0009286041379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0.2672214287241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46.46635825506289</v>
      </c>
      <c r="AW55" s="9">
        <v>6.965335682237675</v>
      </c>
      <c r="AX55" s="9">
        <v>0.1133183827931</v>
      </c>
      <c r="AY55" s="9">
        <v>0</v>
      </c>
      <c r="AZ55" s="10">
        <v>12.4798011760664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3.906524303203099</v>
      </c>
      <c r="BG55" s="9">
        <v>0</v>
      </c>
      <c r="BH55" s="9">
        <v>0</v>
      </c>
      <c r="BI55" s="9">
        <v>0</v>
      </c>
      <c r="BJ55" s="10">
        <v>1.3732295858605998</v>
      </c>
      <c r="BK55" s="16">
        <f t="shared" si="2"/>
        <v>71.66500729401636</v>
      </c>
      <c r="BL55" s="15"/>
      <c r="BM55" s="49"/>
    </row>
    <row r="56" spans="1:65" s="12" customFormat="1" ht="15">
      <c r="A56" s="5"/>
      <c r="B56" s="8" t="s">
        <v>235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0.0465831801723</v>
      </c>
      <c r="I56" s="9">
        <v>0</v>
      </c>
      <c r="J56" s="9">
        <v>0</v>
      </c>
      <c r="K56" s="9">
        <v>0</v>
      </c>
      <c r="L56" s="10">
        <v>0.021652544930800002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0.002192149655</v>
      </c>
      <c r="S56" s="9">
        <v>0</v>
      </c>
      <c r="T56" s="9">
        <v>0</v>
      </c>
      <c r="U56" s="9">
        <v>0</v>
      </c>
      <c r="V56" s="10">
        <v>0.007124486379200001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0.0097364884482</v>
      </c>
      <c r="AC56" s="9">
        <v>0</v>
      </c>
      <c r="AD56" s="9">
        <v>0</v>
      </c>
      <c r="AE56" s="9">
        <v>0</v>
      </c>
      <c r="AF56" s="10">
        <v>0.0481493497241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35.190232346101</v>
      </c>
      <c r="AW56" s="9">
        <v>7.999754662314664</v>
      </c>
      <c r="AX56" s="9">
        <v>0.1606878274827</v>
      </c>
      <c r="AY56" s="9">
        <v>0</v>
      </c>
      <c r="AZ56" s="10">
        <v>10.646678059962701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9.1867949021348</v>
      </c>
      <c r="BG56" s="9">
        <v>1.0664928404482</v>
      </c>
      <c r="BH56" s="9">
        <v>0</v>
      </c>
      <c r="BI56" s="9">
        <v>0</v>
      </c>
      <c r="BJ56" s="10">
        <v>2.3703741645839003</v>
      </c>
      <c r="BK56" s="16">
        <f t="shared" si="2"/>
        <v>66.75645300233757</v>
      </c>
      <c r="BL56" s="15"/>
      <c r="BM56" s="49"/>
    </row>
    <row r="57" spans="1:65" s="12" customFormat="1" ht="15">
      <c r="A57" s="5"/>
      <c r="B57" s="8" t="s">
        <v>236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0.050567175827399995</v>
      </c>
      <c r="I57" s="9">
        <v>0</v>
      </c>
      <c r="J57" s="9">
        <v>0</v>
      </c>
      <c r="K57" s="9">
        <v>0</v>
      </c>
      <c r="L57" s="10">
        <v>0.0684956053445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0.007421238275700001</v>
      </c>
      <c r="S57" s="9">
        <v>0</v>
      </c>
      <c r="T57" s="9">
        <v>0</v>
      </c>
      <c r="U57" s="9">
        <v>0</v>
      </c>
      <c r="V57" s="10">
        <v>0.004566915862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0.013336390724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6.930749820994401</v>
      </c>
      <c r="AW57" s="9">
        <v>2.410941742642321</v>
      </c>
      <c r="AX57" s="9">
        <v>0</v>
      </c>
      <c r="AY57" s="9">
        <v>0</v>
      </c>
      <c r="AZ57" s="10">
        <v>11.921184409720102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5.128500594822599</v>
      </c>
      <c r="BG57" s="9">
        <v>0.21689437951719998</v>
      </c>
      <c r="BH57" s="9">
        <v>0</v>
      </c>
      <c r="BI57" s="9">
        <v>0</v>
      </c>
      <c r="BJ57" s="10">
        <v>2.0697799799289</v>
      </c>
      <c r="BK57" s="16">
        <f t="shared" si="2"/>
        <v>28.82243825365912</v>
      </c>
      <c r="BL57" s="15"/>
      <c r="BM57" s="49"/>
    </row>
    <row r="58" spans="1:65" s="12" customFormat="1" ht="15">
      <c r="A58" s="5"/>
      <c r="B58" s="8" t="s">
        <v>200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0.3543020293445</v>
      </c>
      <c r="I58" s="9">
        <v>0.1188725184482</v>
      </c>
      <c r="J58" s="9">
        <v>0</v>
      </c>
      <c r="K58" s="9">
        <v>0</v>
      </c>
      <c r="L58" s="10">
        <v>0.22945204589649998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0.0061040785516</v>
      </c>
      <c r="S58" s="9">
        <v>0</v>
      </c>
      <c r="T58" s="9">
        <v>0</v>
      </c>
      <c r="U58" s="9">
        <v>0</v>
      </c>
      <c r="V58" s="10">
        <v>0.08077183517219999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1.3111003427920997</v>
      </c>
      <c r="AW58" s="9">
        <v>1.077076137066201</v>
      </c>
      <c r="AX58" s="9">
        <v>0</v>
      </c>
      <c r="AY58" s="9">
        <v>0</v>
      </c>
      <c r="AZ58" s="10">
        <v>2.1820917737227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0.1061503722062</v>
      </c>
      <c r="BG58" s="9">
        <v>0</v>
      </c>
      <c r="BH58" s="9">
        <v>0</v>
      </c>
      <c r="BI58" s="9">
        <v>0</v>
      </c>
      <c r="BJ58" s="10">
        <v>1.1511515153785998</v>
      </c>
      <c r="BK58" s="16">
        <f t="shared" si="2"/>
        <v>6.6170726485788</v>
      </c>
      <c r="BL58" s="15"/>
      <c r="BM58" s="49"/>
    </row>
    <row r="59" spans="1:65" s="12" customFormat="1" ht="15">
      <c r="A59" s="5"/>
      <c r="B59" s="8" t="s">
        <v>209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0.0144843638274</v>
      </c>
      <c r="I59" s="9">
        <v>0</v>
      </c>
      <c r="J59" s="9">
        <v>0</v>
      </c>
      <c r="K59" s="9">
        <v>0</v>
      </c>
      <c r="L59" s="10">
        <v>0.3951544116894001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0.008990629792899999</v>
      </c>
      <c r="S59" s="9">
        <v>0</v>
      </c>
      <c r="T59" s="9">
        <v>0</v>
      </c>
      <c r="U59" s="9">
        <v>0</v>
      </c>
      <c r="V59" s="10">
        <v>0.0238968090343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0.2796854338275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0.0034916801723999997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3.6677038186150996</v>
      </c>
      <c r="AW59" s="9">
        <v>5.464155863830947</v>
      </c>
      <c r="AX59" s="9">
        <v>0</v>
      </c>
      <c r="AY59" s="9">
        <v>0</v>
      </c>
      <c r="AZ59" s="10">
        <v>147.31763675094626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1.8277125179602</v>
      </c>
      <c r="BG59" s="9">
        <v>20.7913657991029</v>
      </c>
      <c r="BH59" s="9">
        <v>0.1676006482758</v>
      </c>
      <c r="BI59" s="9">
        <v>0</v>
      </c>
      <c r="BJ59" s="10">
        <v>21.1884259702316</v>
      </c>
      <c r="BK59" s="16">
        <f t="shared" si="2"/>
        <v>201.15030469730672</v>
      </c>
      <c r="BL59" s="15"/>
      <c r="BM59" s="49"/>
    </row>
    <row r="60" spans="1:65" s="12" customFormat="1" ht="15">
      <c r="A60" s="5"/>
      <c r="B60" s="8" t="s">
        <v>210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0.0026880241378</v>
      </c>
      <c r="I60" s="9">
        <v>0</v>
      </c>
      <c r="J60" s="9">
        <v>0</v>
      </c>
      <c r="K60" s="9">
        <v>0</v>
      </c>
      <c r="L60" s="10">
        <v>0.0423363801723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0.0110921878964</v>
      </c>
      <c r="S60" s="9">
        <v>0</v>
      </c>
      <c r="T60" s="9">
        <v>0</v>
      </c>
      <c r="U60" s="9">
        <v>0</v>
      </c>
      <c r="V60" s="10">
        <v>0.0799687181032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0.053760482758599994</v>
      </c>
      <c r="AS60" s="9">
        <v>0</v>
      </c>
      <c r="AT60" s="9">
        <v>0</v>
      </c>
      <c r="AU60" s="10">
        <v>0</v>
      </c>
      <c r="AV60" s="11">
        <v>2.9195280954798</v>
      </c>
      <c r="AW60" s="9">
        <v>2.8089717967530192</v>
      </c>
      <c r="AX60" s="9">
        <v>0</v>
      </c>
      <c r="AY60" s="9">
        <v>0</v>
      </c>
      <c r="AZ60" s="10">
        <v>80.50799554426652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0.7212541484803</v>
      </c>
      <c r="BG60" s="9">
        <v>6.9754226379309</v>
      </c>
      <c r="BH60" s="9">
        <v>0</v>
      </c>
      <c r="BI60" s="9">
        <v>0</v>
      </c>
      <c r="BJ60" s="10">
        <v>10.412583836960701</v>
      </c>
      <c r="BK60" s="16">
        <f t="shared" si="2"/>
        <v>104.53560185293955</v>
      </c>
      <c r="BL60" s="15"/>
      <c r="BM60" s="49"/>
    </row>
    <row r="61" spans="1:65" s="12" customFormat="1" ht="15">
      <c r="A61" s="5"/>
      <c r="B61" s="8" t="s">
        <v>110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</v>
      </c>
      <c r="I61" s="9">
        <v>0</v>
      </c>
      <c r="J61" s="9">
        <v>0</v>
      </c>
      <c r="K61" s="9">
        <v>0</v>
      </c>
      <c r="L61" s="10">
        <v>0.0281559273103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</v>
      </c>
      <c r="S61" s="9">
        <v>0</v>
      </c>
      <c r="T61" s="9">
        <v>0</v>
      </c>
      <c r="U61" s="9">
        <v>0</v>
      </c>
      <c r="V61" s="10">
        <v>0.012658207034299998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0.4080792662061</v>
      </c>
      <c r="AW61" s="9">
        <v>1.4634801479170163</v>
      </c>
      <c r="AX61" s="9">
        <v>0</v>
      </c>
      <c r="AY61" s="9">
        <v>0</v>
      </c>
      <c r="AZ61" s="10">
        <v>43.887316845750405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0.0565828095859</v>
      </c>
      <c r="BG61" s="9">
        <v>0.6104864452068</v>
      </c>
      <c r="BH61" s="9">
        <v>0</v>
      </c>
      <c r="BI61" s="9">
        <v>0</v>
      </c>
      <c r="BJ61" s="10">
        <v>3.5503843672042996</v>
      </c>
      <c r="BK61" s="16">
        <f t="shared" si="2"/>
        <v>50.01714401621512</v>
      </c>
      <c r="BL61" s="15"/>
      <c r="BM61" s="49"/>
    </row>
    <row r="62" spans="1:65" s="12" customFormat="1" ht="15">
      <c r="A62" s="5"/>
      <c r="B62" s="8" t="s">
        <v>111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0.0475856018964</v>
      </c>
      <c r="I62" s="9">
        <v>0</v>
      </c>
      <c r="J62" s="9">
        <v>0</v>
      </c>
      <c r="K62" s="9">
        <v>0</v>
      </c>
      <c r="L62" s="10">
        <v>0.010483099724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0.0233769025861</v>
      </c>
      <c r="S62" s="9">
        <v>0</v>
      </c>
      <c r="T62" s="9">
        <v>0</v>
      </c>
      <c r="U62" s="9">
        <v>0</v>
      </c>
      <c r="V62" s="10">
        <v>0.0801507848619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0.0666469937584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13.704963818991299</v>
      </c>
      <c r="AW62" s="9">
        <v>0.30699923884019126</v>
      </c>
      <c r="AX62" s="9">
        <v>0</v>
      </c>
      <c r="AY62" s="9">
        <v>0</v>
      </c>
      <c r="AZ62" s="10">
        <v>53.3336635460235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4.4501497964054995</v>
      </c>
      <c r="BG62" s="9">
        <v>1.5548417201719</v>
      </c>
      <c r="BH62" s="9">
        <v>0.0682250862068</v>
      </c>
      <c r="BI62" s="9">
        <v>0</v>
      </c>
      <c r="BJ62" s="10">
        <v>7.853446712165999</v>
      </c>
      <c r="BK62" s="16">
        <f t="shared" si="2"/>
        <v>81.50053330163198</v>
      </c>
      <c r="BL62" s="15"/>
      <c r="BM62" s="49"/>
    </row>
    <row r="63" spans="1:65" s="12" customFormat="1" ht="15">
      <c r="A63" s="5"/>
      <c r="B63" s="8" t="s">
        <v>237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0.5042803130686</v>
      </c>
      <c r="I63" s="9">
        <v>0</v>
      </c>
      <c r="J63" s="9">
        <v>0</v>
      </c>
      <c r="K63" s="9">
        <v>0</v>
      </c>
      <c r="L63" s="10">
        <v>0.1042670483099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0.1122619821377</v>
      </c>
      <c r="S63" s="9">
        <v>0</v>
      </c>
      <c r="T63" s="9">
        <v>0</v>
      </c>
      <c r="U63" s="9">
        <v>0</v>
      </c>
      <c r="V63" s="10">
        <v>0.0879371827238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0.0882561542067</v>
      </c>
      <c r="AC63" s="9">
        <v>0</v>
      </c>
      <c r="AD63" s="9">
        <v>0</v>
      </c>
      <c r="AE63" s="9">
        <v>0</v>
      </c>
      <c r="AF63" s="10">
        <v>0.0362053721379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122.77643360439723</v>
      </c>
      <c r="AW63" s="9">
        <v>20.669057210963334</v>
      </c>
      <c r="AX63" s="9">
        <v>0</v>
      </c>
      <c r="AY63" s="9">
        <v>0</v>
      </c>
      <c r="AZ63" s="10">
        <v>68.4639556925718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11.966597061020602</v>
      </c>
      <c r="BG63" s="9">
        <v>2.7900471704475</v>
      </c>
      <c r="BH63" s="9">
        <v>0.3629699191724</v>
      </c>
      <c r="BI63" s="9">
        <v>0</v>
      </c>
      <c r="BJ63" s="10">
        <v>12.2312692260576</v>
      </c>
      <c r="BK63" s="16">
        <f t="shared" si="2"/>
        <v>240.19353793721507</v>
      </c>
      <c r="BL63" s="15"/>
      <c r="BM63" s="49"/>
    </row>
    <row r="64" spans="1:65" s="12" customFormat="1" ht="15">
      <c r="A64" s="5"/>
      <c r="B64" s="8" t="s">
        <v>112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0.07607693948230002</v>
      </c>
      <c r="I64" s="9">
        <v>0</v>
      </c>
      <c r="J64" s="9">
        <v>0</v>
      </c>
      <c r="K64" s="9">
        <v>0</v>
      </c>
      <c r="L64" s="10">
        <v>0.09236716220659999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0.07073381896500001</v>
      </c>
      <c r="S64" s="9">
        <v>0</v>
      </c>
      <c r="T64" s="9">
        <v>0</v>
      </c>
      <c r="U64" s="9">
        <v>0</v>
      </c>
      <c r="V64" s="10">
        <v>0.0305012803101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0.0226797733103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0.0011697931033999999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34.2970987551619</v>
      </c>
      <c r="AW64" s="9">
        <v>3.2765675296654075</v>
      </c>
      <c r="AX64" s="9">
        <v>0</v>
      </c>
      <c r="AY64" s="9">
        <v>0</v>
      </c>
      <c r="AZ64" s="10">
        <v>22.3994563189935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7.244133519060002</v>
      </c>
      <c r="BG64" s="9">
        <v>0.9826262068962001</v>
      </c>
      <c r="BH64" s="9">
        <v>0</v>
      </c>
      <c r="BI64" s="9">
        <v>0</v>
      </c>
      <c r="BJ64" s="10">
        <v>2.5860335617550003</v>
      </c>
      <c r="BK64" s="16">
        <f t="shared" si="2"/>
        <v>71.07944465890971</v>
      </c>
      <c r="BL64" s="15"/>
      <c r="BM64" s="49"/>
    </row>
    <row r="65" spans="1:65" s="12" customFormat="1" ht="15">
      <c r="A65" s="5"/>
      <c r="B65" s="8" t="s">
        <v>113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0.025794205862</v>
      </c>
      <c r="I65" s="9">
        <v>0</v>
      </c>
      <c r="J65" s="9">
        <v>0</v>
      </c>
      <c r="K65" s="9">
        <v>0</v>
      </c>
      <c r="L65" s="10">
        <v>0.0383228201378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0.0075087559999</v>
      </c>
      <c r="S65" s="9">
        <v>0</v>
      </c>
      <c r="T65" s="9">
        <v>0</v>
      </c>
      <c r="U65" s="9">
        <v>0</v>
      </c>
      <c r="V65" s="10">
        <v>0.006755625344599999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0.014721723965500002</v>
      </c>
      <c r="AC65" s="9">
        <v>0</v>
      </c>
      <c r="AD65" s="9">
        <v>0</v>
      </c>
      <c r="AE65" s="9">
        <v>0</v>
      </c>
      <c r="AF65" s="10">
        <v>0.0050650176551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52.3229356159222</v>
      </c>
      <c r="AW65" s="9">
        <v>4.742492187984908</v>
      </c>
      <c r="AX65" s="9">
        <v>0</v>
      </c>
      <c r="AY65" s="9">
        <v>0</v>
      </c>
      <c r="AZ65" s="10">
        <v>30.7370421207539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6.552750694995198</v>
      </c>
      <c r="BG65" s="9">
        <v>1.5018205783790999</v>
      </c>
      <c r="BH65" s="9">
        <v>0</v>
      </c>
      <c r="BI65" s="9">
        <v>0</v>
      </c>
      <c r="BJ65" s="10">
        <v>3.2036877862728</v>
      </c>
      <c r="BK65" s="16">
        <f t="shared" si="2"/>
        <v>99.158897133273</v>
      </c>
      <c r="BL65" s="15"/>
      <c r="BM65" s="49"/>
    </row>
    <row r="66" spans="1:65" s="12" customFormat="1" ht="15">
      <c r="A66" s="5"/>
      <c r="B66" s="8" t="s">
        <v>238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0.0358405137931</v>
      </c>
      <c r="I66" s="9">
        <v>0</v>
      </c>
      <c r="J66" s="9">
        <v>0</v>
      </c>
      <c r="K66" s="9">
        <v>0</v>
      </c>
      <c r="L66" s="10">
        <v>0.1576772795171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0.0201090394827</v>
      </c>
      <c r="S66" s="9">
        <v>0</v>
      </c>
      <c r="T66" s="9">
        <v>0</v>
      </c>
      <c r="U66" s="9">
        <v>0</v>
      </c>
      <c r="V66" s="10">
        <v>0.029269752931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28.6543436276829</v>
      </c>
      <c r="AW66" s="9">
        <v>2.0612412853917936</v>
      </c>
      <c r="AX66" s="9">
        <v>0</v>
      </c>
      <c r="AY66" s="9">
        <v>0</v>
      </c>
      <c r="AZ66" s="10">
        <v>14.388518650236902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2.1031820581348</v>
      </c>
      <c r="BG66" s="9">
        <v>0.0232908620689</v>
      </c>
      <c r="BH66" s="9">
        <v>0</v>
      </c>
      <c r="BI66" s="9">
        <v>0</v>
      </c>
      <c r="BJ66" s="10">
        <v>0.7756616741358</v>
      </c>
      <c r="BK66" s="16">
        <f t="shared" si="2"/>
        <v>48.24913474337499</v>
      </c>
      <c r="BL66" s="15"/>
      <c r="BM66" s="49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0.06440751186169999</v>
      </c>
      <c r="I67" s="9">
        <v>0</v>
      </c>
      <c r="J67" s="9">
        <v>0</v>
      </c>
      <c r="K67" s="9">
        <v>0</v>
      </c>
      <c r="L67" s="10">
        <v>0.027971000137600007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0.060346447482499996</v>
      </c>
      <c r="S67" s="9">
        <v>0</v>
      </c>
      <c r="T67" s="9">
        <v>0</v>
      </c>
      <c r="U67" s="9">
        <v>0</v>
      </c>
      <c r="V67" s="10">
        <v>0.09812512644810001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0.0055779696551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47.482820622198</v>
      </c>
      <c r="AW67" s="9">
        <v>4.340331009401905</v>
      </c>
      <c r="AX67" s="9">
        <v>0</v>
      </c>
      <c r="AY67" s="9">
        <v>0</v>
      </c>
      <c r="AZ67" s="10">
        <v>21.212417565683296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4.7672660955109</v>
      </c>
      <c r="BG67" s="9">
        <v>0.1453055718965</v>
      </c>
      <c r="BH67" s="9">
        <v>0</v>
      </c>
      <c r="BI67" s="9">
        <v>0</v>
      </c>
      <c r="BJ67" s="10">
        <v>3.0635896627896004</v>
      </c>
      <c r="BK67" s="16">
        <f t="shared" si="2"/>
        <v>81.2681585830652</v>
      </c>
      <c r="BL67" s="15"/>
      <c r="BM67" s="49"/>
    </row>
    <row r="68" spans="1:65" s="12" customFormat="1" ht="15">
      <c r="A68" s="5"/>
      <c r="B68" s="8" t="s">
        <v>115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0.0006084363793</v>
      </c>
      <c r="I68" s="9">
        <v>65.8937476376895</v>
      </c>
      <c r="J68" s="9">
        <v>0</v>
      </c>
      <c r="K68" s="9">
        <v>0</v>
      </c>
      <c r="L68" s="10">
        <v>2.7440480706895998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3.7942092613791005</v>
      </c>
      <c r="S68" s="9">
        <v>42.2404191674137</v>
      </c>
      <c r="T68" s="9">
        <v>0</v>
      </c>
      <c r="U68" s="9">
        <v>0</v>
      </c>
      <c r="V68" s="10">
        <v>0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0.5055447729997999</v>
      </c>
      <c r="AW68" s="9">
        <v>52.4786758899013</v>
      </c>
      <c r="AX68" s="9">
        <v>0</v>
      </c>
      <c r="AY68" s="9">
        <v>0</v>
      </c>
      <c r="AZ68" s="10">
        <v>3.7074131235168997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0.081416444862</v>
      </c>
      <c r="BG68" s="9">
        <v>0</v>
      </c>
      <c r="BH68" s="9">
        <v>0</v>
      </c>
      <c r="BI68" s="9">
        <v>0</v>
      </c>
      <c r="BJ68" s="10">
        <v>1.1354687624825002</v>
      </c>
      <c r="BK68" s="16">
        <f t="shared" si="2"/>
        <v>172.58155156731365</v>
      </c>
      <c r="BL68" s="15"/>
      <c r="BM68" s="49"/>
    </row>
    <row r="69" spans="1:65" s="12" customFormat="1" ht="15">
      <c r="A69" s="5"/>
      <c r="B69" s="8" t="s">
        <v>116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0.0012529887241</v>
      </c>
      <c r="I69" s="9">
        <v>0</v>
      </c>
      <c r="J69" s="9">
        <v>0</v>
      </c>
      <c r="K69" s="9">
        <v>0</v>
      </c>
      <c r="L69" s="10">
        <v>3.2428919885861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0.0009213154482</v>
      </c>
      <c r="S69" s="9">
        <v>0</v>
      </c>
      <c r="T69" s="9">
        <v>0</v>
      </c>
      <c r="U69" s="9">
        <v>0</v>
      </c>
      <c r="V69" s="10">
        <v>0.0024568406896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0.05441228858620001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12.685848012205101</v>
      </c>
      <c r="AW69" s="9">
        <v>21.91654146902614</v>
      </c>
      <c r="AX69" s="9">
        <v>0</v>
      </c>
      <c r="AY69" s="9">
        <v>0</v>
      </c>
      <c r="AZ69" s="10">
        <v>4.7755537396536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0.35798706310270006</v>
      </c>
      <c r="BG69" s="9">
        <v>0</v>
      </c>
      <c r="BH69" s="9">
        <v>0.1214288965517</v>
      </c>
      <c r="BI69" s="9">
        <v>0</v>
      </c>
      <c r="BJ69" s="10">
        <v>0.6128356463098</v>
      </c>
      <c r="BK69" s="16">
        <f t="shared" si="2"/>
        <v>43.77213024888324</v>
      </c>
      <c r="BL69" s="15"/>
      <c r="BM69" s="49"/>
    </row>
    <row r="70" spans="1:65" s="12" customFormat="1" ht="15">
      <c r="A70" s="5"/>
      <c r="B70" s="8" t="s">
        <v>117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0.14321909727570004</v>
      </c>
      <c r="I70" s="9">
        <v>84.8867083217241</v>
      </c>
      <c r="J70" s="9">
        <v>0</v>
      </c>
      <c r="K70" s="9">
        <v>0</v>
      </c>
      <c r="L70" s="10">
        <v>5.579317823930801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0.0025881495172</v>
      </c>
      <c r="S70" s="9">
        <v>29.9516672982413</v>
      </c>
      <c r="T70" s="9">
        <v>0.6050125862068</v>
      </c>
      <c r="U70" s="9">
        <v>0</v>
      </c>
      <c r="V70" s="10">
        <v>0.1062795359654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3.0659266539643</v>
      </c>
      <c r="AW70" s="9">
        <v>4.426074432306293</v>
      </c>
      <c r="AX70" s="9">
        <v>0</v>
      </c>
      <c r="AY70" s="9">
        <v>0</v>
      </c>
      <c r="AZ70" s="10">
        <v>12.133971930792098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0.2613962197236</v>
      </c>
      <c r="BG70" s="9">
        <v>0.012060334482699999</v>
      </c>
      <c r="BH70" s="9">
        <v>0</v>
      </c>
      <c r="BI70" s="9">
        <v>0</v>
      </c>
      <c r="BJ70" s="10">
        <v>0.8046390154477001</v>
      </c>
      <c r="BK70" s="16">
        <f t="shared" si="2"/>
        <v>141.97886139957794</v>
      </c>
      <c r="BL70" s="15"/>
      <c r="BM70" s="49"/>
    </row>
    <row r="71" spans="1:65" s="12" customFormat="1" ht="15">
      <c r="A71" s="5"/>
      <c r="B71" s="8" t="s">
        <v>118</v>
      </c>
      <c r="C71" s="11">
        <v>0</v>
      </c>
      <c r="D71" s="9">
        <v>14.4298758620689</v>
      </c>
      <c r="E71" s="9">
        <v>0</v>
      </c>
      <c r="F71" s="9">
        <v>0</v>
      </c>
      <c r="G71" s="10">
        <v>0</v>
      </c>
      <c r="H71" s="11">
        <v>0.2362552421379</v>
      </c>
      <c r="I71" s="9">
        <v>46.0641397188275</v>
      </c>
      <c r="J71" s="9">
        <v>0</v>
      </c>
      <c r="K71" s="9">
        <v>0</v>
      </c>
      <c r="L71" s="10">
        <v>2.4089361712067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</v>
      </c>
      <c r="S71" s="9">
        <v>24.0497931034482</v>
      </c>
      <c r="T71" s="9">
        <v>0</v>
      </c>
      <c r="U71" s="9">
        <v>0</v>
      </c>
      <c r="V71" s="10">
        <v>0.0084174275862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1.3907777462411002</v>
      </c>
      <c r="AW71" s="9">
        <v>12.477473571921124</v>
      </c>
      <c r="AX71" s="9">
        <v>0</v>
      </c>
      <c r="AY71" s="9">
        <v>0</v>
      </c>
      <c r="AZ71" s="10">
        <v>3.2430265039995003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0.0614218331723</v>
      </c>
      <c r="BG71" s="9">
        <v>4.8026055172413</v>
      </c>
      <c r="BH71" s="9">
        <v>0</v>
      </c>
      <c r="BI71" s="9">
        <v>0</v>
      </c>
      <c r="BJ71" s="10">
        <v>0.0768416882758</v>
      </c>
      <c r="BK71" s="16">
        <f t="shared" si="2"/>
        <v>109.24956438612654</v>
      </c>
      <c r="BL71" s="15"/>
      <c r="BM71" s="49"/>
    </row>
    <row r="72" spans="1:65" s="12" customFormat="1" ht="15">
      <c r="A72" s="5"/>
      <c r="B72" s="8" t="s">
        <v>239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0.0105835994826</v>
      </c>
      <c r="I72" s="9">
        <v>44.5625241379309</v>
      </c>
      <c r="J72" s="9">
        <v>0</v>
      </c>
      <c r="K72" s="9">
        <v>0</v>
      </c>
      <c r="L72" s="10">
        <v>0.0022281262068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0.0005570315517</v>
      </c>
      <c r="S72" s="9">
        <v>0.5570315517241</v>
      </c>
      <c r="T72" s="9">
        <v>0</v>
      </c>
      <c r="U72" s="9">
        <v>0</v>
      </c>
      <c r="V72" s="10">
        <v>0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2.2365761725517</v>
      </c>
      <c r="AW72" s="9">
        <v>5.3629756496683125</v>
      </c>
      <c r="AX72" s="9">
        <v>0</v>
      </c>
      <c r="AY72" s="9">
        <v>0</v>
      </c>
      <c r="AZ72" s="10">
        <v>0.428957415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</v>
      </c>
      <c r="BG72" s="9">
        <v>16.69095</v>
      </c>
      <c r="BH72" s="9">
        <v>0</v>
      </c>
      <c r="BI72" s="9">
        <v>0</v>
      </c>
      <c r="BJ72" s="10">
        <v>0</v>
      </c>
      <c r="BK72" s="16">
        <f t="shared" si="2"/>
        <v>69.85238368411612</v>
      </c>
      <c r="BL72" s="15"/>
      <c r="BM72" s="49"/>
    </row>
    <row r="73" spans="1:65" s="12" customFormat="1" ht="15">
      <c r="A73" s="5"/>
      <c r="B73" s="8" t="s">
        <v>211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1.2367028768963</v>
      </c>
      <c r="I73" s="9">
        <v>26.9594329310343</v>
      </c>
      <c r="J73" s="9">
        <v>0</v>
      </c>
      <c r="K73" s="9">
        <v>0</v>
      </c>
      <c r="L73" s="10">
        <v>1.4570331822754998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0.7716478439652</v>
      </c>
      <c r="S73" s="9">
        <v>3.1510447743793</v>
      </c>
      <c r="T73" s="9">
        <v>5.2450258620689</v>
      </c>
      <c r="U73" s="9">
        <v>0</v>
      </c>
      <c r="V73" s="10">
        <v>0.007259115758500001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0.0020855820689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10.4961505898249</v>
      </c>
      <c r="AW73" s="9">
        <v>30.939609993811697</v>
      </c>
      <c r="AX73" s="9">
        <v>0</v>
      </c>
      <c r="AY73" s="9">
        <v>0</v>
      </c>
      <c r="AZ73" s="10">
        <v>6.5555173057924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12.896534060826397</v>
      </c>
      <c r="BG73" s="9">
        <v>8.019063055172099</v>
      </c>
      <c r="BH73" s="9">
        <v>0</v>
      </c>
      <c r="BI73" s="9">
        <v>0</v>
      </c>
      <c r="BJ73" s="10">
        <v>0.1585154693102</v>
      </c>
      <c r="BK73" s="16">
        <f t="shared" si="2"/>
        <v>107.8956226431846</v>
      </c>
      <c r="BL73" s="15"/>
      <c r="BM73" s="49"/>
    </row>
    <row r="74" spans="1:65" s="12" customFormat="1" ht="15">
      <c r="A74" s="5"/>
      <c r="B74" s="8" t="s">
        <v>212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0.2812468544827</v>
      </c>
      <c r="I74" s="9">
        <v>39.917225172413694</v>
      </c>
      <c r="J74" s="9">
        <v>0</v>
      </c>
      <c r="K74" s="9">
        <v>0</v>
      </c>
      <c r="L74" s="10">
        <v>0.0028176864827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1.0441093799999</v>
      </c>
      <c r="S74" s="9">
        <v>15.6538137931034</v>
      </c>
      <c r="T74" s="9">
        <v>0</v>
      </c>
      <c r="U74" s="9">
        <v>0</v>
      </c>
      <c r="V74" s="10">
        <v>0.0563537296551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0.117841766379</v>
      </c>
      <c r="AW74" s="9">
        <v>5.606568620535362</v>
      </c>
      <c r="AX74" s="9">
        <v>0</v>
      </c>
      <c r="AY74" s="9">
        <v>0</v>
      </c>
      <c r="AZ74" s="10">
        <v>0.062274441931000006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0.010382534482699999</v>
      </c>
      <c r="BG74" s="9">
        <v>0</v>
      </c>
      <c r="BH74" s="9">
        <v>0</v>
      </c>
      <c r="BI74" s="9">
        <v>0</v>
      </c>
      <c r="BJ74" s="10">
        <v>0.0467110226896</v>
      </c>
      <c r="BK74" s="16">
        <f t="shared" si="2"/>
        <v>62.79934500215517</v>
      </c>
      <c r="BL74" s="15"/>
      <c r="BM74" s="49"/>
    </row>
    <row r="75" spans="1:65" s="12" customFormat="1" ht="15">
      <c r="A75" s="5"/>
      <c r="B75" s="8" t="s">
        <v>119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0.5684076140686</v>
      </c>
      <c r="I75" s="9">
        <v>1E-09</v>
      </c>
      <c r="J75" s="9">
        <v>0</v>
      </c>
      <c r="K75" s="9">
        <v>0</v>
      </c>
      <c r="L75" s="10">
        <v>0.1939605249307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0.1016931379995</v>
      </c>
      <c r="S75" s="9">
        <v>0</v>
      </c>
      <c r="T75" s="9">
        <v>0</v>
      </c>
      <c r="U75" s="9">
        <v>0</v>
      </c>
      <c r="V75" s="10">
        <v>0.0674702675171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0.0091200873793</v>
      </c>
      <c r="AC75" s="9">
        <v>0</v>
      </c>
      <c r="AD75" s="9">
        <v>0</v>
      </c>
      <c r="AE75" s="9">
        <v>0</v>
      </c>
      <c r="AF75" s="10">
        <v>0.05506123965509999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4.02521034E-05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2.5578560098593996</v>
      </c>
      <c r="AW75" s="9">
        <v>1.277842624892043</v>
      </c>
      <c r="AX75" s="9">
        <v>0</v>
      </c>
      <c r="AY75" s="9">
        <v>0</v>
      </c>
      <c r="AZ75" s="10">
        <v>9.257465663687098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1.2394771499287</v>
      </c>
      <c r="BG75" s="9">
        <v>0.3765179349998</v>
      </c>
      <c r="BH75" s="9">
        <v>0</v>
      </c>
      <c r="BI75" s="9">
        <v>0</v>
      </c>
      <c r="BJ75" s="10">
        <v>1.2914292068602</v>
      </c>
      <c r="BK75" s="16">
        <f t="shared" si="2"/>
        <v>16.99634171488094</v>
      </c>
      <c r="BL75" s="15"/>
      <c r="BM75" s="49"/>
    </row>
    <row r="76" spans="1:65" s="12" customFormat="1" ht="15">
      <c r="A76" s="5"/>
      <c r="B76" s="8" t="s">
        <v>120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0.09500316399969999</v>
      </c>
      <c r="I76" s="9">
        <v>1.3776700028275</v>
      </c>
      <c r="J76" s="9">
        <v>0</v>
      </c>
      <c r="K76" s="9">
        <v>0</v>
      </c>
      <c r="L76" s="10">
        <v>0.438761166241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0.04061862675830001</v>
      </c>
      <c r="S76" s="9">
        <v>0.3743195218965</v>
      </c>
      <c r="T76" s="9">
        <v>0</v>
      </c>
      <c r="U76" s="9">
        <v>0</v>
      </c>
      <c r="V76" s="10">
        <v>0.2106839669996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4.443982616548199</v>
      </c>
      <c r="AW76" s="9">
        <v>4.475784765533482</v>
      </c>
      <c r="AX76" s="9">
        <v>0</v>
      </c>
      <c r="AY76" s="9">
        <v>0</v>
      </c>
      <c r="AZ76" s="10">
        <v>7.6736944143076995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0.9679668787212999</v>
      </c>
      <c r="BG76" s="9">
        <v>1.8133969262755</v>
      </c>
      <c r="BH76" s="9">
        <v>0</v>
      </c>
      <c r="BI76" s="9">
        <v>0</v>
      </c>
      <c r="BJ76" s="10">
        <v>1.9599503594802</v>
      </c>
      <c r="BK76" s="16">
        <f t="shared" si="2"/>
        <v>23.871832409588983</v>
      </c>
      <c r="BL76" s="15"/>
      <c r="BM76" s="49"/>
    </row>
    <row r="77" spans="1:65" s="12" customFormat="1" ht="15">
      <c r="A77" s="5"/>
      <c r="B77" s="8" t="s">
        <v>240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0.1237228832413</v>
      </c>
      <c r="I77" s="9">
        <v>0</v>
      </c>
      <c r="J77" s="9">
        <v>0</v>
      </c>
      <c r="K77" s="9">
        <v>0</v>
      </c>
      <c r="L77" s="10">
        <v>0.14400672896549999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0.0124819086896</v>
      </c>
      <c r="S77" s="9">
        <v>0</v>
      </c>
      <c r="T77" s="9">
        <v>0</v>
      </c>
      <c r="U77" s="9">
        <v>0</v>
      </c>
      <c r="V77" s="10">
        <v>0.026031215999999996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0.05981437044809999</v>
      </c>
      <c r="AC77" s="9">
        <v>0</v>
      </c>
      <c r="AD77" s="9">
        <v>0</v>
      </c>
      <c r="AE77" s="9">
        <v>0</v>
      </c>
      <c r="AF77" s="10">
        <v>0.0292017222757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10.3711359348211</v>
      </c>
      <c r="AW77" s="9">
        <v>1.3344175699814582</v>
      </c>
      <c r="AX77" s="9">
        <v>0.11632913951719999</v>
      </c>
      <c r="AY77" s="9">
        <v>0</v>
      </c>
      <c r="AZ77" s="10">
        <v>10.351768551651201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2.5515767501676</v>
      </c>
      <c r="BG77" s="9">
        <v>0.5221066827584</v>
      </c>
      <c r="BH77" s="9">
        <v>0</v>
      </c>
      <c r="BI77" s="9">
        <v>0</v>
      </c>
      <c r="BJ77" s="10">
        <v>1.6200912126187</v>
      </c>
      <c r="BK77" s="16">
        <f t="shared" si="2"/>
        <v>27.262684671135855</v>
      </c>
      <c r="BL77" s="15"/>
      <c r="BM77" s="49"/>
    </row>
    <row r="78" spans="1:65" s="12" customFormat="1" ht="15">
      <c r="A78" s="5"/>
      <c r="B78" s="8" t="s">
        <v>241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0.0450620875515</v>
      </c>
      <c r="I78" s="9">
        <v>0</v>
      </c>
      <c r="J78" s="9">
        <v>0</v>
      </c>
      <c r="K78" s="9">
        <v>0</v>
      </c>
      <c r="L78" s="10">
        <v>0.0272805798963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0.039841820689500006</v>
      </c>
      <c r="S78" s="9">
        <v>0</v>
      </c>
      <c r="T78" s="9">
        <v>0</v>
      </c>
      <c r="U78" s="9">
        <v>0</v>
      </c>
      <c r="V78" s="10">
        <v>0.049071156241100006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0.009771338517199999</v>
      </c>
      <c r="AC78" s="9">
        <v>0</v>
      </c>
      <c r="AD78" s="9">
        <v>0</v>
      </c>
      <c r="AE78" s="9">
        <v>0</v>
      </c>
      <c r="AF78" s="10">
        <v>0.0108075896551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0.0005403794827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83.47816075464443</v>
      </c>
      <c r="AW78" s="9">
        <v>9.329723555141088</v>
      </c>
      <c r="AX78" s="9">
        <v>0.1683017387586</v>
      </c>
      <c r="AY78" s="9">
        <v>0</v>
      </c>
      <c r="AZ78" s="10">
        <v>18.0758627694079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4.6975107384083</v>
      </c>
      <c r="BG78" s="9">
        <v>0.7024933275861001</v>
      </c>
      <c r="BH78" s="9">
        <v>0</v>
      </c>
      <c r="BI78" s="9">
        <v>0</v>
      </c>
      <c r="BJ78" s="10">
        <v>2.4668308983764997</v>
      </c>
      <c r="BK78" s="16">
        <f t="shared" si="2"/>
        <v>119.10125873435632</v>
      </c>
      <c r="BL78" s="15"/>
      <c r="BM78" s="49"/>
    </row>
    <row r="79" spans="1:65" s="12" customFormat="1" ht="15">
      <c r="A79" s="5"/>
      <c r="B79" s="8" t="s">
        <v>213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0.0681841088274</v>
      </c>
      <c r="I79" s="9">
        <v>0</v>
      </c>
      <c r="J79" s="9">
        <v>0</v>
      </c>
      <c r="K79" s="9">
        <v>0</v>
      </c>
      <c r="L79" s="10">
        <v>0.373932759724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0.0061705075861</v>
      </c>
      <c r="S79" s="9">
        <v>0</v>
      </c>
      <c r="T79" s="9">
        <v>0</v>
      </c>
      <c r="U79" s="9">
        <v>0</v>
      </c>
      <c r="V79" s="10">
        <v>0.0063761911723999995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0.0412324281379</v>
      </c>
      <c r="AC79" s="9">
        <v>0</v>
      </c>
      <c r="AD79" s="9">
        <v>0</v>
      </c>
      <c r="AE79" s="9">
        <v>0</v>
      </c>
      <c r="AF79" s="10">
        <v>0.5044579639999001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0.0050652482758</v>
      </c>
      <c r="AM79" s="9">
        <v>0</v>
      </c>
      <c r="AN79" s="9">
        <v>0</v>
      </c>
      <c r="AO79" s="9">
        <v>0</v>
      </c>
      <c r="AP79" s="10">
        <v>0.011071279379300001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74.3283585172273</v>
      </c>
      <c r="AW79" s="9">
        <v>17.063480742355637</v>
      </c>
      <c r="AX79" s="9">
        <v>0</v>
      </c>
      <c r="AY79" s="9">
        <v>0</v>
      </c>
      <c r="AZ79" s="10">
        <v>26.9478920164072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11.344347477782598</v>
      </c>
      <c r="BG79" s="9">
        <v>0.762352391517</v>
      </c>
      <c r="BH79" s="9">
        <v>0</v>
      </c>
      <c r="BI79" s="9">
        <v>0</v>
      </c>
      <c r="BJ79" s="10">
        <v>2.9527700043752</v>
      </c>
      <c r="BK79" s="16">
        <f t="shared" si="2"/>
        <v>134.41569163676772</v>
      </c>
      <c r="BL79" s="15"/>
      <c r="BM79" s="49"/>
    </row>
    <row r="80" spans="1:65" s="12" customFormat="1" ht="15">
      <c r="A80" s="5"/>
      <c r="B80" s="8" t="s">
        <v>214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0.1119784463791</v>
      </c>
      <c r="I80" s="9">
        <v>0</v>
      </c>
      <c r="J80" s="9">
        <v>0</v>
      </c>
      <c r="K80" s="9">
        <v>0</v>
      </c>
      <c r="L80" s="10">
        <v>0.14445394848239998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0.0257247781031</v>
      </c>
      <c r="S80" s="9">
        <v>0</v>
      </c>
      <c r="T80" s="9">
        <v>0</v>
      </c>
      <c r="U80" s="9">
        <v>0</v>
      </c>
      <c r="V80" s="10">
        <v>0.0149809002067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22.3393710877519</v>
      </c>
      <c r="AW80" s="9">
        <v>7.589660940952315</v>
      </c>
      <c r="AX80" s="9">
        <v>0</v>
      </c>
      <c r="AY80" s="9">
        <v>0</v>
      </c>
      <c r="AZ80" s="10">
        <v>7.2512948988237005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4.562048349236</v>
      </c>
      <c r="BG80" s="9">
        <v>0.1245557327585</v>
      </c>
      <c r="BH80" s="9">
        <v>0</v>
      </c>
      <c r="BI80" s="9">
        <v>0</v>
      </c>
      <c r="BJ80" s="10">
        <v>1.7259196798252001</v>
      </c>
      <c r="BK80" s="16">
        <f t="shared" si="2"/>
        <v>43.88998876251892</v>
      </c>
      <c r="BL80" s="15"/>
      <c r="BM80" s="49"/>
    </row>
    <row r="81" spans="1:65" s="12" customFormat="1" ht="15">
      <c r="A81" s="5"/>
      <c r="B81" s="8" t="s">
        <v>121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0.0836278965513</v>
      </c>
      <c r="I81" s="9">
        <v>0</v>
      </c>
      <c r="J81" s="9">
        <v>0</v>
      </c>
      <c r="K81" s="9">
        <v>0</v>
      </c>
      <c r="L81" s="10">
        <v>0.0090435879309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0.0155750681034</v>
      </c>
      <c r="S81" s="9">
        <v>0</v>
      </c>
      <c r="T81" s="9">
        <v>0</v>
      </c>
      <c r="U81" s="9">
        <v>0</v>
      </c>
      <c r="V81" s="10">
        <v>0.0030145293103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0.17820695172399997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52.7141058877134</v>
      </c>
      <c r="AW81" s="9">
        <v>3.91559284385315</v>
      </c>
      <c r="AX81" s="9">
        <v>0</v>
      </c>
      <c r="AY81" s="9">
        <v>0</v>
      </c>
      <c r="AZ81" s="10">
        <v>14.226269416444602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8.734591564614501</v>
      </c>
      <c r="BG81" s="9">
        <v>0.6086893657929</v>
      </c>
      <c r="BH81" s="9">
        <v>0</v>
      </c>
      <c r="BI81" s="9">
        <v>0</v>
      </c>
      <c r="BJ81" s="10">
        <v>1.3599215325160001</v>
      </c>
      <c r="BK81" s="16">
        <f t="shared" si="2"/>
        <v>81.84863864455446</v>
      </c>
      <c r="BL81" s="15"/>
      <c r="BM81" s="49"/>
    </row>
    <row r="82" spans="1:65" s="12" customFormat="1" ht="15">
      <c r="A82" s="5"/>
      <c r="B82" s="8" t="s">
        <v>122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</v>
      </c>
      <c r="I82" s="9">
        <v>0</v>
      </c>
      <c r="J82" s="9">
        <v>0</v>
      </c>
      <c r="K82" s="9">
        <v>0</v>
      </c>
      <c r="L82" s="10">
        <v>0.009721250689600001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0.024303126724</v>
      </c>
      <c r="S82" s="9">
        <v>0</v>
      </c>
      <c r="T82" s="9">
        <v>0</v>
      </c>
      <c r="U82" s="9">
        <v>0</v>
      </c>
      <c r="V82" s="10">
        <v>0.0169581817585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36.282459664236995</v>
      </c>
      <c r="AW82" s="9">
        <v>1.4057563045424846</v>
      </c>
      <c r="AX82" s="9">
        <v>0</v>
      </c>
      <c r="AY82" s="9">
        <v>0</v>
      </c>
      <c r="AZ82" s="10">
        <v>4.6191427607226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1.4865673320323998</v>
      </c>
      <c r="BG82" s="9">
        <v>0</v>
      </c>
      <c r="BH82" s="9">
        <v>0</v>
      </c>
      <c r="BI82" s="9">
        <v>0</v>
      </c>
      <c r="BJ82" s="10">
        <v>0.24442377993049996</v>
      </c>
      <c r="BK82" s="16">
        <f t="shared" si="2"/>
        <v>44.08933240063708</v>
      </c>
      <c r="BL82" s="15"/>
      <c r="BM82" s="49"/>
    </row>
    <row r="83" spans="1:65" s="12" customFormat="1" ht="15">
      <c r="A83" s="5"/>
      <c r="B83" s="8" t="s">
        <v>123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1.1245310699996998</v>
      </c>
      <c r="I83" s="9">
        <v>0</v>
      </c>
      <c r="J83" s="9">
        <v>0</v>
      </c>
      <c r="K83" s="9">
        <v>0</v>
      </c>
      <c r="L83" s="10">
        <v>0.22676296593090003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0.018891326551600002</v>
      </c>
      <c r="S83" s="9">
        <v>0</v>
      </c>
      <c r="T83" s="9">
        <v>0</v>
      </c>
      <c r="U83" s="9">
        <v>0</v>
      </c>
      <c r="V83" s="10">
        <v>0.0049714017241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0.0044115734482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61.2115567611605</v>
      </c>
      <c r="AW83" s="9">
        <v>5.2770048176928945</v>
      </c>
      <c r="AX83" s="9">
        <v>0</v>
      </c>
      <c r="AY83" s="9">
        <v>0</v>
      </c>
      <c r="AZ83" s="10">
        <v>16.508211108444403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7.8632046862698</v>
      </c>
      <c r="BG83" s="9">
        <v>0.2303821689654</v>
      </c>
      <c r="BH83" s="9">
        <v>0</v>
      </c>
      <c r="BI83" s="9">
        <v>0</v>
      </c>
      <c r="BJ83" s="10">
        <v>0.8554528006538</v>
      </c>
      <c r="BK83" s="16">
        <f t="shared" si="2"/>
        <v>93.32538068084129</v>
      </c>
      <c r="BL83" s="15"/>
      <c r="BM83" s="49"/>
    </row>
    <row r="84" spans="1:65" s="12" customFormat="1" ht="15">
      <c r="A84" s="5"/>
      <c r="B84" s="8" t="s">
        <v>124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0.4156749831721</v>
      </c>
      <c r="I84" s="9">
        <v>0</v>
      </c>
      <c r="J84" s="9">
        <v>0</v>
      </c>
      <c r="K84" s="9">
        <v>0</v>
      </c>
      <c r="L84" s="10">
        <v>0.12947901231009998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0.0490660744825</v>
      </c>
      <c r="S84" s="9">
        <v>0</v>
      </c>
      <c r="T84" s="9">
        <v>0</v>
      </c>
      <c r="U84" s="9">
        <v>0</v>
      </c>
      <c r="V84" s="10">
        <v>0.0367387565172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0.0168348082758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0.0005260877585999999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65.59240180109362</v>
      </c>
      <c r="AW84" s="9">
        <v>7.15217246745234</v>
      </c>
      <c r="AX84" s="9">
        <v>0</v>
      </c>
      <c r="AY84" s="9">
        <v>0</v>
      </c>
      <c r="AZ84" s="10">
        <v>13.130884899375399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6.169955520270101</v>
      </c>
      <c r="BG84" s="9">
        <v>0</v>
      </c>
      <c r="BH84" s="9">
        <v>0</v>
      </c>
      <c r="BI84" s="9">
        <v>0</v>
      </c>
      <c r="BJ84" s="10">
        <v>0.5900882356888</v>
      </c>
      <c r="BK84" s="16">
        <f t="shared" si="2"/>
        <v>93.28382264639657</v>
      </c>
      <c r="BL84" s="15"/>
      <c r="BM84" s="49"/>
    </row>
    <row r="85" spans="1:65" s="12" customFormat="1" ht="15">
      <c r="A85" s="5"/>
      <c r="B85" s="8" t="s">
        <v>125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0.30994403275829996</v>
      </c>
      <c r="I85" s="9">
        <v>0</v>
      </c>
      <c r="J85" s="9">
        <v>0</v>
      </c>
      <c r="K85" s="9">
        <v>0</v>
      </c>
      <c r="L85" s="10">
        <v>0.0326680085171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0.0373921313788</v>
      </c>
      <c r="S85" s="9">
        <v>0</v>
      </c>
      <c r="T85" s="9">
        <v>0</v>
      </c>
      <c r="U85" s="9">
        <v>0</v>
      </c>
      <c r="V85" s="10">
        <v>0.0054117212068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0.0805912383102</v>
      </c>
      <c r="AC85" s="9">
        <v>0</v>
      </c>
      <c r="AD85" s="9">
        <v>0</v>
      </c>
      <c r="AE85" s="9">
        <v>0</v>
      </c>
      <c r="AF85" s="10">
        <v>0.036971083620600004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0.0004856303448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54.1691373733335</v>
      </c>
      <c r="AW85" s="9">
        <v>3.451025848090225</v>
      </c>
      <c r="AX85" s="9">
        <v>0</v>
      </c>
      <c r="AY85" s="9">
        <v>0</v>
      </c>
      <c r="AZ85" s="10">
        <v>10.519205999134202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13.268707606060902</v>
      </c>
      <c r="BG85" s="9">
        <v>0.2331025655172</v>
      </c>
      <c r="BH85" s="9">
        <v>0</v>
      </c>
      <c r="BI85" s="9">
        <v>0</v>
      </c>
      <c r="BJ85" s="10">
        <v>1.1309246032398</v>
      </c>
      <c r="BK85" s="16">
        <f t="shared" si="2"/>
        <v>83.27556784151243</v>
      </c>
      <c r="BL85" s="15"/>
      <c r="BM85" s="49"/>
    </row>
    <row r="86" spans="1:65" s="12" customFormat="1" ht="15">
      <c r="A86" s="5"/>
      <c r="B86" s="8" t="s">
        <v>126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0.09862488551700001</v>
      </c>
      <c r="I86" s="9">
        <v>0</v>
      </c>
      <c r="J86" s="9">
        <v>0</v>
      </c>
      <c r="K86" s="9">
        <v>0</v>
      </c>
      <c r="L86" s="10">
        <v>0.07110393931020001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0.034278758620399995</v>
      </c>
      <c r="S86" s="9">
        <v>0</v>
      </c>
      <c r="T86" s="9">
        <v>0</v>
      </c>
      <c r="U86" s="9">
        <v>0</v>
      </c>
      <c r="V86" s="10">
        <v>0.0714536257585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0.0193522620689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0.0010643744137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39.0700232221261</v>
      </c>
      <c r="AW86" s="9">
        <v>3.6081289904536487</v>
      </c>
      <c r="AX86" s="9">
        <v>0</v>
      </c>
      <c r="AY86" s="9">
        <v>0</v>
      </c>
      <c r="AZ86" s="10">
        <v>9.7631996081006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9.818520601476001</v>
      </c>
      <c r="BG86" s="9">
        <v>0</v>
      </c>
      <c r="BH86" s="9">
        <v>0</v>
      </c>
      <c r="BI86" s="9">
        <v>0</v>
      </c>
      <c r="BJ86" s="10">
        <v>0.8696621743434001</v>
      </c>
      <c r="BK86" s="16">
        <f t="shared" si="2"/>
        <v>63.42541244218846</v>
      </c>
      <c r="BL86" s="15"/>
      <c r="BM86" s="49"/>
    </row>
    <row r="87" spans="1:65" s="12" customFormat="1" ht="15">
      <c r="A87" s="5"/>
      <c r="B87" s="8" t="s">
        <v>181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0.3629040496548</v>
      </c>
      <c r="I87" s="9">
        <v>0</v>
      </c>
      <c r="J87" s="9">
        <v>0</v>
      </c>
      <c r="K87" s="9">
        <v>0</v>
      </c>
      <c r="L87" s="10">
        <v>0.20992454999979998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0.0520323333446</v>
      </c>
      <c r="S87" s="9">
        <v>0</v>
      </c>
      <c r="T87" s="9">
        <v>0</v>
      </c>
      <c r="U87" s="9">
        <v>0</v>
      </c>
      <c r="V87" s="10">
        <v>0.013097361551700002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0.2252066620688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0.010496920689600002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25.526298664891105</v>
      </c>
      <c r="AW87" s="9">
        <v>3.403217799376393</v>
      </c>
      <c r="AX87" s="9">
        <v>0</v>
      </c>
      <c r="AY87" s="9">
        <v>0</v>
      </c>
      <c r="AZ87" s="10">
        <v>15.258689503377799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3.6111791256863004</v>
      </c>
      <c r="BG87" s="9">
        <v>0.6298152413793</v>
      </c>
      <c r="BH87" s="9">
        <v>0</v>
      </c>
      <c r="BI87" s="9">
        <v>0</v>
      </c>
      <c r="BJ87" s="10">
        <v>0.17241667913740003</v>
      </c>
      <c r="BK87" s="16">
        <f t="shared" si="2"/>
        <v>49.475278891157586</v>
      </c>
      <c r="BL87" s="15"/>
      <c r="BM87" s="49"/>
    </row>
    <row r="88" spans="1:65" s="12" customFormat="1" ht="15">
      <c r="A88" s="5"/>
      <c r="B88" s="8" t="s">
        <v>185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0.14346254344780002</v>
      </c>
      <c r="I88" s="9">
        <v>0</v>
      </c>
      <c r="J88" s="9">
        <v>0</v>
      </c>
      <c r="K88" s="9">
        <v>0</v>
      </c>
      <c r="L88" s="10">
        <v>0.0760640331033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0.0282688612066</v>
      </c>
      <c r="S88" s="9">
        <v>0</v>
      </c>
      <c r="T88" s="9">
        <v>0</v>
      </c>
      <c r="U88" s="9">
        <v>0</v>
      </c>
      <c r="V88" s="10">
        <v>0.0173310455172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0.238573275862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39.84433397740578</v>
      </c>
      <c r="AW88" s="9">
        <v>4.51857784309607</v>
      </c>
      <c r="AX88" s="9">
        <v>0</v>
      </c>
      <c r="AY88" s="9">
        <v>0</v>
      </c>
      <c r="AZ88" s="10">
        <v>11.283014198720899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5.542201459167398</v>
      </c>
      <c r="BG88" s="9">
        <v>0.1526868965516</v>
      </c>
      <c r="BH88" s="9">
        <v>0</v>
      </c>
      <c r="BI88" s="9">
        <v>0</v>
      </c>
      <c r="BJ88" s="10">
        <v>0.7220444007225998</v>
      </c>
      <c r="BK88" s="16">
        <f t="shared" si="2"/>
        <v>62.56655853480125</v>
      </c>
      <c r="BL88" s="15"/>
      <c r="BM88" s="49"/>
    </row>
    <row r="89" spans="1:65" s="12" customFormat="1" ht="15">
      <c r="A89" s="5"/>
      <c r="B89" s="8" t="s">
        <v>201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0.2292303234133</v>
      </c>
      <c r="I89" s="9">
        <v>0</v>
      </c>
      <c r="J89" s="9">
        <v>0</v>
      </c>
      <c r="K89" s="9">
        <v>0</v>
      </c>
      <c r="L89" s="10">
        <v>0.18172898275830002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0.031532307930700006</v>
      </c>
      <c r="S89" s="9">
        <v>0</v>
      </c>
      <c r="T89" s="9">
        <v>0</v>
      </c>
      <c r="U89" s="9">
        <v>0</v>
      </c>
      <c r="V89" s="10">
        <v>0.042549431723800005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19.223793415889</v>
      </c>
      <c r="AW89" s="9">
        <v>1.5125785901212558</v>
      </c>
      <c r="AX89" s="9">
        <v>0</v>
      </c>
      <c r="AY89" s="9">
        <v>0</v>
      </c>
      <c r="AZ89" s="10">
        <v>12.2505426660648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3.5163787408914993</v>
      </c>
      <c r="BG89" s="9">
        <v>1.4294830234481999</v>
      </c>
      <c r="BH89" s="9">
        <v>0</v>
      </c>
      <c r="BI89" s="9">
        <v>0</v>
      </c>
      <c r="BJ89" s="10">
        <v>2.0192832836531003</v>
      </c>
      <c r="BK89" s="16">
        <f t="shared" si="2"/>
        <v>40.43710076589395</v>
      </c>
      <c r="BL89" s="15"/>
      <c r="BM89" s="49"/>
    </row>
    <row r="90" spans="1:65" s="12" customFormat="1" ht="15">
      <c r="A90" s="5"/>
      <c r="B90" s="8" t="s">
        <v>242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0.3625602415858</v>
      </c>
      <c r="I90" s="9">
        <v>0</v>
      </c>
      <c r="J90" s="9">
        <v>0</v>
      </c>
      <c r="K90" s="9">
        <v>0</v>
      </c>
      <c r="L90" s="10">
        <v>0.2625332652413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0.03776979472349999</v>
      </c>
      <c r="S90" s="9">
        <v>0</v>
      </c>
      <c r="T90" s="9">
        <v>0</v>
      </c>
      <c r="U90" s="9">
        <v>0</v>
      </c>
      <c r="V90" s="10">
        <v>0.0029537494136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56.7348181963027</v>
      </c>
      <c r="AW90" s="9">
        <v>13.20273762196883</v>
      </c>
      <c r="AX90" s="9">
        <v>0</v>
      </c>
      <c r="AY90" s="9">
        <v>0</v>
      </c>
      <c r="AZ90" s="10">
        <v>15.4704976730663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8.609076662786599</v>
      </c>
      <c r="BG90" s="9">
        <v>0.1492269827586</v>
      </c>
      <c r="BH90" s="9">
        <v>0</v>
      </c>
      <c r="BI90" s="9">
        <v>0</v>
      </c>
      <c r="BJ90" s="10">
        <v>1.1426681771711</v>
      </c>
      <c r="BK90" s="16">
        <f t="shared" si="2"/>
        <v>95.97484236501833</v>
      </c>
      <c r="BL90" s="15"/>
      <c r="BM90" s="49"/>
    </row>
    <row r="91" spans="1:65" s="12" customFormat="1" ht="15">
      <c r="A91" s="5"/>
      <c r="B91" s="8" t="s">
        <v>295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0.5355384786202</v>
      </c>
      <c r="I91" s="9">
        <v>0</v>
      </c>
      <c r="J91" s="9">
        <v>0</v>
      </c>
      <c r="K91" s="9">
        <v>0</v>
      </c>
      <c r="L91" s="10">
        <v>0.0721926870687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0.0297566766548</v>
      </c>
      <c r="S91" s="9">
        <v>0</v>
      </c>
      <c r="T91" s="9">
        <v>0</v>
      </c>
      <c r="U91" s="9">
        <v>0</v>
      </c>
      <c r="V91" s="10">
        <v>0.18801948024110002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0.0010039944827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84.05342137522958</v>
      </c>
      <c r="AW91" s="9">
        <v>6.682620465947492</v>
      </c>
      <c r="AX91" s="9">
        <v>0</v>
      </c>
      <c r="AY91" s="9">
        <v>0</v>
      </c>
      <c r="AZ91" s="10">
        <v>4.268334925584201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14.8647514426805</v>
      </c>
      <c r="BG91" s="9">
        <v>0.8634352551720998</v>
      </c>
      <c r="BH91" s="9">
        <v>0</v>
      </c>
      <c r="BI91" s="9">
        <v>0</v>
      </c>
      <c r="BJ91" s="10">
        <v>0.7985956043779998</v>
      </c>
      <c r="BK91" s="16">
        <f t="shared" si="2"/>
        <v>112.35767038605937</v>
      </c>
      <c r="BL91" s="15"/>
      <c r="BM91" s="49"/>
    </row>
    <row r="92" spans="1:65" s="12" customFormat="1" ht="15">
      <c r="A92" s="5"/>
      <c r="B92" s="8" t="s">
        <v>299</v>
      </c>
      <c r="C92" s="11">
        <v>0</v>
      </c>
      <c r="D92" s="9">
        <v>1.9823931034481999</v>
      </c>
      <c r="E92" s="9">
        <v>0</v>
      </c>
      <c r="F92" s="9">
        <v>0</v>
      </c>
      <c r="G92" s="10">
        <v>0</v>
      </c>
      <c r="H92" s="11">
        <v>0.1521784066203</v>
      </c>
      <c r="I92" s="9">
        <v>0</v>
      </c>
      <c r="J92" s="9">
        <v>0</v>
      </c>
      <c r="K92" s="9">
        <v>0</v>
      </c>
      <c r="L92" s="10">
        <v>0.21033190827560003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0.0401434603445</v>
      </c>
      <c r="S92" s="9">
        <v>0</v>
      </c>
      <c r="T92" s="9">
        <v>0</v>
      </c>
      <c r="U92" s="9">
        <v>0</v>
      </c>
      <c r="V92" s="10">
        <v>0.0446038448273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13.533468409064103</v>
      </c>
      <c r="AW92" s="9">
        <v>0.04937927986629201</v>
      </c>
      <c r="AX92" s="9">
        <v>0</v>
      </c>
      <c r="AY92" s="9">
        <v>0</v>
      </c>
      <c r="AZ92" s="10">
        <v>2.4215784883090006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1.7414573060662002</v>
      </c>
      <c r="BG92" s="9">
        <v>0</v>
      </c>
      <c r="BH92" s="9">
        <v>0</v>
      </c>
      <c r="BI92" s="9">
        <v>0</v>
      </c>
      <c r="BJ92" s="10">
        <v>0.2133588711718</v>
      </c>
      <c r="BK92" s="16">
        <f t="shared" si="2"/>
        <v>20.38889307799329</v>
      </c>
      <c r="BL92" s="15"/>
      <c r="BM92" s="49"/>
    </row>
    <row r="93" spans="1:65" s="12" customFormat="1" ht="15">
      <c r="A93" s="5"/>
      <c r="B93" s="8" t="s">
        <v>127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25.780387736585602</v>
      </c>
      <c r="I93" s="9">
        <v>160.9519289771028</v>
      </c>
      <c r="J93" s="9">
        <v>1.0884977388275</v>
      </c>
      <c r="K93" s="9">
        <v>0</v>
      </c>
      <c r="L93" s="10">
        <v>5.4525888528269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1.4911414618613</v>
      </c>
      <c r="S93" s="9">
        <v>20.340985750240897</v>
      </c>
      <c r="T93" s="9">
        <v>11.818556774792699</v>
      </c>
      <c r="U93" s="9">
        <v>0</v>
      </c>
      <c r="V93" s="10">
        <v>3.009815311896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0.0025204624827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9.192320044894501</v>
      </c>
      <c r="AW93" s="9">
        <v>68.74508956647523</v>
      </c>
      <c r="AX93" s="9">
        <v>0</v>
      </c>
      <c r="AY93" s="9">
        <v>0</v>
      </c>
      <c r="AZ93" s="10">
        <v>11.826985983445098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1.8746484375825</v>
      </c>
      <c r="BG93" s="9">
        <v>7.3966707303787995</v>
      </c>
      <c r="BH93" s="9">
        <v>13.484535180241101</v>
      </c>
      <c r="BI93" s="9">
        <v>0</v>
      </c>
      <c r="BJ93" s="10">
        <v>1.255701374412</v>
      </c>
      <c r="BK93" s="16">
        <f t="shared" si="2"/>
        <v>343.7123743840456</v>
      </c>
      <c r="BL93" s="15"/>
      <c r="BM93" s="49"/>
    </row>
    <row r="94" spans="1:65" s="12" customFormat="1" ht="15">
      <c r="A94" s="5"/>
      <c r="B94" s="8" t="s">
        <v>186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6.0424191516198995</v>
      </c>
      <c r="I94" s="9">
        <v>4.757136667034399</v>
      </c>
      <c r="J94" s="9">
        <v>0</v>
      </c>
      <c r="K94" s="9">
        <v>0</v>
      </c>
      <c r="L94" s="10">
        <v>15.404206208551301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3.9375811698615992</v>
      </c>
      <c r="S94" s="9">
        <v>1.9182002689653002</v>
      </c>
      <c r="T94" s="9">
        <v>0</v>
      </c>
      <c r="U94" s="9">
        <v>0</v>
      </c>
      <c r="V94" s="10">
        <v>2.9541712279304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0.12953284137920001</v>
      </c>
      <c r="AC94" s="9">
        <v>0</v>
      </c>
      <c r="AD94" s="9">
        <v>0</v>
      </c>
      <c r="AE94" s="9">
        <v>0</v>
      </c>
      <c r="AF94" s="10">
        <v>0.237476875862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96.1110716933354</v>
      </c>
      <c r="AW94" s="9">
        <v>57.842210271328305</v>
      </c>
      <c r="AX94" s="9">
        <v>0</v>
      </c>
      <c r="AY94" s="9">
        <v>0</v>
      </c>
      <c r="AZ94" s="10">
        <v>28.664406521651298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20.725177410857597</v>
      </c>
      <c r="BG94" s="9">
        <v>18.2209314317928</v>
      </c>
      <c r="BH94" s="9">
        <v>0.8095802586204999</v>
      </c>
      <c r="BI94" s="9">
        <v>0</v>
      </c>
      <c r="BJ94" s="10">
        <v>3.5190198906194</v>
      </c>
      <c r="BK94" s="16">
        <f t="shared" si="2"/>
        <v>261.27312188940937</v>
      </c>
      <c r="BL94" s="15"/>
      <c r="BM94" s="49"/>
    </row>
    <row r="95" spans="1:65" s="12" customFormat="1" ht="15">
      <c r="A95" s="5"/>
      <c r="B95" s="8" t="s">
        <v>202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6.9690675730686</v>
      </c>
      <c r="I95" s="9">
        <v>28.7870267902756</v>
      </c>
      <c r="J95" s="9">
        <v>0.8035039655171999</v>
      </c>
      <c r="K95" s="9">
        <v>0</v>
      </c>
      <c r="L95" s="10">
        <v>1.1280124337236999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1.9413395339995</v>
      </c>
      <c r="S95" s="9">
        <v>0</v>
      </c>
      <c r="T95" s="9">
        <v>0</v>
      </c>
      <c r="U95" s="9">
        <v>0</v>
      </c>
      <c r="V95" s="10">
        <v>1.6239002659308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32.63762797620289</v>
      </c>
      <c r="AW95" s="9">
        <v>6.605665408411399</v>
      </c>
      <c r="AX95" s="9">
        <v>0</v>
      </c>
      <c r="AY95" s="9">
        <v>0</v>
      </c>
      <c r="AZ95" s="10">
        <v>14.216703114136498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4.1871212275152</v>
      </c>
      <c r="BG95" s="9">
        <v>0.10645713793099999</v>
      </c>
      <c r="BH95" s="9">
        <v>0</v>
      </c>
      <c r="BI95" s="9">
        <v>0</v>
      </c>
      <c r="BJ95" s="10">
        <v>0.2457417482065</v>
      </c>
      <c r="BK95" s="16">
        <f t="shared" si="2"/>
        <v>99.2521671749189</v>
      </c>
      <c r="BL95" s="15"/>
      <c r="BM95" s="49"/>
    </row>
    <row r="96" spans="1:65" s="12" customFormat="1" ht="15">
      <c r="A96" s="5"/>
      <c r="B96" s="8" t="s">
        <v>203</v>
      </c>
      <c r="C96" s="11">
        <v>0</v>
      </c>
      <c r="D96" s="9">
        <v>0.1590420517241</v>
      </c>
      <c r="E96" s="9">
        <v>0</v>
      </c>
      <c r="F96" s="9">
        <v>0</v>
      </c>
      <c r="G96" s="10">
        <v>0</v>
      </c>
      <c r="H96" s="11">
        <v>0.0010602803448</v>
      </c>
      <c r="I96" s="9">
        <v>62.73215712293101</v>
      </c>
      <c r="J96" s="9">
        <v>0</v>
      </c>
      <c r="K96" s="9">
        <v>0</v>
      </c>
      <c r="L96" s="10">
        <v>0.10878476337910001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0.5306703125861</v>
      </c>
      <c r="S96" s="9">
        <v>0</v>
      </c>
      <c r="T96" s="9">
        <v>0</v>
      </c>
      <c r="U96" s="9">
        <v>0</v>
      </c>
      <c r="V96" s="10">
        <v>0.0029687849655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0.1902402132216106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</v>
      </c>
      <c r="BG96" s="9">
        <v>21.1978620689655</v>
      </c>
      <c r="BH96" s="9">
        <v>0</v>
      </c>
      <c r="BI96" s="9">
        <v>0</v>
      </c>
      <c r="BJ96" s="10">
        <v>0.0063593586206</v>
      </c>
      <c r="BK96" s="16">
        <f t="shared" si="2"/>
        <v>84.92914495673833</v>
      </c>
      <c r="BL96" s="15"/>
      <c r="BM96" s="49"/>
    </row>
    <row r="97" spans="1:65" s="12" customFormat="1" ht="15">
      <c r="A97" s="5"/>
      <c r="B97" s="8" t="s">
        <v>243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0.0181789698274</v>
      </c>
      <c r="I97" s="9">
        <v>42.3310297413792</v>
      </c>
      <c r="J97" s="9">
        <v>0</v>
      </c>
      <c r="K97" s="9">
        <v>0</v>
      </c>
      <c r="L97" s="10">
        <v>0.1612214924136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0.0041551931033</v>
      </c>
      <c r="S97" s="9">
        <v>41.5519310344826</v>
      </c>
      <c r="T97" s="9">
        <v>0</v>
      </c>
      <c r="U97" s="9">
        <v>0</v>
      </c>
      <c r="V97" s="10">
        <v>0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0.0304961234482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0.2956573324131</v>
      </c>
      <c r="AW97" s="9">
        <v>5.168834482760647</v>
      </c>
      <c r="AX97" s="9">
        <v>0</v>
      </c>
      <c r="AY97" s="9">
        <v>0</v>
      </c>
      <c r="AZ97" s="10">
        <v>0.32150150482729994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0.013955853103399998</v>
      </c>
      <c r="BG97" s="9">
        <v>0</v>
      </c>
      <c r="BH97" s="9">
        <v>0</v>
      </c>
      <c r="BI97" s="9">
        <v>0</v>
      </c>
      <c r="BJ97" s="10">
        <v>0.0015506503447</v>
      </c>
      <c r="BK97" s="16">
        <f t="shared" si="2"/>
        <v>89.89851237810345</v>
      </c>
      <c r="BL97" s="15"/>
      <c r="BM97" s="49"/>
    </row>
    <row r="98" spans="1:65" s="12" customFormat="1" ht="15">
      <c r="A98" s="5"/>
      <c r="B98" s="8" t="s">
        <v>244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0.0583326241376</v>
      </c>
      <c r="I98" s="9">
        <v>49.5562163979654</v>
      </c>
      <c r="J98" s="9">
        <v>3.1083103448275</v>
      </c>
      <c r="K98" s="9">
        <v>0</v>
      </c>
      <c r="L98" s="10">
        <v>0.4010446870688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0.560531965517</v>
      </c>
      <c r="S98" s="9">
        <v>66.310620689655</v>
      </c>
      <c r="T98" s="9">
        <v>0</v>
      </c>
      <c r="U98" s="9">
        <v>0</v>
      </c>
      <c r="V98" s="10">
        <v>0.033466141379199996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2.7751876156195996</v>
      </c>
      <c r="AW98" s="9">
        <v>1.4443597238497317</v>
      </c>
      <c r="AX98" s="9">
        <v>0</v>
      </c>
      <c r="AY98" s="9">
        <v>0</v>
      </c>
      <c r="AZ98" s="10">
        <v>0.14980073710320002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0.0958951689998</v>
      </c>
      <c r="BG98" s="9">
        <v>0</v>
      </c>
      <c r="BH98" s="9">
        <v>0</v>
      </c>
      <c r="BI98" s="9">
        <v>0</v>
      </c>
      <c r="BJ98" s="10">
        <v>0.0165069682758</v>
      </c>
      <c r="BK98" s="16">
        <f t="shared" si="2"/>
        <v>124.51027306439863</v>
      </c>
      <c r="BL98" s="15"/>
      <c r="BM98" s="49"/>
    </row>
    <row r="99" spans="1:65" s="12" customFormat="1" ht="15">
      <c r="A99" s="5"/>
      <c r="B99" s="8" t="s">
        <v>245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1.2005800571029</v>
      </c>
      <c r="I99" s="9">
        <v>20.837855172413597</v>
      </c>
      <c r="J99" s="9">
        <v>0</v>
      </c>
      <c r="K99" s="9">
        <v>0</v>
      </c>
      <c r="L99" s="10">
        <v>1.9280760614134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2.2183770415510993</v>
      </c>
      <c r="S99" s="9">
        <v>3.1345558304135004</v>
      </c>
      <c r="T99" s="9">
        <v>2.1879747931033</v>
      </c>
      <c r="U99" s="9">
        <v>0</v>
      </c>
      <c r="V99" s="10">
        <v>1.3740481700687999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36.4558048529918</v>
      </c>
      <c r="AW99" s="9">
        <v>10.39488238087345</v>
      </c>
      <c r="AX99" s="9">
        <v>0</v>
      </c>
      <c r="AY99" s="9">
        <v>0</v>
      </c>
      <c r="AZ99" s="10">
        <v>9.580981506894599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6.929250026927099</v>
      </c>
      <c r="BG99" s="9">
        <v>13.9838679310343</v>
      </c>
      <c r="BH99" s="9">
        <v>0.2589605172413</v>
      </c>
      <c r="BI99" s="9">
        <v>0</v>
      </c>
      <c r="BJ99" s="10">
        <v>1.7826931751713997</v>
      </c>
      <c r="BK99" s="16">
        <f t="shared" si="2"/>
        <v>112.26790751720054</v>
      </c>
      <c r="BL99" s="15"/>
      <c r="BM99" s="49"/>
    </row>
    <row r="100" spans="1:65" s="12" customFormat="1" ht="15">
      <c r="A100" s="5"/>
      <c r="B100" s="8" t="s">
        <v>296</v>
      </c>
      <c r="C100" s="11">
        <v>0</v>
      </c>
      <c r="D100" s="9">
        <v>2.8408799137931</v>
      </c>
      <c r="E100" s="9">
        <v>0</v>
      </c>
      <c r="F100" s="9">
        <v>0</v>
      </c>
      <c r="G100" s="10">
        <v>0</v>
      </c>
      <c r="H100" s="11">
        <v>0.003099141724</v>
      </c>
      <c r="I100" s="9">
        <v>15.495708620689602</v>
      </c>
      <c r="J100" s="9">
        <v>0</v>
      </c>
      <c r="K100" s="9">
        <v>0</v>
      </c>
      <c r="L100" s="10">
        <v>15.6357898266203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1.0330472413793</v>
      </c>
      <c r="S100" s="9">
        <v>10.3304724137931</v>
      </c>
      <c r="T100" s="9">
        <v>0</v>
      </c>
      <c r="U100" s="9">
        <v>0</v>
      </c>
      <c r="V100" s="10">
        <v>0.0314376937584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0.2965636113097</v>
      </c>
      <c r="AW100" s="9">
        <v>1.0326031036380143</v>
      </c>
      <c r="AX100" s="9">
        <v>0</v>
      </c>
      <c r="AY100" s="9">
        <v>0</v>
      </c>
      <c r="AZ100" s="10">
        <v>0.2723387422066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0.0505975520687</v>
      </c>
      <c r="BG100" s="9">
        <v>15.4890465517241</v>
      </c>
      <c r="BH100" s="9">
        <v>0</v>
      </c>
      <c r="BI100" s="9">
        <v>0</v>
      </c>
      <c r="BJ100" s="10">
        <v>0.0061956186206</v>
      </c>
      <c r="BK100" s="16">
        <f t="shared" si="2"/>
        <v>62.51778003132552</v>
      </c>
      <c r="BL100" s="15"/>
      <c r="BM100" s="49"/>
    </row>
    <row r="101" spans="1:65" s="12" customFormat="1" ht="15">
      <c r="A101" s="5"/>
      <c r="B101" s="8" t="s">
        <v>300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0.8886479051029</v>
      </c>
      <c r="I101" s="9">
        <v>0</v>
      </c>
      <c r="J101" s="9">
        <v>0</v>
      </c>
      <c r="K101" s="9">
        <v>0</v>
      </c>
      <c r="L101" s="10">
        <v>0.43587582393049995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1.5952134171717003</v>
      </c>
      <c r="S101" s="9">
        <v>1.0301306896551</v>
      </c>
      <c r="T101" s="9">
        <v>0</v>
      </c>
      <c r="U101" s="9">
        <v>0</v>
      </c>
      <c r="V101" s="10">
        <v>0.039866057689400006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21.950524930270298</v>
      </c>
      <c r="AW101" s="9">
        <v>2.098883335419904</v>
      </c>
      <c r="AX101" s="9">
        <v>0</v>
      </c>
      <c r="AY101" s="9">
        <v>0</v>
      </c>
      <c r="AZ101" s="10">
        <v>5.7385950608602005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4.0168906534116</v>
      </c>
      <c r="BG101" s="9">
        <v>1.5381227586206</v>
      </c>
      <c r="BH101" s="9">
        <v>0</v>
      </c>
      <c r="BI101" s="9">
        <v>0</v>
      </c>
      <c r="BJ101" s="10">
        <v>2.6282326222404</v>
      </c>
      <c r="BK101" s="16">
        <f t="shared" si="2"/>
        <v>41.96098325437261</v>
      </c>
      <c r="BL101" s="15"/>
      <c r="BM101" s="49"/>
    </row>
    <row r="102" spans="1:65" s="12" customFormat="1" ht="15">
      <c r="A102" s="5"/>
      <c r="B102" s="8" t="s">
        <v>297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0.6382853446896001</v>
      </c>
      <c r="I102" s="9">
        <v>257.2625</v>
      </c>
      <c r="J102" s="9">
        <v>0</v>
      </c>
      <c r="K102" s="9">
        <v>0</v>
      </c>
      <c r="L102" s="10">
        <v>0.020581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0.0308715</v>
      </c>
      <c r="S102" s="9">
        <v>63.8094099327586</v>
      </c>
      <c r="T102" s="9">
        <v>0</v>
      </c>
      <c r="U102" s="9">
        <v>0</v>
      </c>
      <c r="V102" s="10">
        <v>0.0308715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0.03394550674768393</v>
      </c>
      <c r="AW102" s="9">
        <v>0</v>
      </c>
      <c r="AX102" s="9">
        <v>0</v>
      </c>
      <c r="AY102" s="9">
        <v>0</v>
      </c>
      <c r="AZ102" s="10">
        <v>16.4832139628963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0.0015429775861</v>
      </c>
      <c r="BG102" s="9">
        <v>92.57865517241369</v>
      </c>
      <c r="BH102" s="9">
        <v>0</v>
      </c>
      <c r="BI102" s="9">
        <v>0</v>
      </c>
      <c r="BJ102" s="10">
        <v>1.954952601724</v>
      </c>
      <c r="BK102" s="16">
        <f t="shared" si="2"/>
        <v>432.8448294988159</v>
      </c>
      <c r="BL102" s="15"/>
      <c r="BM102" s="49"/>
    </row>
    <row r="103" spans="1:65" s="12" customFormat="1" ht="15">
      <c r="A103" s="5"/>
      <c r="B103" s="8" t="s">
        <v>301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</v>
      </c>
      <c r="I103" s="9">
        <v>265.51988965517234</v>
      </c>
      <c r="J103" s="9">
        <v>0</v>
      </c>
      <c r="K103" s="9">
        <v>0</v>
      </c>
      <c r="L103" s="10">
        <v>29.460452987586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2.0424606896551003</v>
      </c>
      <c r="S103" s="9">
        <v>0</v>
      </c>
      <c r="T103" s="9">
        <v>0</v>
      </c>
      <c r="U103" s="9">
        <v>0</v>
      </c>
      <c r="V103" s="10">
        <v>0.000837408862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0.3851707382067</v>
      </c>
      <c r="AW103" s="9">
        <v>13.271188965538801</v>
      </c>
      <c r="AX103" s="9">
        <v>0</v>
      </c>
      <c r="AY103" s="9">
        <v>0</v>
      </c>
      <c r="AZ103" s="10">
        <v>0.5436083172412001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</v>
      </c>
      <c r="BG103" s="9">
        <v>102.0860689655172</v>
      </c>
      <c r="BH103" s="9">
        <v>0</v>
      </c>
      <c r="BI103" s="9">
        <v>0</v>
      </c>
      <c r="BJ103" s="10">
        <v>0</v>
      </c>
      <c r="BK103" s="16">
        <f t="shared" si="2"/>
        <v>413.30967772777933</v>
      </c>
      <c r="BL103" s="15"/>
      <c r="BM103" s="49"/>
    </row>
    <row r="104" spans="1:65" s="12" customFormat="1" ht="15">
      <c r="A104" s="5"/>
      <c r="B104" s="8" t="s">
        <v>302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0.18201133551680002</v>
      </c>
      <c r="I104" s="9">
        <v>148.4561731034482</v>
      </c>
      <c r="J104" s="9">
        <v>0</v>
      </c>
      <c r="K104" s="9">
        <v>0</v>
      </c>
      <c r="L104" s="10">
        <v>0.16543711893090002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0.0005084115517</v>
      </c>
      <c r="S104" s="9">
        <v>0</v>
      </c>
      <c r="T104" s="9">
        <v>0</v>
      </c>
      <c r="U104" s="9">
        <v>0</v>
      </c>
      <c r="V104" s="10">
        <v>0.0009151407931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4.693589419821963</v>
      </c>
      <c r="AW104" s="9">
        <v>0</v>
      </c>
      <c r="AX104" s="9">
        <v>0</v>
      </c>
      <c r="AY104" s="9">
        <v>0</v>
      </c>
      <c r="AZ104" s="10">
        <v>0.1866055248617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0.0162636910344</v>
      </c>
      <c r="BG104" s="9">
        <v>50.8240344827586</v>
      </c>
      <c r="BH104" s="9">
        <v>0</v>
      </c>
      <c r="BI104" s="9">
        <v>0</v>
      </c>
      <c r="BJ104" s="10">
        <v>0.041269115999900005</v>
      </c>
      <c r="BK104" s="16">
        <f t="shared" si="2"/>
        <v>204.56680734471726</v>
      </c>
      <c r="BL104" s="15"/>
      <c r="BM104" s="49"/>
    </row>
    <row r="105" spans="1:65" s="12" customFormat="1" ht="15">
      <c r="A105" s="5"/>
      <c r="B105" s="8" t="s">
        <v>306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2.5597569229306005</v>
      </c>
      <c r="I105" s="9">
        <v>0.6108962068965</v>
      </c>
      <c r="J105" s="9">
        <v>0</v>
      </c>
      <c r="K105" s="9">
        <v>0</v>
      </c>
      <c r="L105" s="10">
        <v>3.7087508720688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0.21849720999960004</v>
      </c>
      <c r="S105" s="9">
        <v>0</v>
      </c>
      <c r="T105" s="9">
        <v>0</v>
      </c>
      <c r="U105" s="9">
        <v>0</v>
      </c>
      <c r="V105" s="10">
        <v>0.1342953494826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62.73729776702801</v>
      </c>
      <c r="AW105" s="9">
        <v>11.019769745200545</v>
      </c>
      <c r="AX105" s="9">
        <v>0</v>
      </c>
      <c r="AY105" s="9">
        <v>0</v>
      </c>
      <c r="AZ105" s="10">
        <v>13.3669600860675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1.5661387182389999</v>
      </c>
      <c r="BG105" s="9">
        <v>0.035517855172400005</v>
      </c>
      <c r="BH105" s="9">
        <v>0</v>
      </c>
      <c r="BI105" s="9">
        <v>0</v>
      </c>
      <c r="BJ105" s="10">
        <v>2.007789179172</v>
      </c>
      <c r="BK105" s="16">
        <f t="shared" si="2"/>
        <v>97.96566991225755</v>
      </c>
      <c r="BL105" s="15"/>
      <c r="BM105" s="49"/>
    </row>
    <row r="106" spans="1:65" s="12" customFormat="1" ht="15">
      <c r="A106" s="5"/>
      <c r="B106" s="8" t="s">
        <v>307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0.9695954482068</v>
      </c>
      <c r="I106" s="9">
        <v>33.4369427586206</v>
      </c>
      <c r="J106" s="9">
        <v>2.0264813793103</v>
      </c>
      <c r="K106" s="9">
        <v>0</v>
      </c>
      <c r="L106" s="10">
        <v>0.0111456475861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0.025837637586</v>
      </c>
      <c r="S106" s="9">
        <v>15.1986103448275</v>
      </c>
      <c r="T106" s="9">
        <v>0</v>
      </c>
      <c r="U106" s="9">
        <v>0</v>
      </c>
      <c r="V106" s="10">
        <v>0.0019758194827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0.00151875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0.863652375</v>
      </c>
      <c r="AW106" s="9">
        <v>0.5568749998851905</v>
      </c>
      <c r="AX106" s="9">
        <v>0</v>
      </c>
      <c r="AY106" s="9">
        <v>0</v>
      </c>
      <c r="AZ106" s="10">
        <v>8.180627865793001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0.050625</v>
      </c>
      <c r="BG106" s="9">
        <v>0</v>
      </c>
      <c r="BH106" s="9">
        <v>0</v>
      </c>
      <c r="BI106" s="9">
        <v>0</v>
      </c>
      <c r="BJ106" s="10">
        <v>0.00050625</v>
      </c>
      <c r="BK106" s="16">
        <f t="shared" si="2"/>
        <v>61.32439427629819</v>
      </c>
      <c r="BL106" s="15"/>
      <c r="BM106" s="49"/>
    </row>
    <row r="107" spans="1:65" s="12" customFormat="1" ht="15">
      <c r="A107" s="5"/>
      <c r="B107" s="8" t="s">
        <v>316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0.5376582820343</v>
      </c>
      <c r="I107" s="9">
        <v>246.4862758620688</v>
      </c>
      <c r="J107" s="9">
        <v>0</v>
      </c>
      <c r="K107" s="9">
        <v>0</v>
      </c>
      <c r="L107" s="10">
        <v>0.9593611605859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0.0015152844825999999</v>
      </c>
      <c r="S107" s="9">
        <v>80.81517241379309</v>
      </c>
      <c r="T107" s="9">
        <v>0</v>
      </c>
      <c r="U107" s="9">
        <v>0</v>
      </c>
      <c r="V107" s="10">
        <v>0.0013637558619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0.8773994999998</v>
      </c>
      <c r="AW107" s="9">
        <v>10.08505172444889</v>
      </c>
      <c r="AX107" s="9">
        <v>0</v>
      </c>
      <c r="AY107" s="9">
        <v>0</v>
      </c>
      <c r="AZ107" s="10">
        <v>0.4336572241378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0.2215534586549</v>
      </c>
      <c r="BG107" s="9">
        <v>0</v>
      </c>
      <c r="BH107" s="9">
        <v>0</v>
      </c>
      <c r="BI107" s="9">
        <v>0</v>
      </c>
      <c r="BJ107" s="10">
        <v>0.12162572379300002</v>
      </c>
      <c r="BK107" s="16">
        <f t="shared" si="2"/>
        <v>340.54063438986094</v>
      </c>
      <c r="BL107" s="15"/>
      <c r="BM107" s="49"/>
    </row>
    <row r="108" spans="1:65" s="12" customFormat="1" ht="15">
      <c r="A108" s="5"/>
      <c r="B108" s="8" t="s">
        <v>128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0.0057493044481</v>
      </c>
      <c r="I108" s="9">
        <v>51.079589858655005</v>
      </c>
      <c r="J108" s="9">
        <v>0</v>
      </c>
      <c r="K108" s="9">
        <v>0</v>
      </c>
      <c r="L108" s="10">
        <v>3.0175745883101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</v>
      </c>
      <c r="S108" s="9">
        <v>0</v>
      </c>
      <c r="T108" s="9">
        <v>0</v>
      </c>
      <c r="U108" s="9">
        <v>0</v>
      </c>
      <c r="V108" s="10">
        <v>0.022128481724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0.0497407448275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0.8264966903435</v>
      </c>
      <c r="AW108" s="9">
        <v>16.58234444134352</v>
      </c>
      <c r="AX108" s="9">
        <v>0</v>
      </c>
      <c r="AY108" s="9">
        <v>0</v>
      </c>
      <c r="AZ108" s="10">
        <v>14.889034908651201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0.1393696018264</v>
      </c>
      <c r="BG108" s="9">
        <v>74.3137830924137</v>
      </c>
      <c r="BH108" s="9">
        <v>0</v>
      </c>
      <c r="BI108" s="9">
        <v>0</v>
      </c>
      <c r="BJ108" s="10">
        <v>1.8898711703427</v>
      </c>
      <c r="BK108" s="16">
        <f t="shared" si="2"/>
        <v>162.8156828828857</v>
      </c>
      <c r="BL108" s="15"/>
      <c r="BM108" s="49"/>
    </row>
    <row r="109" spans="1:65" s="12" customFormat="1" ht="15">
      <c r="A109" s="5"/>
      <c r="B109" s="8" t="s">
        <v>246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0.0588713965517</v>
      </c>
      <c r="I109" s="9">
        <v>0.2943569827586</v>
      </c>
      <c r="J109" s="9">
        <v>0</v>
      </c>
      <c r="K109" s="9">
        <v>0</v>
      </c>
      <c r="L109" s="10">
        <v>0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11.8951126241378</v>
      </c>
      <c r="AW109" s="9">
        <v>0.41168321404531627</v>
      </c>
      <c r="AX109" s="9">
        <v>0</v>
      </c>
      <c r="AY109" s="9">
        <v>0</v>
      </c>
      <c r="AZ109" s="10">
        <v>18.550264207620298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</v>
      </c>
      <c r="BG109" s="9">
        <v>0</v>
      </c>
      <c r="BH109" s="9">
        <v>0</v>
      </c>
      <c r="BI109" s="9">
        <v>0</v>
      </c>
      <c r="BJ109" s="10">
        <v>0.0029379353447</v>
      </c>
      <c r="BK109" s="16">
        <f t="shared" si="2"/>
        <v>31.213226360458417</v>
      </c>
      <c r="BL109" s="15"/>
      <c r="BM109" s="49"/>
    </row>
    <row r="110" spans="1:65" s="12" customFormat="1" ht="15">
      <c r="A110" s="5"/>
      <c r="B110" s="8" t="s">
        <v>247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5.7824336331033</v>
      </c>
      <c r="I110" s="9">
        <v>84.43042902306881</v>
      </c>
      <c r="J110" s="9">
        <v>0</v>
      </c>
      <c r="K110" s="9">
        <v>0</v>
      </c>
      <c r="L110" s="10">
        <v>2.9623714529651997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0.0082601205861</v>
      </c>
      <c r="S110" s="9">
        <v>23.4676689655172</v>
      </c>
      <c r="T110" s="9">
        <v>0</v>
      </c>
      <c r="U110" s="9">
        <v>0</v>
      </c>
      <c r="V110" s="10">
        <v>6.1837307724135995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6.5839662878252</v>
      </c>
      <c r="AW110" s="9">
        <v>2.4359747868139014</v>
      </c>
      <c r="AX110" s="9">
        <v>0</v>
      </c>
      <c r="AY110" s="9">
        <v>0</v>
      </c>
      <c r="AZ110" s="10">
        <v>10.7790808929987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0.7741129682063</v>
      </c>
      <c r="BG110" s="9">
        <v>1.9259425653447</v>
      </c>
      <c r="BH110" s="9">
        <v>0</v>
      </c>
      <c r="BI110" s="9">
        <v>0</v>
      </c>
      <c r="BJ110" s="10">
        <v>0.41224457927549996</v>
      </c>
      <c r="BK110" s="16">
        <f t="shared" si="2"/>
        <v>145.74621604811853</v>
      </c>
      <c r="BL110" s="15"/>
      <c r="BM110" s="49"/>
    </row>
    <row r="111" spans="1:65" s="12" customFormat="1" ht="15">
      <c r="A111" s="5"/>
      <c r="B111" s="8" t="s">
        <v>248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1.1732473024137</v>
      </c>
      <c r="I111" s="9">
        <v>18.9568534517585</v>
      </c>
      <c r="J111" s="9">
        <v>0</v>
      </c>
      <c r="K111" s="9">
        <v>0</v>
      </c>
      <c r="L111" s="10">
        <v>1.3094802224136999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</v>
      </c>
      <c r="S111" s="9">
        <v>18.218395211862003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9.4535621741378</v>
      </c>
      <c r="AW111" s="9">
        <v>0.08791285343586498</v>
      </c>
      <c r="AX111" s="9">
        <v>0</v>
      </c>
      <c r="AY111" s="9">
        <v>0</v>
      </c>
      <c r="AZ111" s="10">
        <v>0.587873881724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0.017582570689599997</v>
      </c>
      <c r="BG111" s="9">
        <v>0</v>
      </c>
      <c r="BH111" s="9">
        <v>0</v>
      </c>
      <c r="BI111" s="9">
        <v>0</v>
      </c>
      <c r="BJ111" s="10">
        <v>0.0023443427586000002</v>
      </c>
      <c r="BK111" s="16">
        <f t="shared" si="2"/>
        <v>49.80725201119377</v>
      </c>
      <c r="BL111" s="15"/>
      <c r="BM111" s="49"/>
    </row>
    <row r="112" spans="1:65" s="12" customFormat="1" ht="15">
      <c r="A112" s="5"/>
      <c r="B112" s="8" t="s">
        <v>249</v>
      </c>
      <c r="C112" s="11">
        <v>0</v>
      </c>
      <c r="D112" s="9">
        <v>1.4595529655172</v>
      </c>
      <c r="E112" s="9">
        <v>0</v>
      </c>
      <c r="F112" s="9">
        <v>0</v>
      </c>
      <c r="G112" s="10">
        <v>0</v>
      </c>
      <c r="H112" s="11">
        <v>0.3417786527584</v>
      </c>
      <c r="I112" s="9">
        <v>1.2162941379310002</v>
      </c>
      <c r="J112" s="9">
        <v>0</v>
      </c>
      <c r="K112" s="9">
        <v>0</v>
      </c>
      <c r="L112" s="10">
        <v>9.9995189961723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0.0030407353448000003</v>
      </c>
      <c r="S112" s="9">
        <v>0</v>
      </c>
      <c r="T112" s="9">
        <v>0</v>
      </c>
      <c r="U112" s="9">
        <v>0</v>
      </c>
      <c r="V112" s="10">
        <v>0.09560193931009998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8.4827266996174</v>
      </c>
      <c r="AW112" s="9">
        <v>9.188703122913775</v>
      </c>
      <c r="AX112" s="9">
        <v>0</v>
      </c>
      <c r="AY112" s="9">
        <v>0</v>
      </c>
      <c r="AZ112" s="10">
        <v>5.893379881550601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0.7450277741715</v>
      </c>
      <c r="BG112" s="9">
        <v>0.30146663793100004</v>
      </c>
      <c r="BH112" s="9">
        <v>0</v>
      </c>
      <c r="BI112" s="9">
        <v>0</v>
      </c>
      <c r="BJ112" s="10">
        <v>1.1223554274481</v>
      </c>
      <c r="BK112" s="16">
        <f t="shared" si="2"/>
        <v>38.84944697066617</v>
      </c>
      <c r="BL112" s="15"/>
      <c r="BM112" s="49"/>
    </row>
    <row r="113" spans="1:65" s="12" customFormat="1" ht="15">
      <c r="A113" s="5"/>
      <c r="B113" s="8" t="s">
        <v>250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3.6223471114137</v>
      </c>
      <c r="I113" s="9">
        <v>10.508994055137899</v>
      </c>
      <c r="J113" s="9">
        <v>0</v>
      </c>
      <c r="K113" s="9">
        <v>0</v>
      </c>
      <c r="L113" s="10">
        <v>10.0940569314826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0.0622059620689</v>
      </c>
      <c r="S113" s="9">
        <v>10.508994055137899</v>
      </c>
      <c r="T113" s="9">
        <v>0</v>
      </c>
      <c r="U113" s="9">
        <v>0</v>
      </c>
      <c r="V113" s="10">
        <v>0.4891925172413001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2.777235251896</v>
      </c>
      <c r="AW113" s="9">
        <v>1.2259541790950048</v>
      </c>
      <c r="AX113" s="9">
        <v>0</v>
      </c>
      <c r="AY113" s="9">
        <v>0</v>
      </c>
      <c r="AZ113" s="10">
        <v>1.7148043147235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0.3446240164824</v>
      </c>
      <c r="BG113" s="9">
        <v>1.5023948275862</v>
      </c>
      <c r="BH113" s="9">
        <v>0</v>
      </c>
      <c r="BI113" s="9">
        <v>0</v>
      </c>
      <c r="BJ113" s="10">
        <v>0.09104286217180001</v>
      </c>
      <c r="BK113" s="16">
        <f t="shared" si="2"/>
        <v>42.9418460844372</v>
      </c>
      <c r="BL113" s="15"/>
      <c r="BM113" s="49"/>
    </row>
    <row r="114" spans="1:65" s="12" customFormat="1" ht="15">
      <c r="A114" s="5"/>
      <c r="B114" s="8" t="s">
        <v>251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0.1405425401034</v>
      </c>
      <c r="I114" s="9">
        <v>15.726092871620601</v>
      </c>
      <c r="J114" s="9">
        <v>0</v>
      </c>
      <c r="K114" s="9">
        <v>0</v>
      </c>
      <c r="L114" s="10">
        <v>0.20043259758610002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0.0751248309999</v>
      </c>
      <c r="S114" s="9">
        <v>0</v>
      </c>
      <c r="T114" s="9">
        <v>0</v>
      </c>
      <c r="U114" s="9">
        <v>0</v>
      </c>
      <c r="V114" s="10">
        <v>0.0191314110344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1.5725424184837955</v>
      </c>
      <c r="AW114" s="9">
        <v>0</v>
      </c>
      <c r="AX114" s="9">
        <v>0</v>
      </c>
      <c r="AY114" s="9">
        <v>0</v>
      </c>
      <c r="AZ114" s="10">
        <v>3.5937683546201997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0.16781843448260003</v>
      </c>
      <c r="BG114" s="9">
        <v>0.8990273275862001</v>
      </c>
      <c r="BH114" s="9">
        <v>0</v>
      </c>
      <c r="BI114" s="9">
        <v>0</v>
      </c>
      <c r="BJ114" s="10">
        <v>2.0944169987237</v>
      </c>
      <c r="BK114" s="16">
        <f t="shared" si="2"/>
        <v>24.4888977852409</v>
      </c>
      <c r="BL114" s="15"/>
      <c r="BM114" s="49"/>
    </row>
    <row r="115" spans="1:65" s="12" customFormat="1" ht="15">
      <c r="A115" s="5"/>
      <c r="B115" s="8" t="s">
        <v>252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0.1199674482758</v>
      </c>
      <c r="I115" s="9">
        <v>1.1996744827586001</v>
      </c>
      <c r="J115" s="9">
        <v>0</v>
      </c>
      <c r="K115" s="9">
        <v>0</v>
      </c>
      <c r="L115" s="10">
        <v>1.1832107691377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0.014216142517100001</v>
      </c>
      <c r="S115" s="9">
        <v>0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0.5564412473994251</v>
      </c>
      <c r="AW115" s="9">
        <v>0</v>
      </c>
      <c r="AX115" s="9">
        <v>0</v>
      </c>
      <c r="AY115" s="9">
        <v>0</v>
      </c>
      <c r="AZ115" s="10">
        <v>3.1636050493444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0.2328463672067</v>
      </c>
      <c r="BG115" s="9">
        <v>3.4033137413792</v>
      </c>
      <c r="BH115" s="9">
        <v>0</v>
      </c>
      <c r="BI115" s="9">
        <v>0</v>
      </c>
      <c r="BJ115" s="10">
        <v>0.16531089937899998</v>
      </c>
      <c r="BK115" s="16">
        <f aca="true" t="shared" si="3" ref="BK115:BK178">SUM(C115:BJ115)</f>
        <v>10.038586147397925</v>
      </c>
      <c r="BL115" s="15"/>
      <c r="BM115" s="49"/>
    </row>
    <row r="116" spans="1:65" s="12" customFormat="1" ht="15">
      <c r="A116" s="5"/>
      <c r="B116" s="8" t="s">
        <v>253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1.2620859607239998</v>
      </c>
      <c r="I116" s="9">
        <v>18.091673561448104</v>
      </c>
      <c r="J116" s="9">
        <v>0</v>
      </c>
      <c r="K116" s="9">
        <v>0</v>
      </c>
      <c r="L116" s="10">
        <v>0.7048274873447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0.3361800237929</v>
      </c>
      <c r="S116" s="9">
        <v>18.084345395379298</v>
      </c>
      <c r="T116" s="9">
        <v>0</v>
      </c>
      <c r="U116" s="9">
        <v>0</v>
      </c>
      <c r="V116" s="10">
        <v>4.6648917193446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10.5173149028953</v>
      </c>
      <c r="AW116" s="9">
        <v>9.191974263795753</v>
      </c>
      <c r="AX116" s="9">
        <v>0</v>
      </c>
      <c r="AY116" s="9">
        <v>0</v>
      </c>
      <c r="AZ116" s="10">
        <v>6.053069596377899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0.1668576071721</v>
      </c>
      <c r="BG116" s="9">
        <v>2.0258061724137</v>
      </c>
      <c r="BH116" s="9">
        <v>0</v>
      </c>
      <c r="BI116" s="9">
        <v>0</v>
      </c>
      <c r="BJ116" s="10">
        <v>1.3330467659994</v>
      </c>
      <c r="BK116" s="16">
        <f t="shared" si="3"/>
        <v>72.43207345668776</v>
      </c>
      <c r="BL116" s="15"/>
      <c r="BM116" s="49"/>
    </row>
    <row r="117" spans="1:65" s="12" customFormat="1" ht="15">
      <c r="A117" s="5"/>
      <c r="B117" s="8" t="s">
        <v>254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1.2631446551377998</v>
      </c>
      <c r="I117" s="9">
        <v>28.6643172413792</v>
      </c>
      <c r="J117" s="9">
        <v>0</v>
      </c>
      <c r="K117" s="9">
        <v>0</v>
      </c>
      <c r="L117" s="10">
        <v>0.315904662931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0.1910954482758</v>
      </c>
      <c r="S117" s="9">
        <v>11.9936206579655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4.898502082758201</v>
      </c>
      <c r="AW117" s="9">
        <v>1.128720700500369</v>
      </c>
      <c r="AX117" s="9">
        <v>0</v>
      </c>
      <c r="AY117" s="9">
        <v>0</v>
      </c>
      <c r="AZ117" s="10">
        <v>1.9372953042756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0.5959248275862</v>
      </c>
      <c r="BG117" s="9">
        <v>0.4171473793103</v>
      </c>
      <c r="BH117" s="9">
        <v>0</v>
      </c>
      <c r="BI117" s="9">
        <v>0</v>
      </c>
      <c r="BJ117" s="10">
        <v>0.054229159310200004</v>
      </c>
      <c r="BK117" s="16">
        <f t="shared" si="3"/>
        <v>51.45990211943017</v>
      </c>
      <c r="BL117" s="15"/>
      <c r="BM117" s="49"/>
    </row>
    <row r="118" spans="1:65" s="12" customFormat="1" ht="15">
      <c r="A118" s="5"/>
      <c r="B118" s="8" t="s">
        <v>255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14.0699174679648</v>
      </c>
      <c r="I118" s="9">
        <v>70.7313084067236</v>
      </c>
      <c r="J118" s="9">
        <v>0</v>
      </c>
      <c r="K118" s="9">
        <v>0</v>
      </c>
      <c r="L118" s="10">
        <v>6.7763379729647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4.1594738321022</v>
      </c>
      <c r="S118" s="9">
        <v>7.7680974782755</v>
      </c>
      <c r="T118" s="9">
        <v>6.5357411155861</v>
      </c>
      <c r="U118" s="9">
        <v>0</v>
      </c>
      <c r="V118" s="10">
        <v>6.228981358205998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0.1065185399998</v>
      </c>
      <c r="AC118" s="9">
        <v>0</v>
      </c>
      <c r="AD118" s="9">
        <v>0</v>
      </c>
      <c r="AE118" s="9">
        <v>0</v>
      </c>
      <c r="AF118" s="10">
        <v>0.1224351034482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169.10239538910534</v>
      </c>
      <c r="AW118" s="9">
        <v>64.8436461510216</v>
      </c>
      <c r="AX118" s="9">
        <v>0</v>
      </c>
      <c r="AY118" s="9">
        <v>0</v>
      </c>
      <c r="AZ118" s="10">
        <v>108.83227444363757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38.33005988248839</v>
      </c>
      <c r="BG118" s="9">
        <v>12.023561789756899</v>
      </c>
      <c r="BH118" s="9">
        <v>1.8041314147585001</v>
      </c>
      <c r="BI118" s="9">
        <v>0</v>
      </c>
      <c r="BJ118" s="10">
        <v>30.329397272917</v>
      </c>
      <c r="BK118" s="16">
        <f t="shared" si="3"/>
        <v>541.7642776189562</v>
      </c>
      <c r="BL118" s="15"/>
      <c r="BM118" s="49"/>
    </row>
    <row r="119" spans="1:65" s="12" customFormat="1" ht="15">
      <c r="A119" s="5"/>
      <c r="B119" s="8" t="s">
        <v>256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0.6322618831032999</v>
      </c>
      <c r="I119" s="9">
        <v>23.684611195551597</v>
      </c>
      <c r="J119" s="9">
        <v>0</v>
      </c>
      <c r="K119" s="9">
        <v>0</v>
      </c>
      <c r="L119" s="10">
        <v>11.0493945676205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0.0595350172413</v>
      </c>
      <c r="S119" s="9">
        <v>21.303210505896498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7.337734717309199</v>
      </c>
      <c r="AW119" s="9">
        <v>1.2356991024646988</v>
      </c>
      <c r="AX119" s="9">
        <v>0</v>
      </c>
      <c r="AY119" s="9">
        <v>0</v>
      </c>
      <c r="AZ119" s="10">
        <v>4.8863183008613005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0.1279029058619</v>
      </c>
      <c r="BG119" s="9">
        <v>14.8063189655171</v>
      </c>
      <c r="BH119" s="9">
        <v>1.1845055172413002</v>
      </c>
      <c r="BI119" s="9">
        <v>0</v>
      </c>
      <c r="BJ119" s="10">
        <v>1.0220715513444</v>
      </c>
      <c r="BK119" s="16">
        <f t="shared" si="3"/>
        <v>87.3295642300131</v>
      </c>
      <c r="BL119" s="15"/>
      <c r="BM119" s="49"/>
    </row>
    <row r="120" spans="1:65" s="12" customFormat="1" ht="15">
      <c r="A120" s="5"/>
      <c r="B120" s="8" t="s">
        <v>257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0.6578186381722999</v>
      </c>
      <c r="I120" s="9">
        <v>19.8439443909999</v>
      </c>
      <c r="J120" s="9">
        <v>0</v>
      </c>
      <c r="K120" s="9">
        <v>0</v>
      </c>
      <c r="L120" s="10">
        <v>0.49438248717230004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0.0829876310344</v>
      </c>
      <c r="S120" s="9">
        <v>12.8984327966206</v>
      </c>
      <c r="T120" s="9">
        <v>0.11855375862060001</v>
      </c>
      <c r="U120" s="9">
        <v>0</v>
      </c>
      <c r="V120" s="10">
        <v>1.8206025311032996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4.710261943515801</v>
      </c>
      <c r="AW120" s="9">
        <v>4.985929547673878</v>
      </c>
      <c r="AX120" s="9">
        <v>0</v>
      </c>
      <c r="AY120" s="9">
        <v>0</v>
      </c>
      <c r="AZ120" s="10">
        <v>4.846430924689001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0.3474807392067</v>
      </c>
      <c r="BG120" s="9">
        <v>2.1437259103447</v>
      </c>
      <c r="BH120" s="9">
        <v>0</v>
      </c>
      <c r="BI120" s="9">
        <v>0</v>
      </c>
      <c r="BJ120" s="10">
        <v>0.29270103775839995</v>
      </c>
      <c r="BK120" s="16">
        <f t="shared" si="3"/>
        <v>53.24325233691188</v>
      </c>
      <c r="BL120" s="15"/>
      <c r="BM120" s="49"/>
    </row>
    <row r="121" spans="1:65" s="12" customFormat="1" ht="15">
      <c r="A121" s="5"/>
      <c r="B121" s="8" t="s">
        <v>258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2.9888251817925005</v>
      </c>
      <c r="I121" s="9">
        <v>26.5875384816895</v>
      </c>
      <c r="J121" s="9">
        <v>0</v>
      </c>
      <c r="K121" s="9">
        <v>0</v>
      </c>
      <c r="L121" s="10">
        <v>6.092891705999301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4.6138706183438</v>
      </c>
      <c r="S121" s="9">
        <v>6.9568893106205</v>
      </c>
      <c r="T121" s="9">
        <v>0</v>
      </c>
      <c r="U121" s="9">
        <v>0</v>
      </c>
      <c r="V121" s="10">
        <v>3.7859820953092997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0.0016992345517000001</v>
      </c>
      <c r="AC121" s="9">
        <v>0</v>
      </c>
      <c r="AD121" s="9">
        <v>0</v>
      </c>
      <c r="AE121" s="9">
        <v>0</v>
      </c>
      <c r="AF121" s="10">
        <v>0.424808637931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129.18690155375924</v>
      </c>
      <c r="AW121" s="9">
        <v>62.636269276705555</v>
      </c>
      <c r="AX121" s="9">
        <v>0</v>
      </c>
      <c r="AY121" s="9">
        <v>0</v>
      </c>
      <c r="AZ121" s="10">
        <v>65.17198086794961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28.7397493680739</v>
      </c>
      <c r="BG121" s="9">
        <v>26.3934506953088</v>
      </c>
      <c r="BH121" s="9">
        <v>1.699234551724</v>
      </c>
      <c r="BI121" s="9">
        <v>0</v>
      </c>
      <c r="BJ121" s="10">
        <v>23.3587839654017</v>
      </c>
      <c r="BK121" s="16">
        <f t="shared" si="3"/>
        <v>388.6388755451604</v>
      </c>
      <c r="BL121" s="15"/>
      <c r="BM121" s="49"/>
    </row>
    <row r="122" spans="1:65" s="12" customFormat="1" ht="15">
      <c r="A122" s="5"/>
      <c r="B122" s="8" t="s">
        <v>259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0.035754341379299996</v>
      </c>
      <c r="I122" s="9">
        <v>46.167625534793004</v>
      </c>
      <c r="J122" s="9">
        <v>0</v>
      </c>
      <c r="K122" s="9">
        <v>0</v>
      </c>
      <c r="L122" s="10">
        <v>0.7556337573445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0.119181137931</v>
      </c>
      <c r="S122" s="9">
        <v>11.9181137931034</v>
      </c>
      <c r="T122" s="9">
        <v>0</v>
      </c>
      <c r="U122" s="9">
        <v>0</v>
      </c>
      <c r="V122" s="10">
        <v>5.0651983620688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3.4036495103440996</v>
      </c>
      <c r="AW122" s="9">
        <v>5.459866706451801</v>
      </c>
      <c r="AX122" s="9">
        <v>0</v>
      </c>
      <c r="AY122" s="9">
        <v>0</v>
      </c>
      <c r="AZ122" s="10">
        <v>13.867016576240802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0.1142483751723</v>
      </c>
      <c r="BG122" s="9">
        <v>0</v>
      </c>
      <c r="BH122" s="9">
        <v>0</v>
      </c>
      <c r="BI122" s="9">
        <v>0</v>
      </c>
      <c r="BJ122" s="10">
        <v>0.9163671758618999</v>
      </c>
      <c r="BK122" s="16">
        <f t="shared" si="3"/>
        <v>87.8226552706909</v>
      </c>
      <c r="BL122" s="15"/>
      <c r="BM122" s="49"/>
    </row>
    <row r="123" spans="1:65" s="12" customFormat="1" ht="15">
      <c r="A123" s="5"/>
      <c r="B123" s="8" t="s">
        <v>260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0.5270680208617999</v>
      </c>
      <c r="I123" s="9">
        <v>47.9709702489999</v>
      </c>
      <c r="J123" s="9">
        <v>0</v>
      </c>
      <c r="K123" s="9">
        <v>0</v>
      </c>
      <c r="L123" s="10">
        <v>0.08574413417219999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0.049801702758400006</v>
      </c>
      <c r="S123" s="9">
        <v>21.2914866283103</v>
      </c>
      <c r="T123" s="9">
        <v>0.11857548275860001</v>
      </c>
      <c r="U123" s="9">
        <v>0</v>
      </c>
      <c r="V123" s="10">
        <v>0.059287741379300006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3.5022048219983</v>
      </c>
      <c r="AW123" s="9">
        <v>6.908485327575004</v>
      </c>
      <c r="AX123" s="9">
        <v>0</v>
      </c>
      <c r="AY123" s="9">
        <v>0</v>
      </c>
      <c r="AZ123" s="10">
        <v>3.686745075378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0.35179684879269996</v>
      </c>
      <c r="BG123" s="9">
        <v>1.7377807064136004</v>
      </c>
      <c r="BH123" s="9">
        <v>0</v>
      </c>
      <c r="BI123" s="9">
        <v>0</v>
      </c>
      <c r="BJ123" s="10">
        <v>0.29817325941330003</v>
      </c>
      <c r="BK123" s="16">
        <f t="shared" si="3"/>
        <v>86.58811999881141</v>
      </c>
      <c r="BL123" s="15"/>
      <c r="BM123" s="49"/>
    </row>
    <row r="124" spans="1:65" s="12" customFormat="1" ht="15">
      <c r="A124" s="5"/>
      <c r="B124" s="8" t="s">
        <v>261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0.6040002634481999</v>
      </c>
      <c r="I124" s="9">
        <v>33.1707536930344</v>
      </c>
      <c r="J124" s="9">
        <v>0</v>
      </c>
      <c r="K124" s="9">
        <v>0</v>
      </c>
      <c r="L124" s="10">
        <v>0.6182679862067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0.0011889768965</v>
      </c>
      <c r="S124" s="9">
        <v>0.8917326724137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3.7241885182401</v>
      </c>
      <c r="AW124" s="9">
        <v>10.441159492696558</v>
      </c>
      <c r="AX124" s="9">
        <v>0</v>
      </c>
      <c r="AY124" s="9">
        <v>0</v>
      </c>
      <c r="AZ124" s="10">
        <v>2.1122228201716005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1.5040058110686</v>
      </c>
      <c r="BG124" s="9">
        <v>0</v>
      </c>
      <c r="BH124" s="9">
        <v>0</v>
      </c>
      <c r="BI124" s="9">
        <v>0</v>
      </c>
      <c r="BJ124" s="10">
        <v>0.8764689074479</v>
      </c>
      <c r="BK124" s="16">
        <f t="shared" si="3"/>
        <v>53.943989141624265</v>
      </c>
      <c r="BL124" s="15"/>
      <c r="BM124" s="49"/>
    </row>
    <row r="125" spans="1:65" s="12" customFormat="1" ht="15">
      <c r="A125" s="5"/>
      <c r="B125" s="8" t="s">
        <v>262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0.27456776220659995</v>
      </c>
      <c r="I125" s="9">
        <v>10.1649143448275</v>
      </c>
      <c r="J125" s="9">
        <v>0</v>
      </c>
      <c r="K125" s="9">
        <v>0</v>
      </c>
      <c r="L125" s="10">
        <v>0.3510929845859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0.16040617441320001</v>
      </c>
      <c r="S125" s="9">
        <v>0</v>
      </c>
      <c r="T125" s="9">
        <v>0</v>
      </c>
      <c r="U125" s="9">
        <v>0</v>
      </c>
      <c r="V125" s="10">
        <v>2.2997366148962004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12.292321511479003</v>
      </c>
      <c r="AW125" s="9">
        <v>7.803725491771268</v>
      </c>
      <c r="AX125" s="9">
        <v>0</v>
      </c>
      <c r="AY125" s="9">
        <v>0</v>
      </c>
      <c r="AZ125" s="10">
        <v>17.731636674238402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3.1086320871679</v>
      </c>
      <c r="BG125" s="9">
        <v>0.0480239862068</v>
      </c>
      <c r="BH125" s="9">
        <v>0</v>
      </c>
      <c r="BI125" s="9">
        <v>0</v>
      </c>
      <c r="BJ125" s="10">
        <v>0.7618188204469999</v>
      </c>
      <c r="BK125" s="16">
        <f t="shared" si="3"/>
        <v>54.99687645223977</v>
      </c>
      <c r="BL125" s="15"/>
      <c r="BM125" s="49"/>
    </row>
    <row r="126" spans="1:65" s="12" customFormat="1" ht="15">
      <c r="A126" s="5"/>
      <c r="B126" s="8" t="s">
        <v>263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0.1187505517241</v>
      </c>
      <c r="I126" s="9">
        <v>23.750110344827398</v>
      </c>
      <c r="J126" s="9">
        <v>0</v>
      </c>
      <c r="K126" s="9">
        <v>0</v>
      </c>
      <c r="L126" s="10">
        <v>0.0178125827586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0.9381293586206</v>
      </c>
      <c r="S126" s="9">
        <v>0</v>
      </c>
      <c r="T126" s="9">
        <v>0</v>
      </c>
      <c r="U126" s="9">
        <v>0</v>
      </c>
      <c r="V126" s="10">
        <v>5.9375275862068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39.680685243103</v>
      </c>
      <c r="AW126" s="9">
        <v>28.447068087740707</v>
      </c>
      <c r="AX126" s="9">
        <v>0</v>
      </c>
      <c r="AY126" s="9">
        <v>0</v>
      </c>
      <c r="AZ126" s="10">
        <v>3.8973298810683996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1.7786053448274999</v>
      </c>
      <c r="BG126" s="9">
        <v>11.8573689655172</v>
      </c>
      <c r="BH126" s="9">
        <v>0</v>
      </c>
      <c r="BI126" s="9">
        <v>0</v>
      </c>
      <c r="BJ126" s="10">
        <v>0.7185447018618</v>
      </c>
      <c r="BK126" s="16">
        <f t="shared" si="3"/>
        <v>117.1419326482561</v>
      </c>
      <c r="BL126" s="15"/>
      <c r="BM126" s="49"/>
    </row>
    <row r="127" spans="1:65" s="12" customFormat="1" ht="15">
      <c r="A127" s="5"/>
      <c r="B127" s="8" t="s">
        <v>264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0.22783344999980001</v>
      </c>
      <c r="I127" s="9">
        <v>0</v>
      </c>
      <c r="J127" s="9">
        <v>0</v>
      </c>
      <c r="K127" s="9">
        <v>0</v>
      </c>
      <c r="L127" s="10">
        <v>0.5136372793446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0.058937012413400006</v>
      </c>
      <c r="S127" s="9">
        <v>0.9556273103448</v>
      </c>
      <c r="T127" s="9">
        <v>0</v>
      </c>
      <c r="U127" s="9">
        <v>0</v>
      </c>
      <c r="V127" s="10">
        <v>0.0623048616549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24.7226940069596</v>
      </c>
      <c r="AW127" s="9">
        <v>8.05879172241968</v>
      </c>
      <c r="AX127" s="9">
        <v>0</v>
      </c>
      <c r="AY127" s="9">
        <v>0</v>
      </c>
      <c r="AZ127" s="10">
        <v>20.217741627754698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6.8852424562702</v>
      </c>
      <c r="BG127" s="9">
        <v>0.6811360765171</v>
      </c>
      <c r="BH127" s="9">
        <v>0.28627567279309996</v>
      </c>
      <c r="BI127" s="9">
        <v>0</v>
      </c>
      <c r="BJ127" s="10">
        <v>5.331599244653101</v>
      </c>
      <c r="BK127" s="16">
        <f t="shared" si="3"/>
        <v>68.00182072112499</v>
      </c>
      <c r="BL127" s="15"/>
      <c r="BM127" s="49"/>
    </row>
    <row r="128" spans="1:65" s="12" customFormat="1" ht="15">
      <c r="A128" s="5"/>
      <c r="B128" s="8" t="s">
        <v>265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3.5869013472413003</v>
      </c>
      <c r="I128" s="9">
        <v>10.480486473758601</v>
      </c>
      <c r="J128" s="9">
        <v>0</v>
      </c>
      <c r="K128" s="9">
        <v>0</v>
      </c>
      <c r="L128" s="10">
        <v>4.4414267984137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0.059277827586199996</v>
      </c>
      <c r="S128" s="9">
        <v>5.9277827586206</v>
      </c>
      <c r="T128" s="9">
        <v>0</v>
      </c>
      <c r="U128" s="9">
        <v>0</v>
      </c>
      <c r="V128" s="10">
        <v>0.45027919396550004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3.8648053313101</v>
      </c>
      <c r="AW128" s="9">
        <v>17.01968976579361</v>
      </c>
      <c r="AX128" s="9">
        <v>0</v>
      </c>
      <c r="AY128" s="9">
        <v>0</v>
      </c>
      <c r="AZ128" s="10">
        <v>8.118478926930699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1.413241737379</v>
      </c>
      <c r="BG128" s="9">
        <v>0.070958337931</v>
      </c>
      <c r="BH128" s="9">
        <v>0</v>
      </c>
      <c r="BI128" s="9">
        <v>0</v>
      </c>
      <c r="BJ128" s="10">
        <v>3.6071671087239006</v>
      </c>
      <c r="BK128" s="16">
        <f t="shared" si="3"/>
        <v>59.04049560765422</v>
      </c>
      <c r="BL128" s="15"/>
      <c r="BM128" s="49"/>
    </row>
    <row r="129" spans="1:65" s="12" customFormat="1" ht="15">
      <c r="A129" s="5"/>
      <c r="B129" s="8" t="s">
        <v>266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2.0750914622412</v>
      </c>
      <c r="I129" s="9">
        <v>310.637983365862</v>
      </c>
      <c r="J129" s="9">
        <v>0</v>
      </c>
      <c r="K129" s="9">
        <v>0</v>
      </c>
      <c r="L129" s="10">
        <v>0.7818843171722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0.1109642846551</v>
      </c>
      <c r="S129" s="9">
        <v>96.12948724137921</v>
      </c>
      <c r="T129" s="9">
        <v>0</v>
      </c>
      <c r="U129" s="9">
        <v>0</v>
      </c>
      <c r="V129" s="10">
        <v>0.011867837931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0.1178268965517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10.7528247968254</v>
      </c>
      <c r="AW129" s="9">
        <v>9.819312240685846</v>
      </c>
      <c r="AX129" s="9">
        <v>0</v>
      </c>
      <c r="AY129" s="9">
        <v>0</v>
      </c>
      <c r="AZ129" s="10">
        <v>4.5352919816197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10.162569827585699</v>
      </c>
      <c r="BG129" s="9">
        <v>0</v>
      </c>
      <c r="BH129" s="9">
        <v>0</v>
      </c>
      <c r="BI129" s="9">
        <v>0</v>
      </c>
      <c r="BJ129" s="10">
        <v>0.5646260312408</v>
      </c>
      <c r="BK129" s="16">
        <f t="shared" si="3"/>
        <v>445.69973028374983</v>
      </c>
      <c r="BL129" s="15"/>
      <c r="BM129" s="49"/>
    </row>
    <row r="130" spans="1:65" s="12" customFormat="1" ht="15">
      <c r="A130" s="5"/>
      <c r="B130" s="8" t="s">
        <v>267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1.2094266620689</v>
      </c>
      <c r="I130" s="9">
        <v>59.285620689655104</v>
      </c>
      <c r="J130" s="9">
        <v>0</v>
      </c>
      <c r="K130" s="9">
        <v>0</v>
      </c>
      <c r="L130" s="10">
        <v>0.079972134655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0.0877427186205</v>
      </c>
      <c r="S130" s="9">
        <v>29.948444920586198</v>
      </c>
      <c r="T130" s="9">
        <v>0</v>
      </c>
      <c r="U130" s="9">
        <v>0</v>
      </c>
      <c r="V130" s="10">
        <v>0.0201999176551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1.7339378493094</v>
      </c>
      <c r="AW130" s="9">
        <v>16.00860130345341</v>
      </c>
      <c r="AX130" s="9">
        <v>0</v>
      </c>
      <c r="AY130" s="9">
        <v>0</v>
      </c>
      <c r="AZ130" s="10">
        <v>3.2844397597577997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1.1463596741717</v>
      </c>
      <c r="BG130" s="9">
        <v>0</v>
      </c>
      <c r="BH130" s="9">
        <v>0</v>
      </c>
      <c r="BI130" s="9">
        <v>0</v>
      </c>
      <c r="BJ130" s="10">
        <v>7.6936808402067</v>
      </c>
      <c r="BK130" s="16">
        <f t="shared" si="3"/>
        <v>120.49842647013983</v>
      </c>
      <c r="BL130" s="15"/>
      <c r="BM130" s="49"/>
    </row>
    <row r="131" spans="1:65" s="12" customFormat="1" ht="15">
      <c r="A131" s="5"/>
      <c r="B131" s="8" t="s">
        <v>268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0.953730184724</v>
      </c>
      <c r="I131" s="9">
        <v>93.0370296597241</v>
      </c>
      <c r="J131" s="9">
        <v>0</v>
      </c>
      <c r="K131" s="9">
        <v>0</v>
      </c>
      <c r="L131" s="10">
        <v>0.5078439612757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0.013485074862</v>
      </c>
      <c r="S131" s="9">
        <v>64.2316424160688</v>
      </c>
      <c r="T131" s="9">
        <v>0</v>
      </c>
      <c r="U131" s="9">
        <v>0</v>
      </c>
      <c r="V131" s="10">
        <v>0.0850108728275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10.022630914826</v>
      </c>
      <c r="AW131" s="9">
        <v>12.709232470082195</v>
      </c>
      <c r="AX131" s="9">
        <v>0</v>
      </c>
      <c r="AY131" s="9">
        <v>0</v>
      </c>
      <c r="AZ131" s="10">
        <v>4.162245935895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0.35868589296510006</v>
      </c>
      <c r="BG131" s="9">
        <v>0</v>
      </c>
      <c r="BH131" s="9">
        <v>0</v>
      </c>
      <c r="BI131" s="9">
        <v>0</v>
      </c>
      <c r="BJ131" s="10">
        <v>0.08958914255160001</v>
      </c>
      <c r="BK131" s="16">
        <f t="shared" si="3"/>
        <v>186.17112652580195</v>
      </c>
      <c r="BL131" s="15"/>
      <c r="BM131" s="49"/>
    </row>
    <row r="132" spans="1:65" s="12" customFormat="1" ht="15">
      <c r="A132" s="5"/>
      <c r="B132" s="8" t="s">
        <v>269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0.0773218691378</v>
      </c>
      <c r="I132" s="9">
        <v>91.8159870031722</v>
      </c>
      <c r="J132" s="9">
        <v>0</v>
      </c>
      <c r="K132" s="9">
        <v>0</v>
      </c>
      <c r="L132" s="10">
        <v>0.3244134130687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0.2698164931032</v>
      </c>
      <c r="S132" s="9">
        <v>68.5407473820688</v>
      </c>
      <c r="T132" s="9">
        <v>0</v>
      </c>
      <c r="U132" s="9">
        <v>0</v>
      </c>
      <c r="V132" s="10">
        <v>0.0365950831034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3.5101631035164997</v>
      </c>
      <c r="AW132" s="9">
        <v>9.246601621592655</v>
      </c>
      <c r="AX132" s="9">
        <v>0</v>
      </c>
      <c r="AY132" s="9">
        <v>0</v>
      </c>
      <c r="AZ132" s="10">
        <v>12.588666009861399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0.0117791103448</v>
      </c>
      <c r="BG132" s="9">
        <v>1.642393832724</v>
      </c>
      <c r="BH132" s="9">
        <v>0</v>
      </c>
      <c r="BI132" s="9">
        <v>0</v>
      </c>
      <c r="BJ132" s="10">
        <v>0.9328275930343001</v>
      </c>
      <c r="BK132" s="16">
        <f t="shared" si="3"/>
        <v>188.99731251472772</v>
      </c>
      <c r="BL132" s="15"/>
      <c r="BM132" s="49"/>
    </row>
    <row r="133" spans="1:65" s="12" customFormat="1" ht="15">
      <c r="A133" s="5"/>
      <c r="B133" s="8" t="s">
        <v>129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8.9615191205515</v>
      </c>
      <c r="I133" s="9">
        <v>18.4463006896551</v>
      </c>
      <c r="J133" s="9">
        <v>0</v>
      </c>
      <c r="K133" s="9">
        <v>0</v>
      </c>
      <c r="L133" s="10">
        <v>0.1000711812413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0.12366342355170001</v>
      </c>
      <c r="S133" s="9">
        <v>31.574058704241303</v>
      </c>
      <c r="T133" s="9">
        <v>0</v>
      </c>
      <c r="U133" s="9">
        <v>0</v>
      </c>
      <c r="V133" s="10">
        <v>2.2143539369655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8.282803431101701</v>
      </c>
      <c r="AW133" s="9">
        <v>7.239966515395309</v>
      </c>
      <c r="AX133" s="9">
        <v>0</v>
      </c>
      <c r="AY133" s="9">
        <v>0</v>
      </c>
      <c r="AZ133" s="10">
        <v>1.7203972014820001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3.5828410813445</v>
      </c>
      <c r="BG133" s="9">
        <v>0.1379041241379</v>
      </c>
      <c r="BH133" s="9">
        <v>0</v>
      </c>
      <c r="BI133" s="9">
        <v>0</v>
      </c>
      <c r="BJ133" s="10">
        <v>1.269289714448</v>
      </c>
      <c r="BK133" s="16">
        <f t="shared" si="3"/>
        <v>83.65316912411583</v>
      </c>
      <c r="BL133" s="15"/>
      <c r="BM133" s="49"/>
    </row>
    <row r="134" spans="1:65" s="12" customFormat="1" ht="15">
      <c r="A134" s="5"/>
      <c r="B134" s="8" t="s">
        <v>270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0.6617473156551</v>
      </c>
      <c r="I134" s="9">
        <v>1.2050024482758002</v>
      </c>
      <c r="J134" s="9">
        <v>0</v>
      </c>
      <c r="K134" s="9">
        <v>0</v>
      </c>
      <c r="L134" s="10">
        <v>1.9130731669998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0.013282866034400001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2.7016319191717</v>
      </c>
      <c r="AW134" s="9">
        <v>1.661296999101307</v>
      </c>
      <c r="AX134" s="9">
        <v>0</v>
      </c>
      <c r="AY134" s="9">
        <v>0</v>
      </c>
      <c r="AZ134" s="10">
        <v>1.3774161195855998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0.4703189093101</v>
      </c>
      <c r="BG134" s="9">
        <v>0.6530501221723</v>
      </c>
      <c r="BH134" s="9">
        <v>0</v>
      </c>
      <c r="BI134" s="9">
        <v>0</v>
      </c>
      <c r="BJ134" s="10">
        <v>0.28752343993069995</v>
      </c>
      <c r="BK134" s="16">
        <f t="shared" si="3"/>
        <v>10.944343306236807</v>
      </c>
      <c r="BL134" s="15"/>
      <c r="BM134" s="49"/>
    </row>
    <row r="135" spans="1:65" s="12" customFormat="1" ht="15">
      <c r="A135" s="5"/>
      <c r="B135" s="8" t="s">
        <v>271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1.3633929498617998</v>
      </c>
      <c r="I135" s="9">
        <v>11.294583999999999</v>
      </c>
      <c r="J135" s="9">
        <v>0</v>
      </c>
      <c r="K135" s="9">
        <v>0</v>
      </c>
      <c r="L135" s="10">
        <v>3.0076751844479994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0.7064008254824999</v>
      </c>
      <c r="S135" s="9">
        <v>1.1610044842068</v>
      </c>
      <c r="T135" s="9">
        <v>1.97336</v>
      </c>
      <c r="U135" s="9">
        <v>0</v>
      </c>
      <c r="V135" s="10">
        <v>1.2064405874136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25.082140761887402</v>
      </c>
      <c r="AW135" s="9">
        <v>15.121025571858269</v>
      </c>
      <c r="AX135" s="9">
        <v>0</v>
      </c>
      <c r="AY135" s="9">
        <v>0</v>
      </c>
      <c r="AZ135" s="10">
        <v>20.9682201800656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6.399654215513001</v>
      </c>
      <c r="BG135" s="9">
        <v>5.1667753966548</v>
      </c>
      <c r="BH135" s="9">
        <v>0</v>
      </c>
      <c r="BI135" s="9">
        <v>0</v>
      </c>
      <c r="BJ135" s="10">
        <v>5.774483227343399</v>
      </c>
      <c r="BK135" s="16">
        <f t="shared" si="3"/>
        <v>99.22515738473516</v>
      </c>
      <c r="BL135" s="15"/>
      <c r="BM135" s="49"/>
    </row>
    <row r="136" spans="1:65" s="12" customFormat="1" ht="15">
      <c r="A136" s="5"/>
      <c r="B136" s="8" t="s">
        <v>272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0.4881562691377</v>
      </c>
      <c r="I136" s="9">
        <v>25.212394482758498</v>
      </c>
      <c r="J136" s="9">
        <v>0</v>
      </c>
      <c r="K136" s="9">
        <v>0</v>
      </c>
      <c r="L136" s="10">
        <v>0.3460974151724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0.0744911655171</v>
      </c>
      <c r="S136" s="9">
        <v>0</v>
      </c>
      <c r="T136" s="9">
        <v>0</v>
      </c>
      <c r="U136" s="9">
        <v>0</v>
      </c>
      <c r="V136" s="10">
        <v>0.006876107586199999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0.6179051584477</v>
      </c>
      <c r="AW136" s="9">
        <v>2.288482069380755</v>
      </c>
      <c r="AX136" s="9">
        <v>0</v>
      </c>
      <c r="AY136" s="9">
        <v>0</v>
      </c>
      <c r="AZ136" s="10">
        <v>2.5470805427583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0.45196376606870003</v>
      </c>
      <c r="BG136" s="9">
        <v>10.668422548517102</v>
      </c>
      <c r="BH136" s="9">
        <v>0</v>
      </c>
      <c r="BI136" s="9">
        <v>0</v>
      </c>
      <c r="BJ136" s="10">
        <v>0.4663466793101</v>
      </c>
      <c r="BK136" s="16">
        <f t="shared" si="3"/>
        <v>43.168216204654556</v>
      </c>
      <c r="BL136" s="15"/>
      <c r="BM136" s="49"/>
    </row>
    <row r="137" spans="1:65" s="12" customFormat="1" ht="15">
      <c r="A137" s="5"/>
      <c r="B137" s="8" t="s">
        <v>273</v>
      </c>
      <c r="C137" s="11">
        <v>0</v>
      </c>
      <c r="D137" s="9">
        <v>3.6113471379309</v>
      </c>
      <c r="E137" s="9">
        <v>0</v>
      </c>
      <c r="F137" s="9">
        <v>0</v>
      </c>
      <c r="G137" s="10">
        <v>0</v>
      </c>
      <c r="H137" s="11">
        <v>0.191129878379</v>
      </c>
      <c r="I137" s="9">
        <v>2.3299013793102996</v>
      </c>
      <c r="J137" s="9">
        <v>0</v>
      </c>
      <c r="K137" s="9">
        <v>0</v>
      </c>
      <c r="L137" s="10">
        <v>0.2844971759998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0.0355309960344</v>
      </c>
      <c r="S137" s="9">
        <v>0</v>
      </c>
      <c r="T137" s="9">
        <v>5.8247534482758</v>
      </c>
      <c r="U137" s="9">
        <v>0</v>
      </c>
      <c r="V137" s="10">
        <v>0.0336670749308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2.2390603705845997</v>
      </c>
      <c r="AW137" s="9">
        <v>1.386261103209152</v>
      </c>
      <c r="AX137" s="9">
        <v>0</v>
      </c>
      <c r="AY137" s="9">
        <v>0</v>
      </c>
      <c r="AZ137" s="10">
        <v>1.1647308447577998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5.7628279737918</v>
      </c>
      <c r="BG137" s="9">
        <v>0.19638698965509999</v>
      </c>
      <c r="BH137" s="9">
        <v>0</v>
      </c>
      <c r="BI137" s="9">
        <v>0</v>
      </c>
      <c r="BJ137" s="10">
        <v>0.1703269766893</v>
      </c>
      <c r="BK137" s="16">
        <f t="shared" si="3"/>
        <v>23.230421349548752</v>
      </c>
      <c r="BL137" s="15"/>
      <c r="BM137" s="49"/>
    </row>
    <row r="138" spans="1:65" s="12" customFormat="1" ht="15">
      <c r="A138" s="5"/>
      <c r="B138" s="8" t="s">
        <v>274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0.6141039958619</v>
      </c>
      <c r="I138" s="9">
        <v>22.8291448275862</v>
      </c>
      <c r="J138" s="9">
        <v>0</v>
      </c>
      <c r="K138" s="9">
        <v>0</v>
      </c>
      <c r="L138" s="10">
        <v>0.035499320206700005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0.0005229975862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1.2793367024135</v>
      </c>
      <c r="AW138" s="9">
        <v>0.22784268965656726</v>
      </c>
      <c r="AX138" s="9">
        <v>0</v>
      </c>
      <c r="AY138" s="9">
        <v>0</v>
      </c>
      <c r="AZ138" s="10">
        <v>0.5240381862065999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0.6431547845859</v>
      </c>
      <c r="BG138" s="9">
        <v>0</v>
      </c>
      <c r="BH138" s="9">
        <v>0</v>
      </c>
      <c r="BI138" s="9">
        <v>0</v>
      </c>
      <c r="BJ138" s="10">
        <v>0.17145162396539998</v>
      </c>
      <c r="BK138" s="16">
        <f t="shared" si="3"/>
        <v>26.325095128068963</v>
      </c>
      <c r="BL138" s="15"/>
      <c r="BM138" s="49"/>
    </row>
    <row r="139" spans="1:65" s="12" customFormat="1" ht="15">
      <c r="A139" s="5"/>
      <c r="B139" s="8" t="s">
        <v>275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1.4376906264823</v>
      </c>
      <c r="I139" s="9">
        <v>2.3734200172413</v>
      </c>
      <c r="J139" s="9">
        <v>0</v>
      </c>
      <c r="K139" s="9">
        <v>0</v>
      </c>
      <c r="L139" s="10">
        <v>1.1302893025167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1.5793084124479</v>
      </c>
      <c r="S139" s="9">
        <v>44.2845442241379</v>
      </c>
      <c r="T139" s="9">
        <v>0</v>
      </c>
      <c r="U139" s="9">
        <v>0</v>
      </c>
      <c r="V139" s="10">
        <v>0.1856936104479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41.671401426232606</v>
      </c>
      <c r="AW139" s="9">
        <v>37.54892124116724</v>
      </c>
      <c r="AX139" s="9">
        <v>0</v>
      </c>
      <c r="AY139" s="9">
        <v>0</v>
      </c>
      <c r="AZ139" s="10">
        <v>14.690322332443998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15.3094037816517</v>
      </c>
      <c r="BG139" s="9">
        <v>3.4346986500685004</v>
      </c>
      <c r="BH139" s="9">
        <v>0</v>
      </c>
      <c r="BI139" s="9">
        <v>0</v>
      </c>
      <c r="BJ139" s="10">
        <v>14.0797637322745</v>
      </c>
      <c r="BK139" s="16">
        <f t="shared" si="3"/>
        <v>177.72545735711253</v>
      </c>
      <c r="BL139" s="15"/>
      <c r="BM139" s="49"/>
    </row>
    <row r="140" spans="1:65" s="12" customFormat="1" ht="15">
      <c r="A140" s="5"/>
      <c r="B140" s="8" t="s">
        <v>276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8.769706618930098</v>
      </c>
      <c r="I140" s="9">
        <v>0.5131164041378</v>
      </c>
      <c r="J140" s="9">
        <v>0</v>
      </c>
      <c r="K140" s="9">
        <v>0</v>
      </c>
      <c r="L140" s="10">
        <v>9.4139935185512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2.9951594066887</v>
      </c>
      <c r="S140" s="9">
        <v>14.7492580352413</v>
      </c>
      <c r="T140" s="9">
        <v>0</v>
      </c>
      <c r="U140" s="9">
        <v>0</v>
      </c>
      <c r="V140" s="10">
        <v>4.6489389534817995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0.13613939965500002</v>
      </c>
      <c r="AC140" s="9">
        <v>0</v>
      </c>
      <c r="AD140" s="9">
        <v>0</v>
      </c>
      <c r="AE140" s="9">
        <v>0</v>
      </c>
      <c r="AF140" s="10">
        <v>0.060238672413700005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107.049076918037</v>
      </c>
      <c r="AW140" s="9">
        <v>54.33342915358432</v>
      </c>
      <c r="AX140" s="9">
        <v>2.4095468965516003</v>
      </c>
      <c r="AY140" s="9">
        <v>0</v>
      </c>
      <c r="AZ140" s="10">
        <v>90.11542038843359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27.1256018221824</v>
      </c>
      <c r="BG140" s="9">
        <v>7.494402535689001</v>
      </c>
      <c r="BH140" s="9">
        <v>0.3012527213792</v>
      </c>
      <c r="BI140" s="9">
        <v>0</v>
      </c>
      <c r="BJ140" s="10">
        <v>20.569449573714703</v>
      </c>
      <c r="BK140" s="16">
        <f t="shared" si="3"/>
        <v>350.6847310186714</v>
      </c>
      <c r="BL140" s="15"/>
      <c r="BM140" s="49"/>
    </row>
    <row r="141" spans="1:65" s="12" customFormat="1" ht="15">
      <c r="A141" s="5"/>
      <c r="B141" s="8" t="s">
        <v>277</v>
      </c>
      <c r="C141" s="11">
        <v>0</v>
      </c>
      <c r="D141" s="9">
        <v>184.6360062068965</v>
      </c>
      <c r="E141" s="9">
        <v>0</v>
      </c>
      <c r="F141" s="9">
        <v>0</v>
      </c>
      <c r="G141" s="10">
        <v>0</v>
      </c>
      <c r="H141" s="11">
        <v>0.0658574289654</v>
      </c>
      <c r="I141" s="9">
        <v>182.2390308813791</v>
      </c>
      <c r="J141" s="9">
        <v>0</v>
      </c>
      <c r="K141" s="9">
        <v>0</v>
      </c>
      <c r="L141" s="10">
        <v>3.5054906914824997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1.1172242413792</v>
      </c>
      <c r="S141" s="9">
        <v>45.8649951724136</v>
      </c>
      <c r="T141" s="9">
        <v>0</v>
      </c>
      <c r="U141" s="9">
        <v>0</v>
      </c>
      <c r="V141" s="10">
        <v>7.063654789172199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27.322823531102102</v>
      </c>
      <c r="AW141" s="9">
        <v>21.247784368364137</v>
      </c>
      <c r="AX141" s="9">
        <v>0</v>
      </c>
      <c r="AY141" s="9">
        <v>0</v>
      </c>
      <c r="AZ141" s="10">
        <v>6.954428844688901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0.36892660713770004</v>
      </c>
      <c r="BG141" s="9">
        <v>1.1738413793103</v>
      </c>
      <c r="BH141" s="9">
        <v>0</v>
      </c>
      <c r="BI141" s="9">
        <v>0</v>
      </c>
      <c r="BJ141" s="10">
        <v>12.2196726970685</v>
      </c>
      <c r="BK141" s="16">
        <f t="shared" si="3"/>
        <v>493.77973683936017</v>
      </c>
      <c r="BL141" s="15"/>
      <c r="BM141" s="49"/>
    </row>
    <row r="142" spans="1:65" s="12" customFormat="1" ht="15">
      <c r="A142" s="5"/>
      <c r="B142" s="8" t="s">
        <v>278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0.39013159758590005</v>
      </c>
      <c r="I142" s="9">
        <v>0</v>
      </c>
      <c r="J142" s="9">
        <v>0</v>
      </c>
      <c r="K142" s="9">
        <v>0</v>
      </c>
      <c r="L142" s="10">
        <v>0.1257526669308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0</v>
      </c>
      <c r="T142" s="9">
        <v>0</v>
      </c>
      <c r="U142" s="9">
        <v>0</v>
      </c>
      <c r="V142" s="10">
        <v>0.0047957172413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26.632631965546203</v>
      </c>
      <c r="AW142" s="9">
        <v>7.375004774842166</v>
      </c>
      <c r="AX142" s="9">
        <v>0</v>
      </c>
      <c r="AY142" s="9">
        <v>0</v>
      </c>
      <c r="AZ142" s="10">
        <v>13.769342722376598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2.912394807480099</v>
      </c>
      <c r="BG142" s="9">
        <v>10.084716551724</v>
      </c>
      <c r="BH142" s="9">
        <v>0</v>
      </c>
      <c r="BI142" s="9">
        <v>0</v>
      </c>
      <c r="BJ142" s="10">
        <v>3.9321330775845995</v>
      </c>
      <c r="BK142" s="16">
        <f t="shared" si="3"/>
        <v>65.22690388131167</v>
      </c>
      <c r="BL142" s="15"/>
      <c r="BM142" s="49"/>
    </row>
    <row r="143" spans="1:65" s="12" customFormat="1" ht="15">
      <c r="A143" s="5"/>
      <c r="B143" s="8" t="s">
        <v>279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0.35231087603429995</v>
      </c>
      <c r="I143" s="9">
        <v>171.1260974487929</v>
      </c>
      <c r="J143" s="9">
        <v>0</v>
      </c>
      <c r="K143" s="9">
        <v>0</v>
      </c>
      <c r="L143" s="10">
        <v>10.9135724474482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0.11686910344819999</v>
      </c>
      <c r="S143" s="9">
        <v>32.0954338962758</v>
      </c>
      <c r="T143" s="9">
        <v>0</v>
      </c>
      <c r="U143" s="9">
        <v>0</v>
      </c>
      <c r="V143" s="10">
        <v>0.0230852065516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10.408861796550902</v>
      </c>
      <c r="AW143" s="9">
        <v>11.14496070344</v>
      </c>
      <c r="AX143" s="9">
        <v>0</v>
      </c>
      <c r="AY143" s="9">
        <v>0</v>
      </c>
      <c r="AZ143" s="10">
        <v>22.055708925412898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</v>
      </c>
      <c r="BG143" s="9">
        <v>0</v>
      </c>
      <c r="BH143" s="9">
        <v>0</v>
      </c>
      <c r="BI143" s="9">
        <v>0</v>
      </c>
      <c r="BJ143" s="10">
        <v>0.1315811023447</v>
      </c>
      <c r="BK143" s="16">
        <f t="shared" si="3"/>
        <v>258.3684815062995</v>
      </c>
      <c r="BL143" s="15"/>
      <c r="BM143" s="49"/>
    </row>
    <row r="144" spans="1:65" s="12" customFormat="1" ht="15">
      <c r="A144" s="5"/>
      <c r="B144" s="8" t="s">
        <v>280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0.09558202230999999</v>
      </c>
      <c r="I144" s="9">
        <v>4.6841668965517</v>
      </c>
      <c r="J144" s="9">
        <v>0</v>
      </c>
      <c r="K144" s="9">
        <v>0</v>
      </c>
      <c r="L144" s="10">
        <v>1.0680585937239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0.1205643104137</v>
      </c>
      <c r="S144" s="9">
        <v>1.7565625862068002</v>
      </c>
      <c r="T144" s="9">
        <v>0</v>
      </c>
      <c r="U144" s="9">
        <v>0</v>
      </c>
      <c r="V144" s="10">
        <v>0.0117104172413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3.3166145159640994</v>
      </c>
      <c r="AW144" s="9">
        <v>23.63601775627968</v>
      </c>
      <c r="AX144" s="9">
        <v>0</v>
      </c>
      <c r="AY144" s="9">
        <v>0</v>
      </c>
      <c r="AZ144" s="10">
        <v>9.9717851939643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4.6139395613788015</v>
      </c>
      <c r="BG144" s="9">
        <v>0</v>
      </c>
      <c r="BH144" s="9">
        <v>0</v>
      </c>
      <c r="BI144" s="9">
        <v>0</v>
      </c>
      <c r="BJ144" s="10">
        <v>0.3636458602065</v>
      </c>
      <c r="BK144" s="16">
        <f t="shared" si="3"/>
        <v>49.63864771424078</v>
      </c>
      <c r="BL144" s="15"/>
      <c r="BM144" s="49"/>
    </row>
    <row r="145" spans="1:65" s="12" customFormat="1" ht="15">
      <c r="A145" s="5"/>
      <c r="B145" s="8" t="s">
        <v>281</v>
      </c>
      <c r="C145" s="11">
        <v>0</v>
      </c>
      <c r="D145" s="9">
        <v>320.3962546402068</v>
      </c>
      <c r="E145" s="9">
        <v>0</v>
      </c>
      <c r="F145" s="9">
        <v>0</v>
      </c>
      <c r="G145" s="10">
        <v>0</v>
      </c>
      <c r="H145" s="11">
        <v>2.3430856262068</v>
      </c>
      <c r="I145" s="9">
        <v>91.5180314291722</v>
      </c>
      <c r="J145" s="9">
        <v>0</v>
      </c>
      <c r="K145" s="9">
        <v>0</v>
      </c>
      <c r="L145" s="10">
        <v>2.7483595284826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1.1665848275862</v>
      </c>
      <c r="S145" s="9">
        <v>0</v>
      </c>
      <c r="T145" s="9">
        <v>0</v>
      </c>
      <c r="U145" s="9">
        <v>0</v>
      </c>
      <c r="V145" s="10">
        <v>12.7191577166551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0.8178835032751</v>
      </c>
      <c r="AW145" s="9">
        <v>72.33157450672806</v>
      </c>
      <c r="AX145" s="9">
        <v>0</v>
      </c>
      <c r="AY145" s="9">
        <v>0</v>
      </c>
      <c r="AZ145" s="10">
        <v>17.225483540688202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0.04873858365499999</v>
      </c>
      <c r="BG145" s="9">
        <v>165.3458258322758</v>
      </c>
      <c r="BH145" s="9">
        <v>0</v>
      </c>
      <c r="BI145" s="9">
        <v>0</v>
      </c>
      <c r="BJ145" s="10">
        <v>0.5648280288613999</v>
      </c>
      <c r="BK145" s="16">
        <f t="shared" si="3"/>
        <v>687.2258077637931</v>
      </c>
      <c r="BL145" s="15"/>
      <c r="BM145" s="49"/>
    </row>
    <row r="146" spans="1:65" s="12" customFormat="1" ht="15">
      <c r="A146" s="5"/>
      <c r="B146" s="8" t="s">
        <v>282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0.242770073862</v>
      </c>
      <c r="I146" s="9">
        <v>91.1957891744136</v>
      </c>
      <c r="J146" s="9">
        <v>0</v>
      </c>
      <c r="K146" s="9">
        <v>0</v>
      </c>
      <c r="L146" s="10">
        <v>1.7578436459306999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0.039651960689599995</v>
      </c>
      <c r="S146" s="9">
        <v>40.5264576563103</v>
      </c>
      <c r="T146" s="9">
        <v>0</v>
      </c>
      <c r="U146" s="9">
        <v>0</v>
      </c>
      <c r="V146" s="10">
        <v>1.1924937164826002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3.6167451359988</v>
      </c>
      <c r="AW146" s="9">
        <v>3.1656011144725267</v>
      </c>
      <c r="AX146" s="9">
        <v>0</v>
      </c>
      <c r="AY146" s="9">
        <v>0</v>
      </c>
      <c r="AZ146" s="10">
        <v>17.8323400199985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0.0581270862067</v>
      </c>
      <c r="BG146" s="9">
        <v>0.9881604655171001</v>
      </c>
      <c r="BH146" s="9">
        <v>0</v>
      </c>
      <c r="BI146" s="9">
        <v>0</v>
      </c>
      <c r="BJ146" s="10">
        <v>2.4601535492752</v>
      </c>
      <c r="BK146" s="16">
        <f t="shared" si="3"/>
        <v>163.07613359915763</v>
      </c>
      <c r="BL146" s="15"/>
      <c r="BM146" s="49"/>
    </row>
    <row r="147" spans="1:65" s="12" customFormat="1" ht="15">
      <c r="A147" s="5"/>
      <c r="B147" s="8" t="s">
        <v>283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3.8067712634479998</v>
      </c>
      <c r="I147" s="9">
        <v>136.4737191044826</v>
      </c>
      <c r="J147" s="9">
        <v>0</v>
      </c>
      <c r="K147" s="9">
        <v>0</v>
      </c>
      <c r="L147" s="10">
        <v>0.8345955758618001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60.74968505893101</v>
      </c>
      <c r="T147" s="9">
        <v>0</v>
      </c>
      <c r="U147" s="9">
        <v>0</v>
      </c>
      <c r="V147" s="10">
        <v>1.9947207235171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0.18596551724129998</v>
      </c>
      <c r="AC147" s="9">
        <v>0</v>
      </c>
      <c r="AD147" s="9">
        <v>0</v>
      </c>
      <c r="AE147" s="9">
        <v>0</v>
      </c>
      <c r="AF147" s="10">
        <v>0.1743426724137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14.841441429964403</v>
      </c>
      <c r="AW147" s="9">
        <v>11.108769306896273</v>
      </c>
      <c r="AX147" s="9">
        <v>0</v>
      </c>
      <c r="AY147" s="9">
        <v>0</v>
      </c>
      <c r="AZ147" s="10">
        <v>10.3709825253776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0.3515345363101</v>
      </c>
      <c r="BG147" s="9">
        <v>4.0101011325861</v>
      </c>
      <c r="BH147" s="9">
        <v>0</v>
      </c>
      <c r="BI147" s="9">
        <v>0</v>
      </c>
      <c r="BJ147" s="10">
        <v>2.0853259784476</v>
      </c>
      <c r="BK147" s="16">
        <f t="shared" si="3"/>
        <v>246.98795482547763</v>
      </c>
      <c r="BL147" s="15"/>
      <c r="BM147" s="49"/>
    </row>
    <row r="148" spans="1:65" s="12" customFormat="1" ht="15">
      <c r="A148" s="5"/>
      <c r="B148" s="8" t="s">
        <v>284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5.532171593344</v>
      </c>
      <c r="I148" s="9">
        <v>43.5678263999998</v>
      </c>
      <c r="J148" s="9">
        <v>0</v>
      </c>
      <c r="K148" s="9">
        <v>0</v>
      </c>
      <c r="L148" s="10">
        <v>5.0755738336545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1.4409178639992</v>
      </c>
      <c r="S148" s="9">
        <v>0.7139040524136</v>
      </c>
      <c r="T148" s="9">
        <v>0.2980831034482</v>
      </c>
      <c r="U148" s="9">
        <v>0</v>
      </c>
      <c r="V148" s="10">
        <v>3.8782071591718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0.11844306896550001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90.677140089736</v>
      </c>
      <c r="AW148" s="9">
        <v>40.43417276693748</v>
      </c>
      <c r="AX148" s="9">
        <v>0</v>
      </c>
      <c r="AY148" s="9">
        <v>0</v>
      </c>
      <c r="AZ148" s="10">
        <v>47.51576862440422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29.187583282777602</v>
      </c>
      <c r="BG148" s="9">
        <v>6.7855648769303</v>
      </c>
      <c r="BH148" s="9">
        <v>0</v>
      </c>
      <c r="BI148" s="9">
        <v>0</v>
      </c>
      <c r="BJ148" s="10">
        <v>15.592824048854402</v>
      </c>
      <c r="BK148" s="16">
        <f t="shared" si="3"/>
        <v>290.8181807646366</v>
      </c>
      <c r="BL148" s="15"/>
      <c r="BM148" s="49"/>
    </row>
    <row r="149" spans="1:65" s="12" customFormat="1" ht="15">
      <c r="A149" s="5"/>
      <c r="B149" s="8" t="s">
        <v>285</v>
      </c>
      <c r="C149" s="11">
        <v>0</v>
      </c>
      <c r="D149" s="9">
        <v>2.9402017241379</v>
      </c>
      <c r="E149" s="9">
        <v>0</v>
      </c>
      <c r="F149" s="9">
        <v>0</v>
      </c>
      <c r="G149" s="10">
        <v>0</v>
      </c>
      <c r="H149" s="11">
        <v>0.1535091539999</v>
      </c>
      <c r="I149" s="9">
        <v>0</v>
      </c>
      <c r="J149" s="9">
        <v>0</v>
      </c>
      <c r="K149" s="9">
        <v>0</v>
      </c>
      <c r="L149" s="10">
        <v>0.5828689874822999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0.0610385877929</v>
      </c>
      <c r="S149" s="9">
        <v>0</v>
      </c>
      <c r="T149" s="9">
        <v>0</v>
      </c>
      <c r="U149" s="9">
        <v>0</v>
      </c>
      <c r="V149" s="10">
        <v>0.0386930546894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1.9329319920334</v>
      </c>
      <c r="AW149" s="9">
        <v>6.0568546634244385</v>
      </c>
      <c r="AX149" s="9">
        <v>0</v>
      </c>
      <c r="AY149" s="9">
        <v>0</v>
      </c>
      <c r="AZ149" s="10">
        <v>5.4816137879986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6.4135744624477</v>
      </c>
      <c r="BG149" s="9">
        <v>0</v>
      </c>
      <c r="BH149" s="9">
        <v>0</v>
      </c>
      <c r="BI149" s="9">
        <v>0</v>
      </c>
      <c r="BJ149" s="10">
        <v>0.1649324847238</v>
      </c>
      <c r="BK149" s="16">
        <f t="shared" si="3"/>
        <v>23.82621889873034</v>
      </c>
      <c r="BL149" s="15"/>
      <c r="BM149" s="49"/>
    </row>
    <row r="150" spans="1:65" s="12" customFormat="1" ht="15">
      <c r="A150" s="5"/>
      <c r="B150" s="8" t="s">
        <v>286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1.323984595482</v>
      </c>
      <c r="I150" s="9">
        <v>0.047814772413699996</v>
      </c>
      <c r="J150" s="9">
        <v>0</v>
      </c>
      <c r="K150" s="9">
        <v>0</v>
      </c>
      <c r="L150" s="10">
        <v>1.247260983586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0.3131867593101</v>
      </c>
      <c r="S150" s="9">
        <v>0</v>
      </c>
      <c r="T150" s="9">
        <v>0</v>
      </c>
      <c r="U150" s="9">
        <v>0</v>
      </c>
      <c r="V150" s="10">
        <v>0.1479628132411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0.0005917710344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31.7407917299235</v>
      </c>
      <c r="AW150" s="9">
        <v>5.112901745779043</v>
      </c>
      <c r="AX150" s="9">
        <v>0</v>
      </c>
      <c r="AY150" s="9">
        <v>0</v>
      </c>
      <c r="AZ150" s="10">
        <v>22.0878959326518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4.7688598469620995</v>
      </c>
      <c r="BG150" s="9">
        <v>0</v>
      </c>
      <c r="BH150" s="9">
        <v>0.9482851429652999</v>
      </c>
      <c r="BI150" s="9">
        <v>0</v>
      </c>
      <c r="BJ150" s="10">
        <v>3.7640928864122003</v>
      </c>
      <c r="BK150" s="16">
        <f t="shared" si="3"/>
        <v>71.50362897976125</v>
      </c>
      <c r="BL150" s="15"/>
      <c r="BM150" s="49"/>
    </row>
    <row r="151" spans="1:65" s="12" customFormat="1" ht="15">
      <c r="A151" s="5"/>
      <c r="B151" s="8" t="s">
        <v>287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0.9225217429307999</v>
      </c>
      <c r="I151" s="9">
        <v>187.0624179310342</v>
      </c>
      <c r="J151" s="9">
        <v>0</v>
      </c>
      <c r="K151" s="9">
        <v>0</v>
      </c>
      <c r="L151" s="10">
        <v>0.0740091186206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0.0058274896551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6.7240860959994</v>
      </c>
      <c r="AW151" s="9">
        <v>2.325644137677592</v>
      </c>
      <c r="AX151" s="9">
        <v>0</v>
      </c>
      <c r="AY151" s="9">
        <v>0</v>
      </c>
      <c r="AZ151" s="10">
        <v>7.6125688506893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0.2418669903448</v>
      </c>
      <c r="BG151" s="9">
        <v>63.8194379394482</v>
      </c>
      <c r="BH151" s="9">
        <v>0</v>
      </c>
      <c r="BI151" s="9">
        <v>0</v>
      </c>
      <c r="BJ151" s="10">
        <v>0.0656994468963</v>
      </c>
      <c r="BK151" s="16">
        <f t="shared" si="3"/>
        <v>268.85407974329627</v>
      </c>
      <c r="BL151" s="15"/>
      <c r="BM151" s="49"/>
    </row>
    <row r="152" spans="1:65" s="12" customFormat="1" ht="15">
      <c r="A152" s="5"/>
      <c r="B152" s="8" t="s">
        <v>288</v>
      </c>
      <c r="C152" s="11">
        <v>0</v>
      </c>
      <c r="D152" s="9">
        <v>2.3278151724137</v>
      </c>
      <c r="E152" s="9">
        <v>0</v>
      </c>
      <c r="F152" s="9">
        <v>0</v>
      </c>
      <c r="G152" s="10">
        <v>0</v>
      </c>
      <c r="H152" s="11">
        <v>1.2791344372412</v>
      </c>
      <c r="I152" s="9">
        <v>11.6390758620689</v>
      </c>
      <c r="J152" s="9">
        <v>0</v>
      </c>
      <c r="K152" s="9">
        <v>0</v>
      </c>
      <c r="L152" s="10">
        <v>0.8867504639997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0.0007109393103000001</v>
      </c>
      <c r="S152" s="9">
        <v>0</v>
      </c>
      <c r="T152" s="9">
        <v>0</v>
      </c>
      <c r="U152" s="9">
        <v>0</v>
      </c>
      <c r="V152" s="10">
        <v>0.0856585853792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7.5446766320332</v>
      </c>
      <c r="AW152" s="9">
        <v>3.464245866641117</v>
      </c>
      <c r="AX152" s="9">
        <v>0</v>
      </c>
      <c r="AY152" s="9">
        <v>0</v>
      </c>
      <c r="AZ152" s="10">
        <v>2.6904064344816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3.0793689684133</v>
      </c>
      <c r="BG152" s="9">
        <v>3.4816541379309998</v>
      </c>
      <c r="BH152" s="9">
        <v>0</v>
      </c>
      <c r="BI152" s="9">
        <v>0</v>
      </c>
      <c r="BJ152" s="10">
        <v>0.4123572455515</v>
      </c>
      <c r="BK152" s="16">
        <f t="shared" si="3"/>
        <v>36.89185474546471</v>
      </c>
      <c r="BL152" s="15"/>
      <c r="BM152" s="49"/>
    </row>
    <row r="153" spans="1:65" s="12" customFormat="1" ht="15">
      <c r="A153" s="5"/>
      <c r="B153" s="8" t="s">
        <v>289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3.6727960827583996</v>
      </c>
      <c r="I153" s="9">
        <v>98.495432631931</v>
      </c>
      <c r="J153" s="9">
        <v>0</v>
      </c>
      <c r="K153" s="9">
        <v>0</v>
      </c>
      <c r="L153" s="10">
        <v>0.23447176441370002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3.8741479707241</v>
      </c>
      <c r="S153" s="9">
        <v>0</v>
      </c>
      <c r="T153" s="9">
        <v>0</v>
      </c>
      <c r="U153" s="9">
        <v>0</v>
      </c>
      <c r="V153" s="10">
        <v>0.0243600886551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4.9430880779987</v>
      </c>
      <c r="AW153" s="9">
        <v>13.455545641067742</v>
      </c>
      <c r="AX153" s="9">
        <v>0</v>
      </c>
      <c r="AY153" s="9">
        <v>0</v>
      </c>
      <c r="AZ153" s="10">
        <v>0.41098210441339994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0.1161948667586</v>
      </c>
      <c r="BG153" s="9">
        <v>37.1653046551379</v>
      </c>
      <c r="BH153" s="9">
        <v>0</v>
      </c>
      <c r="BI153" s="9">
        <v>0</v>
      </c>
      <c r="BJ153" s="10">
        <v>0.0055332551033999994</v>
      </c>
      <c r="BK153" s="16">
        <f t="shared" si="3"/>
        <v>162.39785713896202</v>
      </c>
      <c r="BL153" s="15"/>
      <c r="BM153" s="49"/>
    </row>
    <row r="154" spans="1:65" s="12" customFormat="1" ht="15">
      <c r="A154" s="5"/>
      <c r="B154" s="8" t="s">
        <v>290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0.14256404068939998</v>
      </c>
      <c r="I154" s="9">
        <v>24.515091067344798</v>
      </c>
      <c r="J154" s="9">
        <v>0</v>
      </c>
      <c r="K154" s="9">
        <v>0</v>
      </c>
      <c r="L154" s="10">
        <v>0.11399685299989999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0.0052157575862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5.285919060413</v>
      </c>
      <c r="AW154" s="9">
        <v>0.659456389598526</v>
      </c>
      <c r="AX154" s="9">
        <v>0</v>
      </c>
      <c r="AY154" s="9">
        <v>0</v>
      </c>
      <c r="AZ154" s="10">
        <v>1.9738076167924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0.031237407930799994</v>
      </c>
      <c r="BG154" s="9">
        <v>10.5977066244827</v>
      </c>
      <c r="BH154" s="9">
        <v>0</v>
      </c>
      <c r="BI154" s="9">
        <v>0</v>
      </c>
      <c r="BJ154" s="10">
        <v>0.5854121634481</v>
      </c>
      <c r="BK154" s="16">
        <f t="shared" si="3"/>
        <v>43.91040698128583</v>
      </c>
      <c r="BL154" s="15"/>
      <c r="BM154" s="49"/>
    </row>
    <row r="155" spans="1:65" s="12" customFormat="1" ht="15">
      <c r="A155" s="5"/>
      <c r="B155" s="8" t="s">
        <v>291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0.0819419630342</v>
      </c>
      <c r="I155" s="9">
        <v>0</v>
      </c>
      <c r="J155" s="9">
        <v>0</v>
      </c>
      <c r="K155" s="9">
        <v>0</v>
      </c>
      <c r="L155" s="10">
        <v>0.18943137906860003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0.017169919999900002</v>
      </c>
      <c r="S155" s="9">
        <v>0</v>
      </c>
      <c r="T155" s="9">
        <v>0</v>
      </c>
      <c r="U155" s="9">
        <v>0</v>
      </c>
      <c r="V155" s="10">
        <v>0.004736529655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0.0005906256895999999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37.1959268624124</v>
      </c>
      <c r="AW155" s="9">
        <v>34.42045843060573</v>
      </c>
      <c r="AX155" s="9">
        <v>0</v>
      </c>
      <c r="AY155" s="9">
        <v>0</v>
      </c>
      <c r="AZ155" s="10">
        <v>47.0576968433436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2.4280260936883997</v>
      </c>
      <c r="BG155" s="9">
        <v>12.1078266379308</v>
      </c>
      <c r="BH155" s="9">
        <v>0</v>
      </c>
      <c r="BI155" s="9">
        <v>0</v>
      </c>
      <c r="BJ155" s="10">
        <v>0.4125022407236</v>
      </c>
      <c r="BK155" s="16">
        <f t="shared" si="3"/>
        <v>133.91630752615183</v>
      </c>
      <c r="BL155" s="15"/>
      <c r="BM155" s="49"/>
    </row>
    <row r="156" spans="1:65" s="12" customFormat="1" ht="15">
      <c r="A156" s="5"/>
      <c r="B156" s="8" t="s">
        <v>292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0.029302225034299998</v>
      </c>
      <c r="I156" s="9">
        <v>0</v>
      </c>
      <c r="J156" s="9">
        <v>0</v>
      </c>
      <c r="K156" s="9">
        <v>0</v>
      </c>
      <c r="L156" s="10">
        <v>0.0207759298619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0.0057939344827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0.32179873655130004</v>
      </c>
      <c r="AW156" s="9">
        <v>0.46268689659003603</v>
      </c>
      <c r="AX156" s="9">
        <v>0</v>
      </c>
      <c r="AY156" s="9">
        <v>0</v>
      </c>
      <c r="AZ156" s="10">
        <v>1.6464787463100001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0.0098320965517</v>
      </c>
      <c r="BG156" s="9">
        <v>0</v>
      </c>
      <c r="BH156" s="9">
        <v>0</v>
      </c>
      <c r="BI156" s="9">
        <v>0</v>
      </c>
      <c r="BJ156" s="10">
        <v>1.1758030758619</v>
      </c>
      <c r="BK156" s="16">
        <f t="shared" si="3"/>
        <v>3.672471641243836</v>
      </c>
      <c r="BL156" s="15"/>
      <c r="BM156" s="49"/>
    </row>
    <row r="157" spans="1:65" s="12" customFormat="1" ht="15">
      <c r="A157" s="5"/>
      <c r="B157" s="8" t="s">
        <v>130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6.3271320336202</v>
      </c>
      <c r="I157" s="9">
        <v>5.6560749448273</v>
      </c>
      <c r="J157" s="9">
        <v>0</v>
      </c>
      <c r="K157" s="9">
        <v>0</v>
      </c>
      <c r="L157" s="10">
        <v>3.8947734214133005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2.0247655865854</v>
      </c>
      <c r="S157" s="9">
        <v>0.4465163378964</v>
      </c>
      <c r="T157" s="9">
        <v>0</v>
      </c>
      <c r="U157" s="9">
        <v>0</v>
      </c>
      <c r="V157" s="10">
        <v>1.0679764245509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0.10545542068960001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64.3012745819831</v>
      </c>
      <c r="AW157" s="9">
        <v>20.836284291436623</v>
      </c>
      <c r="AX157" s="9">
        <v>0.5858634482758</v>
      </c>
      <c r="AY157" s="9">
        <v>0</v>
      </c>
      <c r="AZ157" s="10">
        <v>30.800169131508998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18.047517070435898</v>
      </c>
      <c r="BG157" s="9">
        <v>2.0317404243444</v>
      </c>
      <c r="BH157" s="9">
        <v>0</v>
      </c>
      <c r="BI157" s="9">
        <v>0</v>
      </c>
      <c r="BJ157" s="10">
        <v>12.118345604443402</v>
      </c>
      <c r="BK157" s="16">
        <f t="shared" si="3"/>
        <v>168.24388872201132</v>
      </c>
      <c r="BL157" s="15"/>
      <c r="BM157" s="49"/>
    </row>
    <row r="158" spans="1:65" s="12" customFormat="1" ht="15">
      <c r="A158" s="5"/>
      <c r="B158" s="8" t="s">
        <v>293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0.06412949655149999</v>
      </c>
      <c r="I158" s="9">
        <v>7.3952463448275</v>
      </c>
      <c r="J158" s="9">
        <v>0</v>
      </c>
      <c r="K158" s="9">
        <v>0</v>
      </c>
      <c r="L158" s="10">
        <v>0.37451078296519996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1.9442441000336</v>
      </c>
      <c r="AW158" s="9">
        <v>6.691442122369083</v>
      </c>
      <c r="AX158" s="9">
        <v>0</v>
      </c>
      <c r="AY158" s="9">
        <v>0</v>
      </c>
      <c r="AZ158" s="10">
        <v>1.4436560086201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0.1476503834479</v>
      </c>
      <c r="BG158" s="9">
        <v>0.08074630344820001</v>
      </c>
      <c r="BH158" s="9">
        <v>0</v>
      </c>
      <c r="BI158" s="9">
        <v>0</v>
      </c>
      <c r="BJ158" s="10">
        <v>0.6696060241376</v>
      </c>
      <c r="BK158" s="16">
        <f t="shared" si="3"/>
        <v>18.811231566400682</v>
      </c>
      <c r="BL158" s="15"/>
      <c r="BM158" s="49"/>
    </row>
    <row r="159" spans="1:65" s="12" customFormat="1" ht="15">
      <c r="A159" s="5"/>
      <c r="B159" s="8" t="s">
        <v>131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0.0369129710344</v>
      </c>
      <c r="I159" s="9">
        <v>0</v>
      </c>
      <c r="J159" s="9">
        <v>0</v>
      </c>
      <c r="K159" s="9">
        <v>0</v>
      </c>
      <c r="L159" s="10">
        <v>0.1043944962068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0.0158496672413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0.3754069862067</v>
      </c>
      <c r="AW159" s="9">
        <v>5.761916130751857</v>
      </c>
      <c r="AX159" s="9">
        <v>0</v>
      </c>
      <c r="AY159" s="9">
        <v>0</v>
      </c>
      <c r="AZ159" s="10">
        <v>2.6802741669996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3.0408962728273004</v>
      </c>
      <c r="BG159" s="9">
        <v>0</v>
      </c>
      <c r="BH159" s="9">
        <v>0</v>
      </c>
      <c r="BI159" s="9">
        <v>0</v>
      </c>
      <c r="BJ159" s="10">
        <v>0</v>
      </c>
      <c r="BK159" s="16">
        <f t="shared" si="3"/>
        <v>12.015650691267957</v>
      </c>
      <c r="BL159" s="15"/>
      <c r="BM159" s="49"/>
    </row>
    <row r="160" spans="1:65" s="12" customFormat="1" ht="15">
      <c r="A160" s="5"/>
      <c r="B160" s="8" t="s">
        <v>132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0.4847075896891</v>
      </c>
      <c r="I160" s="9">
        <v>0</v>
      </c>
      <c r="J160" s="9">
        <v>0</v>
      </c>
      <c r="K160" s="9">
        <v>0</v>
      </c>
      <c r="L160" s="10">
        <v>0.42420199282720006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0.0963235132757</v>
      </c>
      <c r="S160" s="9">
        <v>0</v>
      </c>
      <c r="T160" s="9">
        <v>0</v>
      </c>
      <c r="U160" s="9">
        <v>0</v>
      </c>
      <c r="V160" s="10">
        <v>0.10403837937910002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0.0056276971034000004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22.931954476131096</v>
      </c>
      <c r="AW160" s="9">
        <v>3.314184247181462</v>
      </c>
      <c r="AX160" s="9">
        <v>0</v>
      </c>
      <c r="AY160" s="9">
        <v>0</v>
      </c>
      <c r="AZ160" s="10">
        <v>13.2843405471005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7.169126107134901</v>
      </c>
      <c r="BG160" s="9">
        <v>2.4328087305861</v>
      </c>
      <c r="BH160" s="9">
        <v>0</v>
      </c>
      <c r="BI160" s="9">
        <v>0</v>
      </c>
      <c r="BJ160" s="10">
        <v>0.9239225655163001</v>
      </c>
      <c r="BK160" s="16">
        <f t="shared" si="3"/>
        <v>51.17123584592486</v>
      </c>
      <c r="BL160" s="15"/>
      <c r="BM160" s="49"/>
    </row>
    <row r="161" spans="1:65" s="12" customFormat="1" ht="15">
      <c r="A161" s="5"/>
      <c r="B161" s="8" t="s">
        <v>133</v>
      </c>
      <c r="C161" s="11">
        <v>0</v>
      </c>
      <c r="D161" s="9">
        <v>23.8370043089655</v>
      </c>
      <c r="E161" s="9">
        <v>0</v>
      </c>
      <c r="F161" s="9">
        <v>0</v>
      </c>
      <c r="G161" s="10">
        <v>0</v>
      </c>
      <c r="H161" s="11">
        <v>0.1336019010343</v>
      </c>
      <c r="I161" s="9">
        <v>697.8406289152068</v>
      </c>
      <c r="J161" s="9">
        <v>0</v>
      </c>
      <c r="K161" s="9">
        <v>0</v>
      </c>
      <c r="L161" s="10">
        <v>1.4778833923791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0.013657457930800001</v>
      </c>
      <c r="S161" s="9">
        <v>389.3163525822413</v>
      </c>
      <c r="T161" s="9">
        <v>0</v>
      </c>
      <c r="U161" s="9">
        <v>0</v>
      </c>
      <c r="V161" s="10">
        <v>2.3910079583791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543.5860137931035</v>
      </c>
      <c r="AS161" s="9">
        <v>0</v>
      </c>
      <c r="AT161" s="9">
        <v>0</v>
      </c>
      <c r="AU161" s="10">
        <v>0</v>
      </c>
      <c r="AV161" s="11">
        <v>1.033239459034</v>
      </c>
      <c r="AW161" s="9">
        <v>51.56458000350209</v>
      </c>
      <c r="AX161" s="9">
        <v>0</v>
      </c>
      <c r="AY161" s="9">
        <v>0</v>
      </c>
      <c r="AZ161" s="10">
        <v>11.0155902504823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0.29448322282729994</v>
      </c>
      <c r="BG161" s="9">
        <v>0.0712002396206</v>
      </c>
      <c r="BH161" s="9">
        <v>0</v>
      </c>
      <c r="BI161" s="9">
        <v>0</v>
      </c>
      <c r="BJ161" s="10">
        <v>0.0830920082412</v>
      </c>
      <c r="BK161" s="16">
        <f t="shared" si="3"/>
        <v>1722.6583354929476</v>
      </c>
      <c r="BL161" s="15"/>
      <c r="BM161" s="49"/>
    </row>
    <row r="162" spans="1:65" s="12" customFormat="1" ht="15">
      <c r="A162" s="5"/>
      <c r="B162" s="8" t="s">
        <v>134</v>
      </c>
      <c r="C162" s="11">
        <v>0</v>
      </c>
      <c r="D162" s="9">
        <v>354.6881688356551</v>
      </c>
      <c r="E162" s="9">
        <v>0</v>
      </c>
      <c r="F162" s="9">
        <v>0</v>
      </c>
      <c r="G162" s="10">
        <v>112.7196904103448</v>
      </c>
      <c r="H162" s="11">
        <v>0.3502640724827</v>
      </c>
      <c r="I162" s="9">
        <v>345.95502396751726</v>
      </c>
      <c r="J162" s="9">
        <v>0</v>
      </c>
      <c r="K162" s="9">
        <v>0</v>
      </c>
      <c r="L162" s="10">
        <v>1.5833248143446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0.0016009538275000002</v>
      </c>
      <c r="S162" s="9">
        <v>292.4490294744137</v>
      </c>
      <c r="T162" s="9">
        <v>0</v>
      </c>
      <c r="U162" s="9">
        <v>0</v>
      </c>
      <c r="V162" s="10">
        <v>0.0130182034482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0.142387492655</v>
      </c>
      <c r="AW162" s="9">
        <v>84.62755212834637</v>
      </c>
      <c r="AX162" s="9">
        <v>0</v>
      </c>
      <c r="AY162" s="9">
        <v>0</v>
      </c>
      <c r="AZ162" s="10">
        <v>2.7118356673789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1.2561470799999</v>
      </c>
      <c r="BH162" s="9">
        <v>1.2991472413793</v>
      </c>
      <c r="BI162" s="9">
        <v>0</v>
      </c>
      <c r="BJ162" s="10">
        <v>0.7637381448617</v>
      </c>
      <c r="BK162" s="16">
        <f t="shared" si="3"/>
        <v>1198.560928486655</v>
      </c>
      <c r="BL162" s="15"/>
      <c r="BM162" s="49"/>
    </row>
    <row r="163" spans="1:65" s="12" customFormat="1" ht="15">
      <c r="A163" s="5"/>
      <c r="B163" s="8" t="s">
        <v>208</v>
      </c>
      <c r="C163" s="11">
        <v>0</v>
      </c>
      <c r="D163" s="9">
        <v>14.231858082206799</v>
      </c>
      <c r="E163" s="9">
        <v>0</v>
      </c>
      <c r="F163" s="9">
        <v>0</v>
      </c>
      <c r="G163" s="10">
        <v>0</v>
      </c>
      <c r="H163" s="11">
        <v>0.250079779862</v>
      </c>
      <c r="I163" s="9">
        <v>131.3693614811377</v>
      </c>
      <c r="J163" s="9">
        <v>0</v>
      </c>
      <c r="K163" s="9">
        <v>0</v>
      </c>
      <c r="L163" s="10">
        <v>0.3032023937585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0.008934917655099999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</v>
      </c>
      <c r="AW163" s="9">
        <v>12.98842111113347</v>
      </c>
      <c r="AX163" s="9">
        <v>0</v>
      </c>
      <c r="AY163" s="9">
        <v>0</v>
      </c>
      <c r="AZ163" s="10">
        <v>5.6763134962408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0.0356160168965</v>
      </c>
      <c r="BG163" s="9">
        <v>64.6868395128275</v>
      </c>
      <c r="BH163" s="9">
        <v>0</v>
      </c>
      <c r="BI163" s="9">
        <v>0</v>
      </c>
      <c r="BJ163" s="10">
        <v>3.016137568793</v>
      </c>
      <c r="BK163" s="16">
        <f t="shared" si="3"/>
        <v>232.5667643605114</v>
      </c>
      <c r="BL163" s="15"/>
      <c r="BM163" s="49"/>
    </row>
    <row r="164" spans="1:65" s="12" customFormat="1" ht="15">
      <c r="A164" s="5"/>
      <c r="B164" s="8" t="s">
        <v>135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0.0266266547241</v>
      </c>
      <c r="I164" s="9">
        <v>31.8711693097585</v>
      </c>
      <c r="J164" s="9">
        <v>0</v>
      </c>
      <c r="K164" s="9">
        <v>0</v>
      </c>
      <c r="L164" s="10">
        <v>0.2900622971378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0</v>
      </c>
      <c r="T164" s="9">
        <v>0</v>
      </c>
      <c r="U164" s="9">
        <v>0</v>
      </c>
      <c r="V164" s="10">
        <v>1.8792723664827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25.871698241034398</v>
      </c>
      <c r="AW164" s="9">
        <v>9.192654840852548</v>
      </c>
      <c r="AX164" s="9">
        <v>0</v>
      </c>
      <c r="AY164" s="9">
        <v>0</v>
      </c>
      <c r="AZ164" s="10">
        <v>36.239200177792895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0.0023618648964</v>
      </c>
      <c r="BG164" s="9">
        <v>33.6273243529999</v>
      </c>
      <c r="BH164" s="9">
        <v>0</v>
      </c>
      <c r="BI164" s="9">
        <v>0</v>
      </c>
      <c r="BJ164" s="10">
        <v>0.9459353842068</v>
      </c>
      <c r="BK164" s="16">
        <f t="shared" si="3"/>
        <v>139.94630548988604</v>
      </c>
      <c r="BL164" s="15"/>
      <c r="BM164" s="49"/>
    </row>
    <row r="165" spans="1:65" s="12" customFormat="1" ht="15">
      <c r="A165" s="5"/>
      <c r="B165" s="8" t="s">
        <v>136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</v>
      </c>
      <c r="I165" s="9">
        <v>9.9331558547931</v>
      </c>
      <c r="J165" s="9">
        <v>0</v>
      </c>
      <c r="K165" s="9">
        <v>0</v>
      </c>
      <c r="L165" s="10">
        <v>4.0579994554826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0.0076548813448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9.631743130654801</v>
      </c>
      <c r="AW165" s="9">
        <v>0.23457470474413203</v>
      </c>
      <c r="AX165" s="9">
        <v>0</v>
      </c>
      <c r="AY165" s="9">
        <v>0</v>
      </c>
      <c r="AZ165" s="10">
        <v>6.7755546764133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0.028925742689500003</v>
      </c>
      <c r="BG165" s="9">
        <v>0</v>
      </c>
      <c r="BH165" s="9">
        <v>1.2773648275862002</v>
      </c>
      <c r="BI165" s="9">
        <v>0</v>
      </c>
      <c r="BJ165" s="10">
        <v>0.0803124704827</v>
      </c>
      <c r="BK165" s="16">
        <f t="shared" si="3"/>
        <v>32.02728574419113</v>
      </c>
      <c r="BL165" s="15"/>
      <c r="BM165" s="49"/>
    </row>
    <row r="166" spans="1:65" s="12" customFormat="1" ht="15">
      <c r="A166" s="5"/>
      <c r="B166" s="8" t="s">
        <v>137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0.1784855123103</v>
      </c>
      <c r="I166" s="9">
        <v>116.8771754958271</v>
      </c>
      <c r="J166" s="9">
        <v>0</v>
      </c>
      <c r="K166" s="9">
        <v>0</v>
      </c>
      <c r="L166" s="10">
        <v>0.0769259864137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0.2550799379999</v>
      </c>
      <c r="S166" s="9">
        <v>32.0162807515172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12.8291741728272</v>
      </c>
      <c r="AW166" s="9">
        <v>75.52875305085627</v>
      </c>
      <c r="AX166" s="9">
        <v>0</v>
      </c>
      <c r="AY166" s="9">
        <v>0</v>
      </c>
      <c r="AZ166" s="10">
        <v>13.8385770154818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1.5986295403792</v>
      </c>
      <c r="BG166" s="9">
        <v>91.9048831009653</v>
      </c>
      <c r="BH166" s="9">
        <v>0</v>
      </c>
      <c r="BI166" s="9">
        <v>0</v>
      </c>
      <c r="BJ166" s="10">
        <v>1.8139781309653</v>
      </c>
      <c r="BK166" s="16">
        <f t="shared" si="3"/>
        <v>346.9179426955433</v>
      </c>
      <c r="BL166" s="15"/>
      <c r="BM166" s="49"/>
    </row>
    <row r="167" spans="1:65" s="12" customFormat="1" ht="15">
      <c r="A167" s="5"/>
      <c r="B167" s="8" t="s">
        <v>138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0.2101811535517</v>
      </c>
      <c r="I167" s="9">
        <v>37.8411257936206</v>
      </c>
      <c r="J167" s="9">
        <v>0</v>
      </c>
      <c r="K167" s="9">
        <v>0</v>
      </c>
      <c r="L167" s="10">
        <v>0.0710098120688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0.16219056655169997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3.3693223320398977</v>
      </c>
      <c r="AW167" s="9">
        <v>0</v>
      </c>
      <c r="AX167" s="9">
        <v>0</v>
      </c>
      <c r="AY167" s="9">
        <v>0</v>
      </c>
      <c r="AZ167" s="10">
        <v>0.8264480129308001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0.0057108022413</v>
      </c>
      <c r="BG167" s="9">
        <v>13.844315862517199</v>
      </c>
      <c r="BH167" s="9">
        <v>0</v>
      </c>
      <c r="BI167" s="9">
        <v>0</v>
      </c>
      <c r="BJ167" s="10">
        <v>0</v>
      </c>
      <c r="BK167" s="16">
        <f t="shared" si="3"/>
        <v>56.330304335522</v>
      </c>
      <c r="BL167" s="15"/>
      <c r="BM167" s="49"/>
    </row>
    <row r="168" spans="1:65" s="12" customFormat="1" ht="15">
      <c r="A168" s="5"/>
      <c r="B168" s="8" t="s">
        <v>139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144.2804911068618</v>
      </c>
      <c r="J168" s="9">
        <v>0</v>
      </c>
      <c r="K168" s="9">
        <v>0</v>
      </c>
      <c r="L168" s="10">
        <v>2.4886174799998995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0.8340578101722</v>
      </c>
      <c r="AW168" s="9">
        <v>37.2482068963272</v>
      </c>
      <c r="AX168" s="9">
        <v>0</v>
      </c>
      <c r="AY168" s="9">
        <v>0</v>
      </c>
      <c r="AZ168" s="10">
        <v>2.5306460697926996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0.0037248206896</v>
      </c>
      <c r="BG168" s="9">
        <v>59.8855904680689</v>
      </c>
      <c r="BH168" s="9">
        <v>0</v>
      </c>
      <c r="BI168" s="9">
        <v>0</v>
      </c>
      <c r="BJ168" s="10">
        <v>0.0120699883447</v>
      </c>
      <c r="BK168" s="16">
        <f t="shared" si="3"/>
        <v>247.283404640257</v>
      </c>
      <c r="BL168" s="15"/>
      <c r="BM168" s="49"/>
    </row>
    <row r="169" spans="1:65" s="12" customFormat="1" ht="15">
      <c r="A169" s="5"/>
      <c r="B169" s="8" t="s">
        <v>140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0.1254941003103</v>
      </c>
      <c r="I169" s="9">
        <v>40.530034410413705</v>
      </c>
      <c r="J169" s="9">
        <v>0</v>
      </c>
      <c r="K169" s="9">
        <v>0</v>
      </c>
      <c r="L169" s="10">
        <v>0.0381955045171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0.028327489310300002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0.1153209966158646</v>
      </c>
      <c r="AW169" s="9">
        <v>0</v>
      </c>
      <c r="AX169" s="9">
        <v>0</v>
      </c>
      <c r="AY169" s="9">
        <v>0</v>
      </c>
      <c r="AZ169" s="10">
        <v>1.2105777556204997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1.1505327955861</v>
      </c>
      <c r="BG169" s="9">
        <v>13.597740309758601</v>
      </c>
      <c r="BH169" s="9">
        <v>0</v>
      </c>
      <c r="BI169" s="9">
        <v>0</v>
      </c>
      <c r="BJ169" s="10">
        <v>0</v>
      </c>
      <c r="BK169" s="16">
        <f t="shared" si="3"/>
        <v>56.796223362132466</v>
      </c>
      <c r="BL169" s="15"/>
      <c r="BM169" s="49"/>
    </row>
    <row r="170" spans="1:65" s="12" customFormat="1" ht="15">
      <c r="A170" s="5"/>
      <c r="B170" s="8" t="s">
        <v>318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2.3160540212063006</v>
      </c>
      <c r="I170" s="9">
        <v>0</v>
      </c>
      <c r="J170" s="9">
        <v>0</v>
      </c>
      <c r="K170" s="9">
        <v>0</v>
      </c>
      <c r="L170" s="10">
        <v>0.49805988844819993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1.986146381965</v>
      </c>
      <c r="S170" s="9">
        <v>0</v>
      </c>
      <c r="T170" s="9">
        <v>0</v>
      </c>
      <c r="U170" s="9">
        <v>0</v>
      </c>
      <c r="V170" s="10">
        <v>0.0047677124482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70.8926746608938</v>
      </c>
      <c r="AW170" s="9">
        <v>75.55296639308924</v>
      </c>
      <c r="AX170" s="9">
        <v>0</v>
      </c>
      <c r="AY170" s="9">
        <v>0</v>
      </c>
      <c r="AZ170" s="10">
        <v>15.4413407359995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2.3293011575162996</v>
      </c>
      <c r="BG170" s="9">
        <v>4.5053352068965005</v>
      </c>
      <c r="BH170" s="9">
        <v>1.0069213793103</v>
      </c>
      <c r="BI170" s="9">
        <v>0</v>
      </c>
      <c r="BJ170" s="10">
        <v>2.2646131127929</v>
      </c>
      <c r="BK170" s="16">
        <f t="shared" si="3"/>
        <v>176.79818065056622</v>
      </c>
      <c r="BL170" s="15"/>
      <c r="BM170" s="49"/>
    </row>
    <row r="171" spans="1:65" s="12" customFormat="1" ht="14.25" customHeight="1">
      <c r="A171" s="5"/>
      <c r="B171" s="8" t="s">
        <v>317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0.3235245651721</v>
      </c>
      <c r="I171" s="9">
        <v>75.47229310344821</v>
      </c>
      <c r="J171" s="9">
        <v>0</v>
      </c>
      <c r="K171" s="9">
        <v>0</v>
      </c>
      <c r="L171" s="10">
        <v>0.0211322420688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1.0069329191379</v>
      </c>
      <c r="S171" s="9">
        <v>29.685768620689498</v>
      </c>
      <c r="T171" s="9">
        <v>0</v>
      </c>
      <c r="U171" s="9">
        <v>0</v>
      </c>
      <c r="V171" s="10">
        <v>0.0100629724137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0.008049212758399999</v>
      </c>
      <c r="AW171" s="9">
        <v>2.0123034484859503</v>
      </c>
      <c r="AX171" s="9">
        <v>0</v>
      </c>
      <c r="AY171" s="9">
        <v>0</v>
      </c>
      <c r="AZ171" s="10">
        <v>0.0100615172413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1.0081640275861001</v>
      </c>
      <c r="BG171" s="9">
        <v>0</v>
      </c>
      <c r="BH171" s="9">
        <v>0</v>
      </c>
      <c r="BI171" s="9">
        <v>0</v>
      </c>
      <c r="BJ171" s="10">
        <v>0.0100615172413</v>
      </c>
      <c r="BK171" s="16">
        <f t="shared" si="3"/>
        <v>109.56835414624325</v>
      </c>
      <c r="BL171" s="15"/>
      <c r="BM171" s="49"/>
    </row>
    <row r="172" spans="1:65" s="12" customFormat="1" ht="15">
      <c r="A172" s="5"/>
      <c r="B172" s="8" t="s">
        <v>319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0.1458316875859</v>
      </c>
      <c r="I172" s="9">
        <v>151.6990560344826</v>
      </c>
      <c r="J172" s="9">
        <v>0</v>
      </c>
      <c r="K172" s="9">
        <v>0</v>
      </c>
      <c r="L172" s="10">
        <v>0.8502167920688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50.148448275862</v>
      </c>
      <c r="T172" s="9">
        <v>0</v>
      </c>
      <c r="U172" s="9">
        <v>0</v>
      </c>
      <c r="V172" s="10">
        <v>0.0015044534482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0.2626343197873412</v>
      </c>
      <c r="AW172" s="9">
        <v>0</v>
      </c>
      <c r="AX172" s="9">
        <v>0</v>
      </c>
      <c r="AY172" s="9">
        <v>0</v>
      </c>
      <c r="AZ172" s="10">
        <v>0.2486288937928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0.0005012679310000001</v>
      </c>
      <c r="BG172" s="9">
        <v>0</v>
      </c>
      <c r="BH172" s="9">
        <v>0</v>
      </c>
      <c r="BI172" s="9">
        <v>0</v>
      </c>
      <c r="BJ172" s="10">
        <v>0.0807041368965</v>
      </c>
      <c r="BK172" s="16">
        <f t="shared" si="3"/>
        <v>203.43752586185516</v>
      </c>
      <c r="BL172" s="15"/>
      <c r="BM172" s="49"/>
    </row>
    <row r="173" spans="1:65" s="12" customFormat="1" ht="15">
      <c r="A173" s="5"/>
      <c r="B173" s="8" t="s">
        <v>320</v>
      </c>
      <c r="C173" s="11">
        <v>0</v>
      </c>
      <c r="D173" s="9">
        <v>56.221852633000005</v>
      </c>
      <c r="E173" s="9">
        <v>0</v>
      </c>
      <c r="F173" s="9">
        <v>0</v>
      </c>
      <c r="G173" s="10">
        <v>10.5234113793103</v>
      </c>
      <c r="H173" s="11">
        <v>1.5088567458620001</v>
      </c>
      <c r="I173" s="9">
        <v>180.4013379310344</v>
      </c>
      <c r="J173" s="9">
        <v>0</v>
      </c>
      <c r="K173" s="9">
        <v>0</v>
      </c>
      <c r="L173" s="10">
        <v>0.0261581939999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0.0015033444825999999</v>
      </c>
      <c r="S173" s="9">
        <v>80.1783724137931</v>
      </c>
      <c r="T173" s="9">
        <v>0</v>
      </c>
      <c r="U173" s="9">
        <v>0</v>
      </c>
      <c r="V173" s="10">
        <v>0.0005111371034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0.0931837232590215</v>
      </c>
      <c r="AW173" s="9">
        <v>0</v>
      </c>
      <c r="AX173" s="9">
        <v>0</v>
      </c>
      <c r="AY173" s="9">
        <v>0</v>
      </c>
      <c r="AZ173" s="10">
        <v>0.0200395103448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0.0450888982758</v>
      </c>
      <c r="BG173" s="9">
        <v>0</v>
      </c>
      <c r="BH173" s="9">
        <v>0</v>
      </c>
      <c r="BI173" s="9">
        <v>0</v>
      </c>
      <c r="BJ173" s="10">
        <v>0.034568155344699994</v>
      </c>
      <c r="BK173" s="16">
        <f t="shared" si="3"/>
        <v>329.05488406581</v>
      </c>
      <c r="BL173" s="15"/>
      <c r="BM173" s="49"/>
    </row>
    <row r="174" spans="1:65" s="12" customFormat="1" ht="15">
      <c r="A174" s="5"/>
      <c r="B174" s="8" t="s">
        <v>321</v>
      </c>
      <c r="C174" s="11">
        <v>0</v>
      </c>
      <c r="D174" s="9">
        <v>35.0257913793103</v>
      </c>
      <c r="E174" s="9">
        <v>0</v>
      </c>
      <c r="F174" s="9">
        <v>0</v>
      </c>
      <c r="G174" s="10">
        <v>0</v>
      </c>
      <c r="H174" s="11">
        <v>0.4255133284136</v>
      </c>
      <c r="I174" s="9">
        <v>100.0736896551723</v>
      </c>
      <c r="J174" s="9">
        <v>0</v>
      </c>
      <c r="K174" s="9">
        <v>0</v>
      </c>
      <c r="L174" s="10">
        <v>0.34025054482729994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0.0106787002412</v>
      </c>
      <c r="S174" s="9">
        <v>50.0368448275862</v>
      </c>
      <c r="T174" s="9">
        <v>0</v>
      </c>
      <c r="U174" s="9">
        <v>0</v>
      </c>
      <c r="V174" s="10">
        <v>0.0055040529309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0.3026627241378</v>
      </c>
      <c r="AW174" s="9">
        <v>10.008524971716042</v>
      </c>
      <c r="AX174" s="9">
        <v>0</v>
      </c>
      <c r="AY174" s="9">
        <v>0</v>
      </c>
      <c r="AZ174" s="10">
        <v>4.5024206896551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4.7154852419997</v>
      </c>
      <c r="BG174" s="9">
        <v>0.7003765517241001</v>
      </c>
      <c r="BH174" s="9">
        <v>0</v>
      </c>
      <c r="BI174" s="9">
        <v>0</v>
      </c>
      <c r="BJ174" s="10">
        <v>0.7003765517241001</v>
      </c>
      <c r="BK174" s="16">
        <f t="shared" si="3"/>
        <v>206.84811921943864</v>
      </c>
      <c r="BL174" s="15"/>
      <c r="BM174" s="49"/>
    </row>
    <row r="175" spans="1:65" s="12" customFormat="1" ht="15">
      <c r="A175" s="5"/>
      <c r="B175" s="8" t="s">
        <v>323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2.6319225819306</v>
      </c>
      <c r="I175" s="9">
        <v>22.327124517241202</v>
      </c>
      <c r="J175" s="9">
        <v>4.6709465517241</v>
      </c>
      <c r="K175" s="9">
        <v>0</v>
      </c>
      <c r="L175" s="10">
        <v>0.45713072165470003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1.485532330034</v>
      </c>
      <c r="S175" s="9">
        <v>0.2338001538965</v>
      </c>
      <c r="T175" s="9">
        <v>2.6624395344827</v>
      </c>
      <c r="U175" s="9">
        <v>0</v>
      </c>
      <c r="V175" s="10">
        <v>0.1345232606894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11.184312766477497</v>
      </c>
      <c r="AW175" s="9">
        <v>2.1845014319893235</v>
      </c>
      <c r="AX175" s="9">
        <v>0</v>
      </c>
      <c r="AY175" s="9">
        <v>0</v>
      </c>
      <c r="AZ175" s="10">
        <v>7.4796244337565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7.7225702421358</v>
      </c>
      <c r="BG175" s="9">
        <v>0</v>
      </c>
      <c r="BH175" s="9">
        <v>0</v>
      </c>
      <c r="BI175" s="9">
        <v>0</v>
      </c>
      <c r="BJ175" s="10">
        <v>0.8394976513444</v>
      </c>
      <c r="BK175" s="16">
        <f t="shared" si="3"/>
        <v>64.01392617735672</v>
      </c>
      <c r="BL175" s="15"/>
      <c r="BM175" s="49"/>
    </row>
    <row r="176" spans="1:65" s="12" customFormat="1" ht="15">
      <c r="A176" s="5"/>
      <c r="B176" s="8" t="s">
        <v>324</v>
      </c>
      <c r="C176" s="11">
        <v>0</v>
      </c>
      <c r="D176" s="9">
        <v>31.3657931034482</v>
      </c>
      <c r="E176" s="9">
        <v>0</v>
      </c>
      <c r="F176" s="9">
        <v>0</v>
      </c>
      <c r="G176" s="10">
        <v>0</v>
      </c>
      <c r="H176" s="11">
        <v>0.207551933793</v>
      </c>
      <c r="I176" s="9">
        <v>304.875508965517</v>
      </c>
      <c r="J176" s="9">
        <v>0</v>
      </c>
      <c r="K176" s="9">
        <v>0</v>
      </c>
      <c r="L176" s="10">
        <v>0.1505558068964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</v>
      </c>
      <c r="S176" s="9">
        <v>112.02068965517239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0.0008960851724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0.8917839635855002</v>
      </c>
      <c r="AW176" s="9">
        <v>0.940889431019805</v>
      </c>
      <c r="AX176" s="9">
        <v>0</v>
      </c>
      <c r="AY176" s="9">
        <v>0</v>
      </c>
      <c r="AZ176" s="10">
        <v>3.2311030186204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0.0273305977585</v>
      </c>
      <c r="BG176" s="9">
        <v>0</v>
      </c>
      <c r="BH176" s="9">
        <v>0</v>
      </c>
      <c r="BI176" s="9">
        <v>0</v>
      </c>
      <c r="BJ176" s="10">
        <v>0.0004480425862</v>
      </c>
      <c r="BK176" s="16">
        <f t="shared" si="3"/>
        <v>453.71255060356987</v>
      </c>
      <c r="BL176" s="15"/>
      <c r="BM176" s="49"/>
    </row>
    <row r="177" spans="1:65" s="12" customFormat="1" ht="15">
      <c r="A177" s="5"/>
      <c r="B177" s="8" t="s">
        <v>325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0.38550808986190005</v>
      </c>
      <c r="I177" s="9">
        <v>59.16827010344811</v>
      </c>
      <c r="J177" s="9">
        <v>0</v>
      </c>
      <c r="K177" s="9">
        <v>0</v>
      </c>
      <c r="L177" s="10">
        <v>0.011839852896399999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5.8145455586206</v>
      </c>
      <c r="S177" s="9">
        <v>21.696065517241298</v>
      </c>
      <c r="T177" s="9">
        <v>0</v>
      </c>
      <c r="U177" s="9">
        <v>0</v>
      </c>
      <c r="V177" s="10">
        <v>0.0005578988275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0.1171510634479</v>
      </c>
      <c r="AW177" s="9">
        <v>2.076831931035953</v>
      </c>
      <c r="AX177" s="9">
        <v>0</v>
      </c>
      <c r="AY177" s="9">
        <v>0</v>
      </c>
      <c r="AZ177" s="10">
        <v>0.10258466137919998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0.6226013034482</v>
      </c>
      <c r="BG177" s="9">
        <v>0</v>
      </c>
      <c r="BH177" s="9">
        <v>0</v>
      </c>
      <c r="BI177" s="9">
        <v>0</v>
      </c>
      <c r="BJ177" s="10">
        <v>0.5664160940688</v>
      </c>
      <c r="BK177" s="16">
        <f t="shared" si="3"/>
        <v>90.56237207427586</v>
      </c>
      <c r="BL177" s="15"/>
      <c r="BM177" s="49"/>
    </row>
    <row r="178" spans="1:65" s="12" customFormat="1" ht="15">
      <c r="A178" s="5"/>
      <c r="B178" s="8" t="s">
        <v>326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3.1362812134481</v>
      </c>
      <c r="I178" s="9">
        <v>11.7944203448275</v>
      </c>
      <c r="J178" s="9">
        <v>0</v>
      </c>
      <c r="K178" s="9">
        <v>0</v>
      </c>
      <c r="L178" s="10">
        <v>0.0063110494826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</v>
      </c>
      <c r="S178" s="9">
        <v>5.1729913793103</v>
      </c>
      <c r="T178" s="9">
        <v>0</v>
      </c>
      <c r="U178" s="9">
        <v>0</v>
      </c>
      <c r="V178" s="10">
        <v>0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0.0001034577586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0.0672475431034</v>
      </c>
      <c r="AW178" s="9">
        <v>0.6724754310352419</v>
      </c>
      <c r="AX178" s="9">
        <v>0</v>
      </c>
      <c r="AY178" s="9">
        <v>0</v>
      </c>
      <c r="AZ178" s="10">
        <v>0.0064143810344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0.010345775862</v>
      </c>
      <c r="BG178" s="9">
        <v>0</v>
      </c>
      <c r="BH178" s="9">
        <v>0</v>
      </c>
      <c r="BI178" s="9">
        <v>0</v>
      </c>
      <c r="BJ178" s="10">
        <v>0.0083800784482</v>
      </c>
      <c r="BK178" s="16">
        <f t="shared" si="3"/>
        <v>20.874970654310342</v>
      </c>
      <c r="BL178" s="15"/>
      <c r="BM178" s="49"/>
    </row>
    <row r="179" spans="1:65" s="12" customFormat="1" ht="15">
      <c r="A179" s="5"/>
      <c r="B179" s="8" t="s">
        <v>327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0.0018931034481999998</v>
      </c>
      <c r="I179" s="9">
        <v>1.1034482758620001</v>
      </c>
      <c r="J179" s="9">
        <v>0</v>
      </c>
      <c r="K179" s="9">
        <v>0</v>
      </c>
      <c r="L179" s="10">
        <v>0.09091206993100001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0.0198275862068</v>
      </c>
      <c r="S179" s="9">
        <v>0</v>
      </c>
      <c r="T179" s="9">
        <v>0</v>
      </c>
      <c r="U179" s="9">
        <v>0</v>
      </c>
      <c r="V179" s="10">
        <v>0.3448275862068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0.005231034483213811</v>
      </c>
      <c r="AW179" s="9">
        <v>0</v>
      </c>
      <c r="AX179" s="9">
        <v>0</v>
      </c>
      <c r="AY179" s="9">
        <v>0</v>
      </c>
      <c r="AZ179" s="10">
        <v>0.0011379310343999998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6">
        <f aca="true" t="shared" si="4" ref="BK179:BK194">SUM(C179:BJ179)</f>
        <v>1.5672775871724138</v>
      </c>
      <c r="BL179" s="15"/>
      <c r="BM179" s="49"/>
    </row>
    <row r="180" spans="1:65" s="12" customFormat="1" ht="15">
      <c r="A180" s="5"/>
      <c r="B180" s="8" t="s">
        <v>328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0.1111126016892</v>
      </c>
      <c r="I180" s="9">
        <v>0.1651415192067</v>
      </c>
      <c r="J180" s="9">
        <v>0.051724137930999996</v>
      </c>
      <c r="K180" s="9">
        <v>0</v>
      </c>
      <c r="L180" s="10">
        <v>0.2810704108272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0.15865980572309998</v>
      </c>
      <c r="S180" s="9">
        <v>0.17571414437900001</v>
      </c>
      <c r="T180" s="9">
        <v>0.09482758620670001</v>
      </c>
      <c r="U180" s="9">
        <v>0</v>
      </c>
      <c r="V180" s="10">
        <v>0.16301623620629999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1.1579089332967998</v>
      </c>
      <c r="AW180" s="9">
        <v>0.4474993931471866</v>
      </c>
      <c r="AX180" s="9">
        <v>0</v>
      </c>
      <c r="AY180" s="9">
        <v>0</v>
      </c>
      <c r="AZ180" s="10">
        <v>0.7058239948582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0.7911936502224</v>
      </c>
      <c r="BG180" s="9">
        <v>0.3048359176889</v>
      </c>
      <c r="BH180" s="9">
        <v>0.0017241379310000001</v>
      </c>
      <c r="BI180" s="9">
        <v>0</v>
      </c>
      <c r="BJ180" s="10">
        <v>0.1759190075139</v>
      </c>
      <c r="BK180" s="16">
        <f t="shared" si="4"/>
        <v>4.786171476827586</v>
      </c>
      <c r="BL180" s="15"/>
      <c r="BM180" s="49"/>
    </row>
    <row r="181" spans="1:65" s="12" customFormat="1" ht="15">
      <c r="A181" s="5"/>
      <c r="B181" s="8" t="s">
        <v>329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0.1091710344826</v>
      </c>
      <c r="I181" s="9">
        <v>18.468804671033897</v>
      </c>
      <c r="J181" s="9">
        <v>0</v>
      </c>
      <c r="K181" s="9">
        <v>0</v>
      </c>
      <c r="L181" s="10">
        <v>3.5778620689652993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0.1127700266202</v>
      </c>
      <c r="S181" s="9">
        <v>5.9803685328271</v>
      </c>
      <c r="T181" s="9">
        <v>0.6206896551723</v>
      </c>
      <c r="U181" s="9">
        <v>0</v>
      </c>
      <c r="V181" s="10">
        <v>0.0513249371032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0.15274594910279998</v>
      </c>
      <c r="AW181" s="9">
        <v>7.980779438763418</v>
      </c>
      <c r="AX181" s="9">
        <v>0</v>
      </c>
      <c r="AY181" s="9">
        <v>0</v>
      </c>
      <c r="AZ181" s="10">
        <v>0.0246193103447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0.1182626784814</v>
      </c>
      <c r="BG181" s="9">
        <v>0.7938709026205999</v>
      </c>
      <c r="BH181" s="9">
        <v>0</v>
      </c>
      <c r="BI181" s="9">
        <v>0</v>
      </c>
      <c r="BJ181" s="10">
        <v>0.1307023758618</v>
      </c>
      <c r="BK181" s="16">
        <f t="shared" si="4"/>
        <v>38.12197158137931</v>
      </c>
      <c r="BL181" s="15"/>
      <c r="BM181" s="49"/>
    </row>
    <row r="182" spans="1:65" s="12" customFormat="1" ht="15">
      <c r="A182" s="5"/>
      <c r="B182" s="8" t="s">
        <v>215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1.4346206362065</v>
      </c>
      <c r="I182" s="9">
        <v>8.3709877862066</v>
      </c>
      <c r="J182" s="9">
        <v>0</v>
      </c>
      <c r="K182" s="9">
        <v>0</v>
      </c>
      <c r="L182" s="10">
        <v>0.939288411034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4.797521484964999</v>
      </c>
      <c r="S182" s="9">
        <v>42.748536112068905</v>
      </c>
      <c r="T182" s="9">
        <v>0.1729542931034</v>
      </c>
      <c r="U182" s="9">
        <v>0</v>
      </c>
      <c r="V182" s="10">
        <v>0.07921220268929999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0.0229044689655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44.863435422610095</v>
      </c>
      <c r="AW182" s="9">
        <v>41.52992243694038</v>
      </c>
      <c r="AX182" s="9">
        <v>0</v>
      </c>
      <c r="AY182" s="9">
        <v>0</v>
      </c>
      <c r="AZ182" s="10">
        <v>17.5832063606505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10.253684128339202</v>
      </c>
      <c r="BG182" s="9">
        <v>3.7901055497928002</v>
      </c>
      <c r="BH182" s="9">
        <v>0</v>
      </c>
      <c r="BI182" s="9">
        <v>0</v>
      </c>
      <c r="BJ182" s="10">
        <v>9.729068700274398</v>
      </c>
      <c r="BK182" s="16">
        <f t="shared" si="4"/>
        <v>186.31544799384662</v>
      </c>
      <c r="BL182" s="15"/>
      <c r="BM182" s="49"/>
    </row>
    <row r="183" spans="1:65" s="12" customFormat="1" ht="15">
      <c r="A183" s="5"/>
      <c r="B183" s="8" t="s">
        <v>141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0.5639680149308001</v>
      </c>
      <c r="I183" s="9">
        <v>40.0613620689655</v>
      </c>
      <c r="J183" s="9">
        <v>0</v>
      </c>
      <c r="K183" s="9">
        <v>0</v>
      </c>
      <c r="L183" s="10">
        <v>8.2447427748274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0.3628414793101</v>
      </c>
      <c r="S183" s="9">
        <v>0</v>
      </c>
      <c r="T183" s="9">
        <v>0</v>
      </c>
      <c r="U183" s="9">
        <v>0</v>
      </c>
      <c r="V183" s="10">
        <v>0.009500265862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1.3587521006887</v>
      </c>
      <c r="AW183" s="9">
        <v>35.35092088977299</v>
      </c>
      <c r="AX183" s="9">
        <v>0</v>
      </c>
      <c r="AY183" s="9">
        <v>0</v>
      </c>
      <c r="AZ183" s="10">
        <v>0.38214536924090003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0.07000465255160002</v>
      </c>
      <c r="BG183" s="9">
        <v>34.8594596551722</v>
      </c>
      <c r="BH183" s="9">
        <v>0</v>
      </c>
      <c r="BI183" s="9">
        <v>0</v>
      </c>
      <c r="BJ183" s="10">
        <v>31.837191612447704</v>
      </c>
      <c r="BK183" s="16">
        <f t="shared" si="4"/>
        <v>153.1008888837699</v>
      </c>
      <c r="BL183" s="15"/>
      <c r="BM183" s="49"/>
    </row>
    <row r="184" spans="1:65" s="12" customFormat="1" ht="15">
      <c r="A184" s="5"/>
      <c r="B184" s="8" t="s">
        <v>142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0.5770100565515</v>
      </c>
      <c r="I184" s="9">
        <v>0</v>
      </c>
      <c r="J184" s="9">
        <v>0</v>
      </c>
      <c r="K184" s="9">
        <v>0</v>
      </c>
      <c r="L184" s="10">
        <v>0.7059084288617999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0.5084594465516</v>
      </c>
      <c r="S184" s="9">
        <v>0</v>
      </c>
      <c r="T184" s="9">
        <v>0</v>
      </c>
      <c r="U184" s="9">
        <v>0</v>
      </c>
      <c r="V184" s="10">
        <v>0.1015173511723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0.022613268965499998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9.7745502323059</v>
      </c>
      <c r="AW184" s="9">
        <v>4.908546257020029</v>
      </c>
      <c r="AX184" s="9">
        <v>0</v>
      </c>
      <c r="AY184" s="9">
        <v>0</v>
      </c>
      <c r="AZ184" s="10">
        <v>7.4414060016534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3.199422664964</v>
      </c>
      <c r="BG184" s="9">
        <v>0.0173034223103</v>
      </c>
      <c r="BH184" s="9">
        <v>0</v>
      </c>
      <c r="BI184" s="9">
        <v>0</v>
      </c>
      <c r="BJ184" s="10">
        <v>0.5849650425512</v>
      </c>
      <c r="BK184" s="16">
        <f t="shared" si="4"/>
        <v>27.84170217290753</v>
      </c>
      <c r="BL184" s="15"/>
      <c r="BM184" s="49"/>
    </row>
    <row r="185" spans="1:65" s="12" customFormat="1" ht="15">
      <c r="A185" s="5"/>
      <c r="B185" s="8" t="s">
        <v>143</v>
      </c>
      <c r="C185" s="11">
        <v>0</v>
      </c>
      <c r="D185" s="9">
        <v>5.7019293103448</v>
      </c>
      <c r="E185" s="9">
        <v>0</v>
      </c>
      <c r="F185" s="9">
        <v>0</v>
      </c>
      <c r="G185" s="10">
        <v>0</v>
      </c>
      <c r="H185" s="11">
        <v>0.24062141689640001</v>
      </c>
      <c r="I185" s="9">
        <v>13.6846303448275</v>
      </c>
      <c r="J185" s="9">
        <v>0</v>
      </c>
      <c r="K185" s="9">
        <v>0</v>
      </c>
      <c r="L185" s="10">
        <v>0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0.1146087791378</v>
      </c>
      <c r="S185" s="9">
        <v>0</v>
      </c>
      <c r="T185" s="9">
        <v>0</v>
      </c>
      <c r="U185" s="9">
        <v>0</v>
      </c>
      <c r="V185" s="10">
        <v>0.017904058034399997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0.0085424431031</v>
      </c>
      <c r="AW185" s="9">
        <v>18.22387862069125</v>
      </c>
      <c r="AX185" s="9">
        <v>0</v>
      </c>
      <c r="AY185" s="9">
        <v>0</v>
      </c>
      <c r="AZ185" s="10">
        <v>0.0802989651721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0.029613802758499997</v>
      </c>
      <c r="BG185" s="9">
        <v>17.0848862068965</v>
      </c>
      <c r="BH185" s="9">
        <v>0</v>
      </c>
      <c r="BI185" s="9">
        <v>0</v>
      </c>
      <c r="BJ185" s="10">
        <v>17.1019710931032</v>
      </c>
      <c r="BK185" s="16">
        <f t="shared" si="4"/>
        <v>72.28888504096554</v>
      </c>
      <c r="BL185" s="15"/>
      <c r="BM185" s="49"/>
    </row>
    <row r="186" spans="1:65" s="12" customFormat="1" ht="15">
      <c r="A186" s="5"/>
      <c r="B186" s="8" t="s">
        <v>144</v>
      </c>
      <c r="C186" s="11">
        <v>0</v>
      </c>
      <c r="D186" s="9">
        <v>7.4571772586206</v>
      </c>
      <c r="E186" s="9">
        <v>0</v>
      </c>
      <c r="F186" s="9">
        <v>0</v>
      </c>
      <c r="G186" s="10">
        <v>0</v>
      </c>
      <c r="H186" s="11">
        <v>0.0432630131031</v>
      </c>
      <c r="I186" s="9">
        <v>14.8005044827586</v>
      </c>
      <c r="J186" s="9">
        <v>0</v>
      </c>
      <c r="K186" s="9">
        <v>0</v>
      </c>
      <c r="L186" s="10">
        <v>0.0130927539655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0.11783478568950001</v>
      </c>
      <c r="S186" s="9">
        <v>0</v>
      </c>
      <c r="T186" s="9">
        <v>0</v>
      </c>
      <c r="U186" s="9">
        <v>0</v>
      </c>
      <c r="V186" s="10">
        <v>0.0034155010344000002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1.3371452397238</v>
      </c>
      <c r="AW186" s="9">
        <v>27.286038620528238</v>
      </c>
      <c r="AX186" s="9">
        <v>0</v>
      </c>
      <c r="AY186" s="9">
        <v>0</v>
      </c>
      <c r="AZ186" s="10">
        <v>0.09742252637910001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0.07173954320680001</v>
      </c>
      <c r="BG186" s="9">
        <v>17.053774137931</v>
      </c>
      <c r="BH186" s="9">
        <v>0</v>
      </c>
      <c r="BI186" s="9">
        <v>0</v>
      </c>
      <c r="BJ186" s="10">
        <v>0.0056845913792</v>
      </c>
      <c r="BK186" s="16">
        <f t="shared" si="4"/>
        <v>68.28709245431983</v>
      </c>
      <c r="BL186" s="15"/>
      <c r="BM186" s="49"/>
    </row>
    <row r="187" spans="1:65" s="12" customFormat="1" ht="15">
      <c r="A187" s="5"/>
      <c r="B187" s="8" t="s">
        <v>145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0.30365095889640004</v>
      </c>
      <c r="I187" s="9">
        <v>82.2447451724137</v>
      </c>
      <c r="J187" s="9">
        <v>0</v>
      </c>
      <c r="K187" s="9">
        <v>0</v>
      </c>
      <c r="L187" s="10">
        <v>0.6070901499308001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0.3612146709999</v>
      </c>
      <c r="S187" s="9">
        <v>0</v>
      </c>
      <c r="T187" s="9">
        <v>0</v>
      </c>
      <c r="U187" s="9">
        <v>0</v>
      </c>
      <c r="V187" s="10">
        <v>1.2111555091033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0.5049250808619</v>
      </c>
      <c r="AW187" s="9">
        <v>6.813952657754724</v>
      </c>
      <c r="AX187" s="9">
        <v>0</v>
      </c>
      <c r="AY187" s="9">
        <v>0</v>
      </c>
      <c r="AZ187" s="10">
        <v>16.7097093978274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0.22506408627580002</v>
      </c>
      <c r="BG187" s="9">
        <v>37.13424</v>
      </c>
      <c r="BH187" s="9">
        <v>0</v>
      </c>
      <c r="BI187" s="9">
        <v>0</v>
      </c>
      <c r="BJ187" s="10">
        <v>14.074664656000001</v>
      </c>
      <c r="BK187" s="16">
        <f t="shared" si="4"/>
        <v>160.19041234006392</v>
      </c>
      <c r="BL187" s="15"/>
      <c r="BM187" s="49"/>
    </row>
    <row r="188" spans="1:65" s="12" customFormat="1" ht="15">
      <c r="A188" s="5"/>
      <c r="B188" s="8" t="s">
        <v>146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1.4450244112755999</v>
      </c>
      <c r="I188" s="9">
        <v>7.062320067206799</v>
      </c>
      <c r="J188" s="9">
        <v>0</v>
      </c>
      <c r="K188" s="9">
        <v>0</v>
      </c>
      <c r="L188" s="10">
        <v>0.3305149398618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0.6208231360343</v>
      </c>
      <c r="S188" s="9">
        <v>9.636327</v>
      </c>
      <c r="T188" s="9">
        <v>0</v>
      </c>
      <c r="U188" s="9">
        <v>0</v>
      </c>
      <c r="V188" s="10">
        <v>0.0258076343791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0.0549897241378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7.3102891227892</v>
      </c>
      <c r="AW188" s="9">
        <v>8.953536865366727</v>
      </c>
      <c r="AX188" s="9">
        <v>0</v>
      </c>
      <c r="AY188" s="9">
        <v>0</v>
      </c>
      <c r="AZ188" s="10">
        <v>2.2892615971706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0.7606709486194</v>
      </c>
      <c r="BG188" s="9">
        <v>0</v>
      </c>
      <c r="BH188" s="9">
        <v>0</v>
      </c>
      <c r="BI188" s="9">
        <v>0</v>
      </c>
      <c r="BJ188" s="10">
        <v>0.8459719866548001</v>
      </c>
      <c r="BK188" s="16">
        <f t="shared" si="4"/>
        <v>39.33553743349613</v>
      </c>
      <c r="BL188" s="15"/>
      <c r="BM188" s="56"/>
    </row>
    <row r="189" spans="1:65" s="12" customFormat="1" ht="15">
      <c r="A189" s="5"/>
      <c r="B189" s="8" t="s">
        <v>147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0.1828792419309</v>
      </c>
      <c r="I189" s="9">
        <v>238.58638965517218</v>
      </c>
      <c r="J189" s="9">
        <v>0</v>
      </c>
      <c r="K189" s="9">
        <v>0</v>
      </c>
      <c r="L189" s="10">
        <v>0.14248601131010002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0.0011097041378</v>
      </c>
      <c r="S189" s="9">
        <v>0</v>
      </c>
      <c r="T189" s="9">
        <v>0</v>
      </c>
      <c r="U189" s="9">
        <v>0</v>
      </c>
      <c r="V189" s="10">
        <v>0.100761135724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0.047117435551399994</v>
      </c>
      <c r="AW189" s="9">
        <v>8.867555862164398</v>
      </c>
      <c r="AX189" s="9">
        <v>0</v>
      </c>
      <c r="AY189" s="9">
        <v>0</v>
      </c>
      <c r="AZ189" s="10">
        <v>2.7880892863793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2.3620951927584</v>
      </c>
      <c r="BG189" s="9">
        <v>79.8080027586206</v>
      </c>
      <c r="BH189" s="9">
        <v>0</v>
      </c>
      <c r="BI189" s="9">
        <v>0</v>
      </c>
      <c r="BJ189" s="10">
        <v>0.0049880001724</v>
      </c>
      <c r="BK189" s="16">
        <f t="shared" si="4"/>
        <v>332.89147428392147</v>
      </c>
      <c r="BL189" s="15"/>
      <c r="BM189" s="56"/>
    </row>
    <row r="190" spans="1:65" s="12" customFormat="1" ht="15">
      <c r="A190" s="5"/>
      <c r="B190" s="8" t="s">
        <v>148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0.7185834170686999</v>
      </c>
      <c r="I190" s="9">
        <v>0.1649388103448</v>
      </c>
      <c r="J190" s="9">
        <v>0</v>
      </c>
      <c r="K190" s="9">
        <v>0</v>
      </c>
      <c r="L190" s="10">
        <v>0.4696357726547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0.03171141496509999</v>
      </c>
      <c r="S190" s="9">
        <v>1.4817003129309</v>
      </c>
      <c r="T190" s="9">
        <v>0</v>
      </c>
      <c r="U190" s="9">
        <v>0</v>
      </c>
      <c r="V190" s="10">
        <v>0.35054995158589997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14.2826723294097</v>
      </c>
      <c r="AW190" s="9">
        <v>11.366983223426901</v>
      </c>
      <c r="AX190" s="9">
        <v>0</v>
      </c>
      <c r="AY190" s="9">
        <v>0</v>
      </c>
      <c r="AZ190" s="10">
        <v>3.0499829174469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3.3343293702409005</v>
      </c>
      <c r="BG190" s="9">
        <v>0</v>
      </c>
      <c r="BH190" s="9">
        <v>0</v>
      </c>
      <c r="BI190" s="9">
        <v>0</v>
      </c>
      <c r="BJ190" s="10">
        <v>0.6300270924478999</v>
      </c>
      <c r="BK190" s="16">
        <f t="shared" si="4"/>
        <v>35.881114612522396</v>
      </c>
      <c r="BL190" s="15"/>
      <c r="BM190" s="56"/>
    </row>
    <row r="191" spans="1:65" s="12" customFormat="1" ht="15">
      <c r="A191" s="5"/>
      <c r="B191" s="8" t="s">
        <v>149</v>
      </c>
      <c r="C191" s="11">
        <v>0</v>
      </c>
      <c r="D191" s="9">
        <v>0.32922475862059997</v>
      </c>
      <c r="E191" s="9">
        <v>0</v>
      </c>
      <c r="F191" s="9">
        <v>0</v>
      </c>
      <c r="G191" s="10">
        <v>0</v>
      </c>
      <c r="H191" s="11">
        <v>1.1667725445515</v>
      </c>
      <c r="I191" s="9">
        <v>16.4612379310344</v>
      </c>
      <c r="J191" s="9">
        <v>0</v>
      </c>
      <c r="K191" s="9">
        <v>0</v>
      </c>
      <c r="L191" s="10">
        <v>0.8562038555859999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0.0032922475861</v>
      </c>
      <c r="S191" s="9">
        <v>0</v>
      </c>
      <c r="T191" s="9">
        <v>0</v>
      </c>
      <c r="U191" s="9">
        <v>0</v>
      </c>
      <c r="V191" s="10">
        <v>0.0398361957929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0.5390889291719</v>
      </c>
      <c r="AW191" s="9">
        <v>0.5467655172660411</v>
      </c>
      <c r="AX191" s="9">
        <v>0</v>
      </c>
      <c r="AY191" s="9">
        <v>0</v>
      </c>
      <c r="AZ191" s="10">
        <v>0.15871577141350002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0.16840377930990003</v>
      </c>
      <c r="BG191" s="9">
        <v>0</v>
      </c>
      <c r="BH191" s="9">
        <v>0</v>
      </c>
      <c r="BI191" s="9">
        <v>0</v>
      </c>
      <c r="BJ191" s="10">
        <v>2.0448880662410995</v>
      </c>
      <c r="BK191" s="16">
        <f t="shared" si="4"/>
        <v>22.314429596573945</v>
      </c>
      <c r="BL191" s="15"/>
      <c r="BM191" s="56"/>
    </row>
    <row r="192" spans="1:65" s="12" customFormat="1" ht="15">
      <c r="A192" s="5"/>
      <c r="B192" s="8" t="s">
        <v>150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1.4673257397929</v>
      </c>
      <c r="I192" s="9">
        <v>205.2508374546206</v>
      </c>
      <c r="J192" s="9">
        <v>0</v>
      </c>
      <c r="K192" s="9">
        <v>0</v>
      </c>
      <c r="L192" s="10">
        <v>0.7964898361032001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0.0021788806895999997</v>
      </c>
      <c r="S192" s="9">
        <v>5.4472017241379</v>
      </c>
      <c r="T192" s="9">
        <v>0</v>
      </c>
      <c r="U192" s="9">
        <v>0</v>
      </c>
      <c r="V192" s="10">
        <v>0.0108945124482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6.522115468930901</v>
      </c>
      <c r="AW192" s="9">
        <v>0.5428599999503473</v>
      </c>
      <c r="AX192" s="9">
        <v>0</v>
      </c>
      <c r="AY192" s="9">
        <v>0</v>
      </c>
      <c r="AZ192" s="10">
        <v>0.14418361600000001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0.014923221551699999</v>
      </c>
      <c r="BG192" s="9">
        <v>0</v>
      </c>
      <c r="BH192" s="9">
        <v>0</v>
      </c>
      <c r="BI192" s="9">
        <v>0</v>
      </c>
      <c r="BJ192" s="10">
        <v>0.00705718</v>
      </c>
      <c r="BK192" s="16">
        <f t="shared" si="4"/>
        <v>220.20606763422535</v>
      </c>
      <c r="BL192" s="15"/>
      <c r="BM192" s="56"/>
    </row>
    <row r="193" spans="1:65" s="12" customFormat="1" ht="15">
      <c r="A193" s="5"/>
      <c r="B193" s="8" t="s">
        <v>182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0.1487264374135</v>
      </c>
      <c r="I193" s="9">
        <v>111.4094252586205</v>
      </c>
      <c r="J193" s="9">
        <v>0</v>
      </c>
      <c r="K193" s="9">
        <v>0</v>
      </c>
      <c r="L193" s="10">
        <v>0.2469747103446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0.0021664448275</v>
      </c>
      <c r="S193" s="9">
        <v>17.331558620689602</v>
      </c>
      <c r="T193" s="9">
        <v>0</v>
      </c>
      <c r="U193" s="9">
        <v>0</v>
      </c>
      <c r="V193" s="10">
        <v>0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0.5462311603439</v>
      </c>
      <c r="AW193" s="9">
        <v>3.2449375862093865</v>
      </c>
      <c r="AX193" s="9">
        <v>0</v>
      </c>
      <c r="AY193" s="9">
        <v>0</v>
      </c>
      <c r="AZ193" s="10">
        <v>0.21751898286159999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0.08188059175840001</v>
      </c>
      <c r="BG193" s="9">
        <v>40.0208968965517</v>
      </c>
      <c r="BH193" s="9">
        <v>0</v>
      </c>
      <c r="BI193" s="9">
        <v>0</v>
      </c>
      <c r="BJ193" s="10">
        <v>0.0064898751724000005</v>
      </c>
      <c r="BK193" s="16">
        <f t="shared" si="4"/>
        <v>173.25680656479307</v>
      </c>
      <c r="BL193" s="15"/>
      <c r="BM193" s="56"/>
    </row>
    <row r="194" spans="1:65" s="12" customFormat="1" ht="15">
      <c r="A194" s="5"/>
      <c r="B194" s="8" t="s">
        <v>187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0.8552110715516</v>
      </c>
      <c r="I194" s="9">
        <v>232.01309827586192</v>
      </c>
      <c r="J194" s="9">
        <v>0</v>
      </c>
      <c r="K194" s="9">
        <v>0</v>
      </c>
      <c r="L194" s="10">
        <v>0.0842801068619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0.0024280439999</v>
      </c>
      <c r="S194" s="9">
        <v>15.107829655172399</v>
      </c>
      <c r="T194" s="9">
        <v>0</v>
      </c>
      <c r="U194" s="9">
        <v>0</v>
      </c>
      <c r="V194" s="10">
        <v>0.0097121762068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0.0053912155172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0.330503076034</v>
      </c>
      <c r="AW194" s="9">
        <v>0.4326179059675543</v>
      </c>
      <c r="AX194" s="9">
        <v>0</v>
      </c>
      <c r="AY194" s="9">
        <v>0</v>
      </c>
      <c r="AZ194" s="10">
        <v>0.06361634310320001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0.0204866189654</v>
      </c>
      <c r="BG194" s="9">
        <v>75.4770172413793</v>
      </c>
      <c r="BH194" s="9">
        <v>0</v>
      </c>
      <c r="BI194" s="9">
        <v>0</v>
      </c>
      <c r="BJ194" s="10">
        <v>0.0016173646551</v>
      </c>
      <c r="BK194" s="16">
        <f t="shared" si="4"/>
        <v>324.4038090952763</v>
      </c>
      <c r="BL194" s="15"/>
      <c r="BM194" s="56"/>
    </row>
    <row r="195" spans="1:65" s="20" customFormat="1" ht="15">
      <c r="A195" s="5"/>
      <c r="B195" s="14" t="s">
        <v>17</v>
      </c>
      <c r="C195" s="19">
        <f aca="true" t="shared" si="5" ref="C195:AH195">SUM(C20:C194)</f>
        <v>0</v>
      </c>
      <c r="D195" s="17">
        <f t="shared" si="5"/>
        <v>1069.269647758654</v>
      </c>
      <c r="E195" s="17">
        <f t="shared" si="5"/>
        <v>0</v>
      </c>
      <c r="F195" s="17">
        <f t="shared" si="5"/>
        <v>0</v>
      </c>
      <c r="G195" s="18">
        <f t="shared" si="5"/>
        <v>123.2431017896551</v>
      </c>
      <c r="H195" s="19">
        <f t="shared" si="5"/>
        <v>324.5331999926505</v>
      </c>
      <c r="I195" s="17">
        <f t="shared" si="5"/>
        <v>7759.396725442122</v>
      </c>
      <c r="J195" s="17">
        <f t="shared" si="5"/>
        <v>11.749464118137599</v>
      </c>
      <c r="K195" s="17">
        <f t="shared" si="5"/>
        <v>0</v>
      </c>
      <c r="L195" s="18">
        <f t="shared" si="5"/>
        <v>348.33679346840745</v>
      </c>
      <c r="M195" s="19">
        <f t="shared" si="5"/>
        <v>0</v>
      </c>
      <c r="N195" s="17">
        <f t="shared" si="5"/>
        <v>0</v>
      </c>
      <c r="O195" s="17">
        <f t="shared" si="5"/>
        <v>0</v>
      </c>
      <c r="P195" s="17">
        <f t="shared" si="5"/>
        <v>0</v>
      </c>
      <c r="Q195" s="18">
        <f t="shared" si="5"/>
        <v>0</v>
      </c>
      <c r="R195" s="19">
        <f t="shared" si="5"/>
        <v>80.9860519349662</v>
      </c>
      <c r="S195" s="17">
        <f t="shared" si="5"/>
        <v>2521.1098084830255</v>
      </c>
      <c r="T195" s="17">
        <f t="shared" si="5"/>
        <v>38.4038423731364</v>
      </c>
      <c r="U195" s="17">
        <f t="shared" si="5"/>
        <v>0</v>
      </c>
      <c r="V195" s="18">
        <f t="shared" si="5"/>
        <v>110.27100371693648</v>
      </c>
      <c r="W195" s="19">
        <f t="shared" si="5"/>
        <v>0</v>
      </c>
      <c r="X195" s="17">
        <f t="shared" si="5"/>
        <v>0</v>
      </c>
      <c r="Y195" s="17">
        <f t="shared" si="5"/>
        <v>0</v>
      </c>
      <c r="Z195" s="17">
        <f t="shared" si="5"/>
        <v>0</v>
      </c>
      <c r="AA195" s="18">
        <f t="shared" si="5"/>
        <v>0</v>
      </c>
      <c r="AB195" s="19">
        <f t="shared" si="5"/>
        <v>2.5905701452382</v>
      </c>
      <c r="AC195" s="17">
        <f t="shared" si="5"/>
        <v>0.05441228858620001</v>
      </c>
      <c r="AD195" s="17">
        <f t="shared" si="5"/>
        <v>0</v>
      </c>
      <c r="AE195" s="17">
        <f t="shared" si="5"/>
        <v>0</v>
      </c>
      <c r="AF195" s="18">
        <f t="shared" si="5"/>
        <v>2.5576068486882</v>
      </c>
      <c r="AG195" s="19">
        <f t="shared" si="5"/>
        <v>0</v>
      </c>
      <c r="AH195" s="17">
        <f t="shared" si="5"/>
        <v>0</v>
      </c>
      <c r="AI195" s="17">
        <f aca="true" t="shared" si="6" ref="AI195:BK195">SUM(AI20:AI194)</f>
        <v>0</v>
      </c>
      <c r="AJ195" s="17">
        <f t="shared" si="6"/>
        <v>0</v>
      </c>
      <c r="AK195" s="18">
        <f t="shared" si="6"/>
        <v>0</v>
      </c>
      <c r="AL195" s="19">
        <f t="shared" si="6"/>
        <v>0.07671337286140001</v>
      </c>
      <c r="AM195" s="17">
        <f t="shared" si="6"/>
        <v>0</v>
      </c>
      <c r="AN195" s="17">
        <f t="shared" si="6"/>
        <v>0</v>
      </c>
      <c r="AO195" s="17">
        <f t="shared" si="6"/>
        <v>0</v>
      </c>
      <c r="AP195" s="18">
        <f t="shared" si="6"/>
        <v>0.1870864257928</v>
      </c>
      <c r="AQ195" s="19">
        <f t="shared" si="6"/>
        <v>0</v>
      </c>
      <c r="AR195" s="17">
        <f t="shared" si="6"/>
        <v>543.639774275862</v>
      </c>
      <c r="AS195" s="17">
        <f t="shared" si="6"/>
        <v>0</v>
      </c>
      <c r="AT195" s="17">
        <f t="shared" si="6"/>
        <v>0</v>
      </c>
      <c r="AU195" s="18">
        <f t="shared" si="6"/>
        <v>0</v>
      </c>
      <c r="AV195" s="19">
        <f t="shared" si="6"/>
        <v>3080.527153055011</v>
      </c>
      <c r="AW195" s="17">
        <f t="shared" si="6"/>
        <v>2294.06806110903</v>
      </c>
      <c r="AX195" s="17">
        <f t="shared" si="6"/>
        <v>3.554047433379</v>
      </c>
      <c r="AY195" s="17">
        <f t="shared" si="6"/>
        <v>0</v>
      </c>
      <c r="AZ195" s="18">
        <f t="shared" si="6"/>
        <v>2522.1497972483708</v>
      </c>
      <c r="BA195" s="19">
        <f t="shared" si="6"/>
        <v>0</v>
      </c>
      <c r="BB195" s="17">
        <f t="shared" si="6"/>
        <v>0</v>
      </c>
      <c r="BC195" s="17">
        <f t="shared" si="6"/>
        <v>0</v>
      </c>
      <c r="BD195" s="17">
        <f t="shared" si="6"/>
        <v>0</v>
      </c>
      <c r="BE195" s="18">
        <f t="shared" si="6"/>
        <v>0</v>
      </c>
      <c r="BF195" s="19">
        <f t="shared" si="6"/>
        <v>571.4795563701654</v>
      </c>
      <c r="BG195" s="17">
        <f t="shared" si="6"/>
        <v>1724.19593178915</v>
      </c>
      <c r="BH195" s="17">
        <f t="shared" si="6"/>
        <v>25.5064680697915</v>
      </c>
      <c r="BI195" s="17">
        <f t="shared" si="6"/>
        <v>0</v>
      </c>
      <c r="BJ195" s="18">
        <f t="shared" si="6"/>
        <v>569.4268743656793</v>
      </c>
      <c r="BK195" s="31">
        <f t="shared" si="6"/>
        <v>23727.313691875293</v>
      </c>
      <c r="BL195" s="15"/>
      <c r="BM195" s="55"/>
    </row>
    <row r="196" spans="3:64" ht="1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5"/>
    </row>
    <row r="197" spans="1:65" s="12" customFormat="1" ht="15">
      <c r="A197" s="5" t="s">
        <v>36</v>
      </c>
      <c r="B197" s="6" t="s">
        <v>37</v>
      </c>
      <c r="C197" s="51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3"/>
      <c r="BL197" s="15"/>
      <c r="BM197" s="56"/>
    </row>
    <row r="198" spans="1:65" s="12" customFormat="1" ht="15">
      <c r="A198" s="5"/>
      <c r="B198" s="8" t="s">
        <v>38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</v>
      </c>
      <c r="I198" s="9">
        <v>0</v>
      </c>
      <c r="J198" s="9">
        <v>0</v>
      </c>
      <c r="K198" s="9">
        <v>0</v>
      </c>
      <c r="L198" s="10">
        <v>0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</v>
      </c>
      <c r="S198" s="9">
        <v>0</v>
      </c>
      <c r="T198" s="9">
        <v>0</v>
      </c>
      <c r="U198" s="9">
        <v>0</v>
      </c>
      <c r="V198" s="10">
        <v>0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</v>
      </c>
      <c r="AW198" s="9">
        <v>0</v>
      </c>
      <c r="AX198" s="9">
        <v>0</v>
      </c>
      <c r="AY198" s="9">
        <v>0</v>
      </c>
      <c r="AZ198" s="10">
        <v>0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0</v>
      </c>
      <c r="BG198" s="9">
        <v>0</v>
      </c>
      <c r="BH198" s="9">
        <v>0</v>
      </c>
      <c r="BI198" s="9">
        <v>0</v>
      </c>
      <c r="BJ198" s="10">
        <v>0</v>
      </c>
      <c r="BK198" s="16">
        <v>0</v>
      </c>
      <c r="BL198" s="15"/>
      <c r="BM198" s="49"/>
    </row>
    <row r="199" spans="1:65" s="20" customFormat="1" ht="15">
      <c r="A199" s="5"/>
      <c r="B199" s="14" t="s">
        <v>39</v>
      </c>
      <c r="C199" s="19">
        <v>0</v>
      </c>
      <c r="D199" s="17">
        <v>0</v>
      </c>
      <c r="E199" s="17">
        <v>0</v>
      </c>
      <c r="F199" s="17">
        <v>0</v>
      </c>
      <c r="G199" s="18">
        <v>0</v>
      </c>
      <c r="H199" s="19">
        <v>0</v>
      </c>
      <c r="I199" s="17">
        <v>0</v>
      </c>
      <c r="J199" s="17">
        <v>0</v>
      </c>
      <c r="K199" s="17">
        <v>0</v>
      </c>
      <c r="L199" s="18">
        <v>0</v>
      </c>
      <c r="M199" s="19">
        <v>0</v>
      </c>
      <c r="N199" s="17">
        <v>0</v>
      </c>
      <c r="O199" s="17">
        <v>0</v>
      </c>
      <c r="P199" s="17">
        <v>0</v>
      </c>
      <c r="Q199" s="18">
        <v>0</v>
      </c>
      <c r="R199" s="19">
        <v>0</v>
      </c>
      <c r="S199" s="17">
        <v>0</v>
      </c>
      <c r="T199" s="17">
        <v>0</v>
      </c>
      <c r="U199" s="17">
        <v>0</v>
      </c>
      <c r="V199" s="18">
        <v>0</v>
      </c>
      <c r="W199" s="19">
        <v>0</v>
      </c>
      <c r="X199" s="17">
        <v>0</v>
      </c>
      <c r="Y199" s="17">
        <v>0</v>
      </c>
      <c r="Z199" s="17">
        <v>0</v>
      </c>
      <c r="AA199" s="18">
        <v>0</v>
      </c>
      <c r="AB199" s="19">
        <v>0</v>
      </c>
      <c r="AC199" s="17">
        <v>0</v>
      </c>
      <c r="AD199" s="17">
        <v>0</v>
      </c>
      <c r="AE199" s="17">
        <v>0</v>
      </c>
      <c r="AF199" s="18">
        <v>0</v>
      </c>
      <c r="AG199" s="19">
        <v>0</v>
      </c>
      <c r="AH199" s="17">
        <v>0</v>
      </c>
      <c r="AI199" s="17">
        <v>0</v>
      </c>
      <c r="AJ199" s="17">
        <v>0</v>
      </c>
      <c r="AK199" s="18">
        <v>0</v>
      </c>
      <c r="AL199" s="19">
        <v>0</v>
      </c>
      <c r="AM199" s="17">
        <v>0</v>
      </c>
      <c r="AN199" s="17">
        <v>0</v>
      </c>
      <c r="AO199" s="17">
        <v>0</v>
      </c>
      <c r="AP199" s="18">
        <v>0</v>
      </c>
      <c r="AQ199" s="19">
        <v>0</v>
      </c>
      <c r="AR199" s="17">
        <v>0</v>
      </c>
      <c r="AS199" s="17">
        <v>0</v>
      </c>
      <c r="AT199" s="17">
        <v>0</v>
      </c>
      <c r="AU199" s="18">
        <v>0</v>
      </c>
      <c r="AV199" s="19">
        <v>0</v>
      </c>
      <c r="AW199" s="17">
        <v>0</v>
      </c>
      <c r="AX199" s="17">
        <v>0</v>
      </c>
      <c r="AY199" s="17">
        <v>0</v>
      </c>
      <c r="AZ199" s="18">
        <v>0</v>
      </c>
      <c r="BA199" s="19">
        <v>0</v>
      </c>
      <c r="BB199" s="17">
        <v>0</v>
      </c>
      <c r="BC199" s="17">
        <v>0</v>
      </c>
      <c r="BD199" s="17">
        <v>0</v>
      </c>
      <c r="BE199" s="18">
        <v>0</v>
      </c>
      <c r="BF199" s="19">
        <v>0</v>
      </c>
      <c r="BG199" s="17">
        <v>0</v>
      </c>
      <c r="BH199" s="17">
        <v>0</v>
      </c>
      <c r="BI199" s="17">
        <v>0</v>
      </c>
      <c r="BJ199" s="18">
        <v>0</v>
      </c>
      <c r="BK199" s="31">
        <v>0</v>
      </c>
      <c r="BL199" s="15"/>
      <c r="BM199" s="55"/>
    </row>
    <row r="200" spans="1:65" s="12" customFormat="1" ht="15">
      <c r="A200" s="5" t="s">
        <v>40</v>
      </c>
      <c r="B200" s="6" t="s">
        <v>41</v>
      </c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3"/>
      <c r="BL200" s="15"/>
      <c r="BM200" s="56"/>
    </row>
    <row r="201" spans="1:65" s="12" customFormat="1" ht="15">
      <c r="A201" s="5"/>
      <c r="B201" s="8" t="s">
        <v>38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</v>
      </c>
      <c r="I201" s="9">
        <v>0</v>
      </c>
      <c r="J201" s="9">
        <v>0</v>
      </c>
      <c r="K201" s="9">
        <v>0</v>
      </c>
      <c r="L201" s="10">
        <v>0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</v>
      </c>
      <c r="S201" s="9">
        <v>0</v>
      </c>
      <c r="T201" s="9">
        <v>0</v>
      </c>
      <c r="U201" s="9">
        <v>0</v>
      </c>
      <c r="V201" s="10">
        <v>0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</v>
      </c>
      <c r="AW201" s="9">
        <v>0</v>
      </c>
      <c r="AX201" s="9">
        <v>0</v>
      </c>
      <c r="AY201" s="9">
        <v>0</v>
      </c>
      <c r="AZ201" s="10">
        <v>0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</v>
      </c>
      <c r="BG201" s="9">
        <v>0</v>
      </c>
      <c r="BH201" s="9">
        <v>0</v>
      </c>
      <c r="BI201" s="9">
        <v>0</v>
      </c>
      <c r="BJ201" s="10">
        <v>0</v>
      </c>
      <c r="BK201" s="16">
        <v>0</v>
      </c>
      <c r="BL201" s="15"/>
      <c r="BM201" s="49"/>
    </row>
    <row r="202" spans="1:65" s="20" customFormat="1" ht="15">
      <c r="A202" s="5"/>
      <c r="B202" s="14" t="s">
        <v>42</v>
      </c>
      <c r="C202" s="19">
        <v>0</v>
      </c>
      <c r="D202" s="17">
        <v>0</v>
      </c>
      <c r="E202" s="17">
        <v>0</v>
      </c>
      <c r="F202" s="17">
        <v>0</v>
      </c>
      <c r="G202" s="18">
        <v>0</v>
      </c>
      <c r="H202" s="19">
        <v>0</v>
      </c>
      <c r="I202" s="17">
        <v>0</v>
      </c>
      <c r="J202" s="17">
        <v>0</v>
      </c>
      <c r="K202" s="17">
        <v>0</v>
      </c>
      <c r="L202" s="18">
        <v>0</v>
      </c>
      <c r="M202" s="19">
        <v>0</v>
      </c>
      <c r="N202" s="17">
        <v>0</v>
      </c>
      <c r="O202" s="17">
        <v>0</v>
      </c>
      <c r="P202" s="17">
        <v>0</v>
      </c>
      <c r="Q202" s="18">
        <v>0</v>
      </c>
      <c r="R202" s="19">
        <v>0</v>
      </c>
      <c r="S202" s="17">
        <v>0</v>
      </c>
      <c r="T202" s="17">
        <v>0</v>
      </c>
      <c r="U202" s="17">
        <v>0</v>
      </c>
      <c r="V202" s="18">
        <v>0</v>
      </c>
      <c r="W202" s="19">
        <v>0</v>
      </c>
      <c r="X202" s="17">
        <v>0</v>
      </c>
      <c r="Y202" s="17">
        <v>0</v>
      </c>
      <c r="Z202" s="17">
        <v>0</v>
      </c>
      <c r="AA202" s="18">
        <v>0</v>
      </c>
      <c r="AB202" s="19">
        <v>0</v>
      </c>
      <c r="AC202" s="17">
        <v>0</v>
      </c>
      <c r="AD202" s="17">
        <v>0</v>
      </c>
      <c r="AE202" s="17">
        <v>0</v>
      </c>
      <c r="AF202" s="18">
        <v>0</v>
      </c>
      <c r="AG202" s="19">
        <v>0</v>
      </c>
      <c r="AH202" s="17">
        <v>0</v>
      </c>
      <c r="AI202" s="17">
        <v>0</v>
      </c>
      <c r="AJ202" s="17">
        <v>0</v>
      </c>
      <c r="AK202" s="18">
        <v>0</v>
      </c>
      <c r="AL202" s="19">
        <v>0</v>
      </c>
      <c r="AM202" s="17">
        <v>0</v>
      </c>
      <c r="AN202" s="17">
        <v>0</v>
      </c>
      <c r="AO202" s="17">
        <v>0</v>
      </c>
      <c r="AP202" s="18">
        <v>0</v>
      </c>
      <c r="AQ202" s="19">
        <v>0</v>
      </c>
      <c r="AR202" s="17">
        <v>0</v>
      </c>
      <c r="AS202" s="17">
        <v>0</v>
      </c>
      <c r="AT202" s="17">
        <v>0</v>
      </c>
      <c r="AU202" s="18">
        <v>0</v>
      </c>
      <c r="AV202" s="19">
        <v>0</v>
      </c>
      <c r="AW202" s="17">
        <v>0</v>
      </c>
      <c r="AX202" s="17">
        <v>0</v>
      </c>
      <c r="AY202" s="17">
        <v>0</v>
      </c>
      <c r="AZ202" s="18">
        <v>0</v>
      </c>
      <c r="BA202" s="19">
        <v>0</v>
      </c>
      <c r="BB202" s="17">
        <v>0</v>
      </c>
      <c r="BC202" s="17">
        <v>0</v>
      </c>
      <c r="BD202" s="17">
        <v>0</v>
      </c>
      <c r="BE202" s="18">
        <v>0</v>
      </c>
      <c r="BF202" s="19">
        <v>0</v>
      </c>
      <c r="BG202" s="17">
        <v>0</v>
      </c>
      <c r="BH202" s="17">
        <v>0</v>
      </c>
      <c r="BI202" s="17">
        <v>0</v>
      </c>
      <c r="BJ202" s="18">
        <v>0</v>
      </c>
      <c r="BK202" s="31">
        <v>0</v>
      </c>
      <c r="BL202" s="15"/>
      <c r="BM202" s="55"/>
    </row>
    <row r="203" spans="1:65" s="20" customFormat="1" ht="15">
      <c r="A203" s="5" t="s">
        <v>18</v>
      </c>
      <c r="B203" s="26" t="s">
        <v>19</v>
      </c>
      <c r="C203" s="19"/>
      <c r="D203" s="17"/>
      <c r="E203" s="17"/>
      <c r="F203" s="17"/>
      <c r="G203" s="18"/>
      <c r="H203" s="19"/>
      <c r="I203" s="17"/>
      <c r="J203" s="17"/>
      <c r="K203" s="17"/>
      <c r="L203" s="18"/>
      <c r="M203" s="19"/>
      <c r="N203" s="17"/>
      <c r="O203" s="17"/>
      <c r="P203" s="17"/>
      <c r="Q203" s="18"/>
      <c r="R203" s="19"/>
      <c r="S203" s="17"/>
      <c r="T203" s="17"/>
      <c r="U203" s="17"/>
      <c r="V203" s="18"/>
      <c r="W203" s="19"/>
      <c r="X203" s="17"/>
      <c r="Y203" s="17"/>
      <c r="Z203" s="17"/>
      <c r="AA203" s="18"/>
      <c r="AB203" s="19"/>
      <c r="AC203" s="17"/>
      <c r="AD203" s="17"/>
      <c r="AE203" s="17"/>
      <c r="AF203" s="18"/>
      <c r="AG203" s="19"/>
      <c r="AH203" s="17"/>
      <c r="AI203" s="17"/>
      <c r="AJ203" s="17"/>
      <c r="AK203" s="18"/>
      <c r="AL203" s="19"/>
      <c r="AM203" s="17"/>
      <c r="AN203" s="17"/>
      <c r="AO203" s="17"/>
      <c r="AP203" s="18"/>
      <c r="AQ203" s="19"/>
      <c r="AR203" s="17"/>
      <c r="AS203" s="17"/>
      <c r="AT203" s="17"/>
      <c r="AU203" s="18"/>
      <c r="AV203" s="19"/>
      <c r="AW203" s="17"/>
      <c r="AX203" s="17"/>
      <c r="AY203" s="17"/>
      <c r="AZ203" s="18"/>
      <c r="BA203" s="19"/>
      <c r="BB203" s="17"/>
      <c r="BC203" s="17"/>
      <c r="BD203" s="17"/>
      <c r="BE203" s="18"/>
      <c r="BF203" s="19"/>
      <c r="BG203" s="17"/>
      <c r="BH203" s="17"/>
      <c r="BI203" s="17"/>
      <c r="BJ203" s="18"/>
      <c r="BK203" s="31"/>
      <c r="BL203" s="15"/>
      <c r="BM203" s="55"/>
    </row>
    <row r="204" spans="1:65" s="12" customFormat="1" ht="15">
      <c r="A204" s="5"/>
      <c r="B204" s="8" t="s">
        <v>204</v>
      </c>
      <c r="C204" s="11">
        <v>0</v>
      </c>
      <c r="D204" s="9">
        <v>298.90498073717225</v>
      </c>
      <c r="E204" s="9">
        <v>0</v>
      </c>
      <c r="F204" s="9">
        <v>0</v>
      </c>
      <c r="G204" s="10">
        <v>21.671565661379297</v>
      </c>
      <c r="H204" s="11">
        <v>5.676088702998799</v>
      </c>
      <c r="I204" s="9">
        <v>1319.0623856637576</v>
      </c>
      <c r="J204" s="9">
        <v>119.41071474906872</v>
      </c>
      <c r="K204" s="9">
        <v>0</v>
      </c>
      <c r="L204" s="10">
        <v>2.8741857646890003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4.375660535033199</v>
      </c>
      <c r="S204" s="9">
        <v>130.4874288315512</v>
      </c>
      <c r="T204" s="9">
        <v>12.990711521930901</v>
      </c>
      <c r="U204" s="9">
        <v>0</v>
      </c>
      <c r="V204" s="10">
        <v>3.2860750455164998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0.0312595725861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7.5565264215465975</v>
      </c>
      <c r="AW204" s="9">
        <v>208.91614582843727</v>
      </c>
      <c r="AX204" s="9">
        <v>1.0355766019655</v>
      </c>
      <c r="AY204" s="9">
        <v>0</v>
      </c>
      <c r="AZ204" s="10">
        <v>32.483811543653594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14.302354179232598</v>
      </c>
      <c r="BG204" s="9">
        <v>5.4754029589994</v>
      </c>
      <c r="BH204" s="9">
        <v>2.1695517996550997</v>
      </c>
      <c r="BI204" s="9">
        <v>0</v>
      </c>
      <c r="BJ204" s="10">
        <v>10.817598703204903</v>
      </c>
      <c r="BK204" s="16">
        <f aca="true" t="shared" si="7" ref="BK204:BK214">SUM(C204:BJ204)</f>
        <v>2201.528024822379</v>
      </c>
      <c r="BL204" s="15"/>
      <c r="BM204" s="49"/>
    </row>
    <row r="205" spans="1:65" s="12" customFormat="1" ht="15">
      <c r="A205" s="5"/>
      <c r="B205" s="8" t="s">
        <v>151</v>
      </c>
      <c r="C205" s="11">
        <v>0</v>
      </c>
      <c r="D205" s="9">
        <v>10.4669923610689</v>
      </c>
      <c r="E205" s="9">
        <v>0</v>
      </c>
      <c r="F205" s="9">
        <v>0</v>
      </c>
      <c r="G205" s="10">
        <v>0</v>
      </c>
      <c r="H205" s="11">
        <v>9.433441703309299</v>
      </c>
      <c r="I205" s="9">
        <v>134.7380428720685</v>
      </c>
      <c r="J205" s="9">
        <v>0</v>
      </c>
      <c r="K205" s="9">
        <v>0</v>
      </c>
      <c r="L205" s="10">
        <v>4.6619156189649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5.218820569067599</v>
      </c>
      <c r="S205" s="9">
        <v>11.8566134659995</v>
      </c>
      <c r="T205" s="9">
        <v>2.6538046731033003</v>
      </c>
      <c r="U205" s="9">
        <v>0</v>
      </c>
      <c r="V205" s="10">
        <v>12.488974021067902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0.6478974111721001</v>
      </c>
      <c r="AC205" s="9">
        <v>0</v>
      </c>
      <c r="AD205" s="9">
        <v>1.5202275474481999</v>
      </c>
      <c r="AE205" s="9">
        <v>0</v>
      </c>
      <c r="AF205" s="10">
        <v>0.0009997241034000002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277.43174630015926</v>
      </c>
      <c r="AW205" s="9">
        <v>366.78259309062867</v>
      </c>
      <c r="AX205" s="9">
        <v>6.9850191029653</v>
      </c>
      <c r="AY205" s="9">
        <v>0</v>
      </c>
      <c r="AZ205" s="10">
        <v>230.32400832122127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85.38829751737599</v>
      </c>
      <c r="BG205" s="9">
        <v>47.139373490307605</v>
      </c>
      <c r="BH205" s="9">
        <v>11.1101771743446</v>
      </c>
      <c r="BI205" s="9">
        <v>0</v>
      </c>
      <c r="BJ205" s="10">
        <v>44.4063709299881</v>
      </c>
      <c r="BK205" s="16">
        <f t="shared" si="7"/>
        <v>1263.2553158943645</v>
      </c>
      <c r="BL205" s="15"/>
      <c r="BM205" s="49"/>
    </row>
    <row r="206" spans="1:65" s="12" customFormat="1" ht="15">
      <c r="A206" s="5"/>
      <c r="B206" s="8" t="s">
        <v>152</v>
      </c>
      <c r="C206" s="11">
        <v>0</v>
      </c>
      <c r="D206" s="9">
        <v>1.8104448004827</v>
      </c>
      <c r="E206" s="9">
        <v>0</v>
      </c>
      <c r="F206" s="9">
        <v>0</v>
      </c>
      <c r="G206" s="10">
        <v>0</v>
      </c>
      <c r="H206" s="11">
        <v>30.793856309619102</v>
      </c>
      <c r="I206" s="9">
        <v>3027.3420341356546</v>
      </c>
      <c r="J206" s="9">
        <v>0</v>
      </c>
      <c r="K206" s="9">
        <v>0</v>
      </c>
      <c r="L206" s="10">
        <v>32.8667498267913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1.8411262709297003</v>
      </c>
      <c r="S206" s="9">
        <v>655.3512346279307</v>
      </c>
      <c r="T206" s="9">
        <v>15.3665244039998</v>
      </c>
      <c r="U206" s="9">
        <v>0</v>
      </c>
      <c r="V206" s="10">
        <v>1.2752400647225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0.001188943655</v>
      </c>
      <c r="AC206" s="9">
        <v>0</v>
      </c>
      <c r="AD206" s="9">
        <v>0</v>
      </c>
      <c r="AE206" s="9">
        <v>0</v>
      </c>
      <c r="AF206" s="10">
        <v>4.5514749964136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1.68132413E-05</v>
      </c>
      <c r="AM206" s="9">
        <v>0</v>
      </c>
      <c r="AN206" s="9">
        <v>0</v>
      </c>
      <c r="AO206" s="9">
        <v>0</v>
      </c>
      <c r="AP206" s="10">
        <v>0.0169209060344</v>
      </c>
      <c r="AQ206" s="11">
        <v>0</v>
      </c>
      <c r="AR206" s="9">
        <v>3.1757488898965</v>
      </c>
      <c r="AS206" s="9">
        <v>0</v>
      </c>
      <c r="AT206" s="9">
        <v>0</v>
      </c>
      <c r="AU206" s="10">
        <v>0</v>
      </c>
      <c r="AV206" s="11">
        <v>68.34880239213959</v>
      </c>
      <c r="AW206" s="9">
        <v>151.68711861649174</v>
      </c>
      <c r="AX206" s="9">
        <v>0</v>
      </c>
      <c r="AY206" s="9">
        <v>0</v>
      </c>
      <c r="AZ206" s="10">
        <v>87.43720558113719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8.1752597861108</v>
      </c>
      <c r="BG206" s="9">
        <v>28.085578951205097</v>
      </c>
      <c r="BH206" s="9">
        <v>0</v>
      </c>
      <c r="BI206" s="9">
        <v>0</v>
      </c>
      <c r="BJ206" s="10">
        <v>9.690829321739</v>
      </c>
      <c r="BK206" s="16">
        <f t="shared" si="7"/>
        <v>4127.817355638195</v>
      </c>
      <c r="BL206" s="15"/>
      <c r="BM206" s="49"/>
    </row>
    <row r="207" spans="1:65" s="12" customFormat="1" ht="15">
      <c r="A207" s="5"/>
      <c r="B207" s="8" t="s">
        <v>153</v>
      </c>
      <c r="C207" s="11">
        <v>0</v>
      </c>
      <c r="D207" s="9">
        <v>26.499045006034297</v>
      </c>
      <c r="E207" s="9">
        <v>0</v>
      </c>
      <c r="F207" s="9">
        <v>0</v>
      </c>
      <c r="G207" s="10">
        <v>0</v>
      </c>
      <c r="H207" s="11">
        <v>57.076168634481505</v>
      </c>
      <c r="I207" s="9">
        <v>598.4511297002065</v>
      </c>
      <c r="J207" s="9">
        <v>259.5877487534481</v>
      </c>
      <c r="K207" s="9">
        <v>0</v>
      </c>
      <c r="L207" s="10">
        <v>12.600180978239797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0.9311551663427001</v>
      </c>
      <c r="S207" s="9">
        <v>6.527843607758499</v>
      </c>
      <c r="T207" s="9">
        <v>0</v>
      </c>
      <c r="U207" s="9">
        <v>0</v>
      </c>
      <c r="V207" s="10">
        <v>3.1262743157915995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0.0288307539654</v>
      </c>
      <c r="AC207" s="9">
        <v>0</v>
      </c>
      <c r="AD207" s="9">
        <v>0</v>
      </c>
      <c r="AE207" s="9">
        <v>0</v>
      </c>
      <c r="AF207" s="10">
        <v>0.2254867464482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0.008617130724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5E-09</v>
      </c>
      <c r="AS207" s="9">
        <v>0</v>
      </c>
      <c r="AT207" s="9">
        <v>0</v>
      </c>
      <c r="AU207" s="10">
        <v>0</v>
      </c>
      <c r="AV207" s="11">
        <v>35.86901755824219</v>
      </c>
      <c r="AW207" s="9">
        <v>918.1463365520701</v>
      </c>
      <c r="AX207" s="9">
        <v>0</v>
      </c>
      <c r="AY207" s="9">
        <v>0</v>
      </c>
      <c r="AZ207" s="10">
        <v>268.3085607664048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7.9742183853174</v>
      </c>
      <c r="BG207" s="9">
        <v>119.3971681975153</v>
      </c>
      <c r="BH207" s="9">
        <v>0</v>
      </c>
      <c r="BI207" s="9">
        <v>0</v>
      </c>
      <c r="BJ207" s="10">
        <v>53.5041181617043</v>
      </c>
      <c r="BK207" s="16">
        <f t="shared" si="7"/>
        <v>2368.261900419695</v>
      </c>
      <c r="BL207" s="15"/>
      <c r="BM207" s="56"/>
    </row>
    <row r="208" spans="1:65" s="12" customFormat="1" ht="15">
      <c r="A208" s="5"/>
      <c r="B208" s="8" t="s">
        <v>154</v>
      </c>
      <c r="C208" s="11">
        <v>0</v>
      </c>
      <c r="D208" s="9">
        <v>869.7545407109999</v>
      </c>
      <c r="E208" s="9">
        <v>0</v>
      </c>
      <c r="F208" s="9">
        <v>0</v>
      </c>
      <c r="G208" s="10">
        <v>0</v>
      </c>
      <c r="H208" s="11">
        <v>407.7616841938254</v>
      </c>
      <c r="I208" s="9">
        <v>2820.45175833486</v>
      </c>
      <c r="J208" s="9">
        <v>55.865728538793</v>
      </c>
      <c r="K208" s="9">
        <v>0</v>
      </c>
      <c r="L208" s="10">
        <v>37.874402073239196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5.9582606082384</v>
      </c>
      <c r="S208" s="9">
        <v>463.259699954585</v>
      </c>
      <c r="T208" s="9">
        <v>16.5427186699308</v>
      </c>
      <c r="U208" s="9">
        <v>0</v>
      </c>
      <c r="V208" s="10">
        <v>8.166657704066498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0.0229410345171</v>
      </c>
      <c r="AC208" s="9">
        <v>0</v>
      </c>
      <c r="AD208" s="9">
        <v>0</v>
      </c>
      <c r="AE208" s="9">
        <v>0</v>
      </c>
      <c r="AF208" s="10">
        <v>0.0050759339999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0.0124230299308</v>
      </c>
      <c r="AM208" s="9">
        <v>0</v>
      </c>
      <c r="AN208" s="9">
        <v>0</v>
      </c>
      <c r="AO208" s="9">
        <v>0</v>
      </c>
      <c r="AP208" s="10">
        <v>0.008517684482699999</v>
      </c>
      <c r="AQ208" s="11">
        <v>0</v>
      </c>
      <c r="AR208" s="9">
        <v>98.683493904</v>
      </c>
      <c r="AS208" s="9">
        <v>0</v>
      </c>
      <c r="AT208" s="9">
        <v>0</v>
      </c>
      <c r="AU208" s="10">
        <v>0</v>
      </c>
      <c r="AV208" s="11">
        <v>73.68432503198119</v>
      </c>
      <c r="AW208" s="9">
        <v>718.4271467509298</v>
      </c>
      <c r="AX208" s="9">
        <v>2.0700847804136</v>
      </c>
      <c r="AY208" s="9">
        <v>0</v>
      </c>
      <c r="AZ208" s="10">
        <v>208.0586437120251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17.326623831477495</v>
      </c>
      <c r="BG208" s="9">
        <v>37.1980792161346</v>
      </c>
      <c r="BH208" s="9">
        <v>6.6198402802412994</v>
      </c>
      <c r="BI208" s="9">
        <v>0</v>
      </c>
      <c r="BJ208" s="10">
        <v>12.744106705407804</v>
      </c>
      <c r="BK208" s="16">
        <f t="shared" si="7"/>
        <v>5860.49675268408</v>
      </c>
      <c r="BL208" s="15"/>
      <c r="BM208" s="49"/>
    </row>
    <row r="209" spans="1:65" s="12" customFormat="1" ht="15">
      <c r="A209" s="5"/>
      <c r="B209" s="8" t="s">
        <v>155</v>
      </c>
      <c r="C209" s="11">
        <v>0</v>
      </c>
      <c r="D209" s="9">
        <v>1.7034393430343</v>
      </c>
      <c r="E209" s="9">
        <v>0</v>
      </c>
      <c r="F209" s="9">
        <v>0</v>
      </c>
      <c r="G209" s="10">
        <v>0</v>
      </c>
      <c r="H209" s="11">
        <v>149.8452220663071</v>
      </c>
      <c r="I209" s="9">
        <v>4998.823340128101</v>
      </c>
      <c r="J209" s="9">
        <v>18.889734854551598</v>
      </c>
      <c r="K209" s="9">
        <v>34.627748563482704</v>
      </c>
      <c r="L209" s="10">
        <v>236.9206457182032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75.2797835592706</v>
      </c>
      <c r="S209" s="9">
        <v>270.0379432937908</v>
      </c>
      <c r="T209" s="9">
        <v>35.0258041080687</v>
      </c>
      <c r="U209" s="9">
        <v>0</v>
      </c>
      <c r="V209" s="10">
        <v>98.2321063486858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1.0271581363445004</v>
      </c>
      <c r="AC209" s="9">
        <v>0.0044900335172</v>
      </c>
      <c r="AD209" s="9">
        <v>0</v>
      </c>
      <c r="AE209" s="9">
        <v>0</v>
      </c>
      <c r="AF209" s="10">
        <v>4.812361898999701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0.2118920794131</v>
      </c>
      <c r="AM209" s="9">
        <v>0.2421586882413</v>
      </c>
      <c r="AN209" s="9">
        <v>0</v>
      </c>
      <c r="AO209" s="9">
        <v>0</v>
      </c>
      <c r="AP209" s="10">
        <v>0.0352855539999</v>
      </c>
      <c r="AQ209" s="11">
        <v>0</v>
      </c>
      <c r="AR209" s="9">
        <v>0.021174817034400002</v>
      </c>
      <c r="AS209" s="9">
        <v>0</v>
      </c>
      <c r="AT209" s="9">
        <v>0</v>
      </c>
      <c r="AU209" s="10">
        <v>0</v>
      </c>
      <c r="AV209" s="11">
        <v>1069.6344192342801</v>
      </c>
      <c r="AW209" s="9">
        <v>2134.795035158786</v>
      </c>
      <c r="AX209" s="9">
        <v>7.054415119724</v>
      </c>
      <c r="AY209" s="9">
        <v>795.5114739700689</v>
      </c>
      <c r="AZ209" s="10">
        <v>941.3261998392011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403.55076440964723</v>
      </c>
      <c r="BG209" s="9">
        <v>462.6714532535675</v>
      </c>
      <c r="BH209" s="9">
        <v>32.187352725481894</v>
      </c>
      <c r="BI209" s="9">
        <v>0</v>
      </c>
      <c r="BJ209" s="10">
        <v>275.0789217569265</v>
      </c>
      <c r="BK209" s="16">
        <f t="shared" si="7"/>
        <v>12047.55032465873</v>
      </c>
      <c r="BL209" s="15"/>
      <c r="BM209" s="49"/>
    </row>
    <row r="210" spans="1:65" s="12" customFormat="1" ht="15">
      <c r="A210" s="5"/>
      <c r="B210" s="8" t="s">
        <v>156</v>
      </c>
      <c r="C210" s="11">
        <v>0</v>
      </c>
      <c r="D210" s="9">
        <v>1.6615539481378</v>
      </c>
      <c r="E210" s="9">
        <v>0</v>
      </c>
      <c r="F210" s="9">
        <v>0</v>
      </c>
      <c r="G210" s="10">
        <v>0</v>
      </c>
      <c r="H210" s="11">
        <v>9.8480317900322</v>
      </c>
      <c r="I210" s="9">
        <v>10.194437598965</v>
      </c>
      <c r="J210" s="9">
        <v>0</v>
      </c>
      <c r="K210" s="9">
        <v>0</v>
      </c>
      <c r="L210" s="10">
        <v>57.2231797207207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5.072212609513299</v>
      </c>
      <c r="S210" s="9">
        <v>0.10150372217209999</v>
      </c>
      <c r="T210" s="9">
        <v>0</v>
      </c>
      <c r="U210" s="9">
        <v>0</v>
      </c>
      <c r="V210" s="10">
        <v>12.1119994166172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0.210649230965</v>
      </c>
      <c r="AC210" s="9">
        <v>0</v>
      </c>
      <c r="AD210" s="9">
        <v>0</v>
      </c>
      <c r="AE210" s="9">
        <v>0</v>
      </c>
      <c r="AF210" s="10">
        <v>0.9214633842752998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0.0387708282753</v>
      </c>
      <c r="AM210" s="9">
        <v>0.022189402344799998</v>
      </c>
      <c r="AN210" s="9">
        <v>0</v>
      </c>
      <c r="AO210" s="9">
        <v>0</v>
      </c>
      <c r="AP210" s="10">
        <v>0.07346007286180001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400.8887269617129</v>
      </c>
      <c r="AW210" s="9">
        <v>315.0583027142043</v>
      </c>
      <c r="AX210" s="9">
        <v>0</v>
      </c>
      <c r="AY210" s="9">
        <v>0</v>
      </c>
      <c r="AZ210" s="10">
        <v>1115.2891224415418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225.91342151289382</v>
      </c>
      <c r="BG210" s="9">
        <v>40.92558396112989</v>
      </c>
      <c r="BH210" s="9">
        <v>3.2549222664827004</v>
      </c>
      <c r="BI210" s="9">
        <v>0</v>
      </c>
      <c r="BJ210" s="10">
        <v>286.08508222041866</v>
      </c>
      <c r="BK210" s="16">
        <f t="shared" si="7"/>
        <v>2484.8946138032647</v>
      </c>
      <c r="BL210" s="15"/>
      <c r="BM210" s="49"/>
    </row>
    <row r="211" spans="1:65" s="12" customFormat="1" ht="15">
      <c r="A211" s="5"/>
      <c r="B211" s="8" t="s">
        <v>157</v>
      </c>
      <c r="C211" s="11">
        <v>0</v>
      </c>
      <c r="D211" s="9">
        <v>148.28662447737918</v>
      </c>
      <c r="E211" s="9">
        <v>0</v>
      </c>
      <c r="F211" s="9">
        <v>0</v>
      </c>
      <c r="G211" s="10">
        <v>0</v>
      </c>
      <c r="H211" s="11">
        <v>66.0520878027223</v>
      </c>
      <c r="I211" s="9">
        <v>1638.5084485366542</v>
      </c>
      <c r="J211" s="9">
        <v>0</v>
      </c>
      <c r="K211" s="9">
        <v>0</v>
      </c>
      <c r="L211" s="10">
        <v>43.29129156020499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3.8351054090669</v>
      </c>
      <c r="S211" s="9">
        <v>4.015298638965399</v>
      </c>
      <c r="T211" s="9">
        <v>1.0685633755861</v>
      </c>
      <c r="U211" s="9">
        <v>0</v>
      </c>
      <c r="V211" s="10">
        <v>31.284197803239202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0.296472858379</v>
      </c>
      <c r="AC211" s="9">
        <v>0</v>
      </c>
      <c r="AD211" s="9">
        <v>0</v>
      </c>
      <c r="AE211" s="9">
        <v>0</v>
      </c>
      <c r="AF211" s="10">
        <v>0.2842263662411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0.0975011195169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1.7365687450689</v>
      </c>
      <c r="AS211" s="9">
        <v>0</v>
      </c>
      <c r="AT211" s="9">
        <v>0</v>
      </c>
      <c r="AU211" s="10">
        <v>0</v>
      </c>
      <c r="AV211" s="11">
        <v>463.43138933574903</v>
      </c>
      <c r="AW211" s="9">
        <v>1079.7588130152196</v>
      </c>
      <c r="AX211" s="9">
        <v>2.0520193253793</v>
      </c>
      <c r="AY211" s="9">
        <v>0</v>
      </c>
      <c r="AZ211" s="10">
        <v>796.2329906060834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45.95199075955539</v>
      </c>
      <c r="BG211" s="9">
        <v>1015.1480034226498</v>
      </c>
      <c r="BH211" s="9">
        <v>9.813477061827301</v>
      </c>
      <c r="BI211" s="9">
        <v>0</v>
      </c>
      <c r="BJ211" s="10">
        <v>91.85849187498242</v>
      </c>
      <c r="BK211" s="16">
        <f t="shared" si="7"/>
        <v>5443.00356209447</v>
      </c>
      <c r="BL211" s="15"/>
      <c r="BM211" s="56"/>
    </row>
    <row r="212" spans="1:65" s="12" customFormat="1" ht="15">
      <c r="A212" s="5"/>
      <c r="B212" s="8" t="s">
        <v>183</v>
      </c>
      <c r="C212" s="11">
        <v>0</v>
      </c>
      <c r="D212" s="9">
        <v>4.5526903448275</v>
      </c>
      <c r="E212" s="9">
        <v>0</v>
      </c>
      <c r="F212" s="9">
        <v>0</v>
      </c>
      <c r="G212" s="10">
        <v>0</v>
      </c>
      <c r="H212" s="11">
        <v>0.7618702688612998</v>
      </c>
      <c r="I212" s="9">
        <v>0</v>
      </c>
      <c r="J212" s="9">
        <v>0</v>
      </c>
      <c r="K212" s="9">
        <v>0</v>
      </c>
      <c r="L212" s="10">
        <v>0.1325139496201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2.3637613072404995</v>
      </c>
      <c r="S212" s="9">
        <v>0</v>
      </c>
      <c r="T212" s="9">
        <v>0</v>
      </c>
      <c r="U212" s="9">
        <v>0</v>
      </c>
      <c r="V212" s="10">
        <v>0.0455197863443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0.0323543914136</v>
      </c>
      <c r="AC212" s="9">
        <v>0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0.009215989413499999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33.911411046031674</v>
      </c>
      <c r="AW212" s="9">
        <v>7.40657931E-05</v>
      </c>
      <c r="AX212" s="9">
        <v>0</v>
      </c>
      <c r="AY212" s="9">
        <v>0</v>
      </c>
      <c r="AZ212" s="10">
        <v>8.9466278102024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20.524854383488602</v>
      </c>
      <c r="BG212" s="9">
        <v>3.4482757999999995E-06</v>
      </c>
      <c r="BH212" s="9">
        <v>0</v>
      </c>
      <c r="BI212" s="9">
        <v>0</v>
      </c>
      <c r="BJ212" s="10">
        <v>1.5256400608593</v>
      </c>
      <c r="BK212" s="16">
        <f t="shared" si="7"/>
        <v>72.80653685237169</v>
      </c>
      <c r="BL212" s="15"/>
      <c r="BM212" s="49"/>
    </row>
    <row r="213" spans="1:65" s="12" customFormat="1" ht="15">
      <c r="A213" s="5"/>
      <c r="B213" s="8" t="s">
        <v>158</v>
      </c>
      <c r="C213" s="11">
        <v>0</v>
      </c>
      <c r="D213" s="9">
        <v>3.8233213178964</v>
      </c>
      <c r="E213" s="9">
        <v>0</v>
      </c>
      <c r="F213" s="9">
        <v>0</v>
      </c>
      <c r="G213" s="10">
        <v>0</v>
      </c>
      <c r="H213" s="11">
        <v>41.3843472175154</v>
      </c>
      <c r="I213" s="9">
        <v>324.1249006687233</v>
      </c>
      <c r="J213" s="9">
        <v>0</v>
      </c>
      <c r="K213" s="9">
        <v>0</v>
      </c>
      <c r="L213" s="10">
        <v>31.578349446480903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11.469348141721099</v>
      </c>
      <c r="S213" s="9">
        <v>11.443750650240599</v>
      </c>
      <c r="T213" s="9">
        <v>31.511739100758398</v>
      </c>
      <c r="U213" s="9">
        <v>0</v>
      </c>
      <c r="V213" s="10">
        <v>23.518969505755607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1.140310577275</v>
      </c>
      <c r="AC213" s="9">
        <v>6.746258070861999</v>
      </c>
      <c r="AD213" s="9">
        <v>0</v>
      </c>
      <c r="AE213" s="9">
        <v>0</v>
      </c>
      <c r="AF213" s="10">
        <v>0.5828427146548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0.0292923448615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976.8129810476371</v>
      </c>
      <c r="AW213" s="9">
        <v>1586.622648547844</v>
      </c>
      <c r="AX213" s="9">
        <v>3.4218210904826</v>
      </c>
      <c r="AY213" s="9">
        <v>0</v>
      </c>
      <c r="AZ213" s="10">
        <v>1360.554336070393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287.1155539088167</v>
      </c>
      <c r="BG213" s="9">
        <v>218.65254494312785</v>
      </c>
      <c r="BH213" s="9">
        <v>63.4723025642394</v>
      </c>
      <c r="BI213" s="9">
        <v>0</v>
      </c>
      <c r="BJ213" s="10">
        <v>279.63826368905086</v>
      </c>
      <c r="BK213" s="16">
        <f t="shared" si="7"/>
        <v>5263.643881618337</v>
      </c>
      <c r="BL213" s="15"/>
      <c r="BM213" s="49"/>
    </row>
    <row r="214" spans="1:65" s="12" customFormat="1" ht="15">
      <c r="A214" s="5"/>
      <c r="B214" s="8" t="s">
        <v>303</v>
      </c>
      <c r="C214" s="11">
        <v>0</v>
      </c>
      <c r="D214" s="9">
        <v>549.7270722078274</v>
      </c>
      <c r="E214" s="9">
        <v>0</v>
      </c>
      <c r="F214" s="9">
        <v>0</v>
      </c>
      <c r="G214" s="10">
        <v>57.4377147358619</v>
      </c>
      <c r="H214" s="11">
        <v>66.34771312617059</v>
      </c>
      <c r="I214" s="9">
        <v>4658.019390708101</v>
      </c>
      <c r="J214" s="9">
        <v>461.9967640983792</v>
      </c>
      <c r="K214" s="9">
        <v>0</v>
      </c>
      <c r="L214" s="10">
        <v>73.4877496403428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7.551376824067001</v>
      </c>
      <c r="S214" s="9">
        <v>877.1156365656201</v>
      </c>
      <c r="T214" s="9">
        <v>16.3392846250687</v>
      </c>
      <c r="U214" s="9">
        <v>0</v>
      </c>
      <c r="V214" s="10">
        <v>10.991545775342802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0.0358495601032</v>
      </c>
      <c r="AC214" s="9">
        <v>0</v>
      </c>
      <c r="AD214" s="9">
        <v>0</v>
      </c>
      <c r="AE214" s="9">
        <v>0</v>
      </c>
      <c r="AF214" s="10">
        <v>0.11666791899990002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0.0031875583445999996</v>
      </c>
      <c r="AM214" s="9">
        <v>0</v>
      </c>
      <c r="AN214" s="9">
        <v>0</v>
      </c>
      <c r="AO214" s="9">
        <v>0</v>
      </c>
      <c r="AP214" s="10">
        <v>0.017832581310299998</v>
      </c>
      <c r="AQ214" s="11">
        <v>0</v>
      </c>
      <c r="AR214" s="9">
        <v>187.18409406903442</v>
      </c>
      <c r="AS214" s="9">
        <v>0</v>
      </c>
      <c r="AT214" s="9">
        <v>0</v>
      </c>
      <c r="AU214" s="10">
        <v>0</v>
      </c>
      <c r="AV214" s="11">
        <v>305.02596637982367</v>
      </c>
      <c r="AW214" s="9">
        <v>1098.4580896678126</v>
      </c>
      <c r="AX214" s="9">
        <v>0.5100227685172</v>
      </c>
      <c r="AY214" s="9">
        <v>0</v>
      </c>
      <c r="AZ214" s="10">
        <v>227.4428526199614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55.821289447721796</v>
      </c>
      <c r="BG214" s="9">
        <v>658.1825736260987</v>
      </c>
      <c r="BH214" s="9">
        <v>12.638732037896201</v>
      </c>
      <c r="BI214" s="9">
        <v>0</v>
      </c>
      <c r="BJ214" s="10">
        <v>66.18373495887441</v>
      </c>
      <c r="BK214" s="16">
        <f t="shared" si="7"/>
        <v>9390.635141501281</v>
      </c>
      <c r="BL214" s="15"/>
      <c r="BM214" s="49"/>
    </row>
    <row r="215" spans="1:65" s="20" customFormat="1" ht="15">
      <c r="A215" s="5"/>
      <c r="B215" s="14" t="s">
        <v>20</v>
      </c>
      <c r="C215" s="19">
        <f>SUM(C204:C214)</f>
        <v>0</v>
      </c>
      <c r="D215" s="17">
        <f>SUM(D204:D214)</f>
        <v>1917.1907052548606</v>
      </c>
      <c r="E215" s="17">
        <f>SUM(E204:E214)</f>
        <v>0</v>
      </c>
      <c r="F215" s="17">
        <f>SUM(F204:F214)</f>
        <v>0</v>
      </c>
      <c r="G215" s="18">
        <f>SUM(G204:G214)</f>
        <v>79.1092803972412</v>
      </c>
      <c r="H215" s="19">
        <f aca="true" t="shared" si="8" ref="H215:BJ215">SUM(H204:H214)</f>
        <v>844.980511815843</v>
      </c>
      <c r="I215" s="17">
        <f t="shared" si="8"/>
        <v>19529.71586834709</v>
      </c>
      <c r="J215" s="17">
        <f t="shared" si="8"/>
        <v>915.7506909942406</v>
      </c>
      <c r="K215" s="17">
        <f t="shared" si="8"/>
        <v>34.627748563482704</v>
      </c>
      <c r="L215" s="18">
        <f t="shared" si="8"/>
        <v>533.5111642974969</v>
      </c>
      <c r="M215" s="19">
        <f t="shared" si="8"/>
        <v>0</v>
      </c>
      <c r="N215" s="17">
        <f t="shared" si="8"/>
        <v>0</v>
      </c>
      <c r="O215" s="17">
        <f t="shared" si="8"/>
        <v>0</v>
      </c>
      <c r="P215" s="17">
        <f t="shared" si="8"/>
        <v>0</v>
      </c>
      <c r="Q215" s="18">
        <f t="shared" si="8"/>
        <v>0</v>
      </c>
      <c r="R215" s="19">
        <f t="shared" si="8"/>
        <v>123.89661100049099</v>
      </c>
      <c r="S215" s="17">
        <f t="shared" si="8"/>
        <v>2430.196953358614</v>
      </c>
      <c r="T215" s="17">
        <f t="shared" si="8"/>
        <v>131.4991504784467</v>
      </c>
      <c r="U215" s="17">
        <f t="shared" si="8"/>
        <v>0</v>
      </c>
      <c r="V215" s="18">
        <f t="shared" si="8"/>
        <v>204.52755978714995</v>
      </c>
      <c r="W215" s="19">
        <f t="shared" si="8"/>
        <v>0</v>
      </c>
      <c r="X215" s="17">
        <f t="shared" si="8"/>
        <v>0</v>
      </c>
      <c r="Y215" s="17">
        <f t="shared" si="8"/>
        <v>0</v>
      </c>
      <c r="Z215" s="17">
        <f t="shared" si="8"/>
        <v>0</v>
      </c>
      <c r="AA215" s="18">
        <f t="shared" si="8"/>
        <v>0</v>
      </c>
      <c r="AB215" s="19">
        <f t="shared" si="8"/>
        <v>3.474912470376</v>
      </c>
      <c r="AC215" s="17">
        <f t="shared" si="8"/>
        <v>6.750748104379199</v>
      </c>
      <c r="AD215" s="17">
        <f t="shared" si="8"/>
        <v>1.5202275474481999</v>
      </c>
      <c r="AE215" s="17">
        <f t="shared" si="8"/>
        <v>0</v>
      </c>
      <c r="AF215" s="18">
        <f t="shared" si="8"/>
        <v>11.500599684135901</v>
      </c>
      <c r="AG215" s="19">
        <f t="shared" si="8"/>
        <v>0</v>
      </c>
      <c r="AH215" s="17">
        <f t="shared" si="8"/>
        <v>0</v>
      </c>
      <c r="AI215" s="17">
        <f t="shared" si="8"/>
        <v>0</v>
      </c>
      <c r="AJ215" s="17">
        <f t="shared" si="8"/>
        <v>0</v>
      </c>
      <c r="AK215" s="18">
        <f t="shared" si="8"/>
        <v>0</v>
      </c>
      <c r="AL215" s="19">
        <f t="shared" si="8"/>
        <v>0.410916893721</v>
      </c>
      <c r="AM215" s="17">
        <f t="shared" si="8"/>
        <v>0.2643480905861</v>
      </c>
      <c r="AN215" s="17">
        <f t="shared" si="8"/>
        <v>0</v>
      </c>
      <c r="AO215" s="17">
        <f t="shared" si="8"/>
        <v>0</v>
      </c>
      <c r="AP215" s="18">
        <f t="shared" si="8"/>
        <v>0.1520167986891</v>
      </c>
      <c r="AQ215" s="19">
        <f t="shared" si="8"/>
        <v>0</v>
      </c>
      <c r="AR215" s="17">
        <f t="shared" si="8"/>
        <v>290.80108043003423</v>
      </c>
      <c r="AS215" s="17">
        <f t="shared" si="8"/>
        <v>0</v>
      </c>
      <c r="AT215" s="17">
        <f t="shared" si="8"/>
        <v>0</v>
      </c>
      <c r="AU215" s="18">
        <f t="shared" si="8"/>
        <v>0</v>
      </c>
      <c r="AV215" s="19">
        <f t="shared" si="8"/>
        <v>3712.5953117093036</v>
      </c>
      <c r="AW215" s="17">
        <f t="shared" si="8"/>
        <v>8578.652304008217</v>
      </c>
      <c r="AX215" s="17">
        <f t="shared" si="8"/>
        <v>23.128958789447495</v>
      </c>
      <c r="AY215" s="17">
        <f t="shared" si="8"/>
        <v>795.5114739700689</v>
      </c>
      <c r="AZ215" s="18">
        <f t="shared" si="8"/>
        <v>5276.404359311825</v>
      </c>
      <c r="BA215" s="19">
        <f t="shared" si="8"/>
        <v>0</v>
      </c>
      <c r="BB215" s="17">
        <f t="shared" si="8"/>
        <v>0</v>
      </c>
      <c r="BC215" s="17">
        <f t="shared" si="8"/>
        <v>0</v>
      </c>
      <c r="BD215" s="17">
        <f t="shared" si="8"/>
        <v>0</v>
      </c>
      <c r="BE215" s="18">
        <f t="shared" si="8"/>
        <v>0</v>
      </c>
      <c r="BF215" s="19">
        <f t="shared" si="8"/>
        <v>1172.0446281216377</v>
      </c>
      <c r="BG215" s="17">
        <f t="shared" si="8"/>
        <v>2632.8757654690116</v>
      </c>
      <c r="BH215" s="17">
        <f t="shared" si="8"/>
        <v>141.2663559101685</v>
      </c>
      <c r="BI215" s="17">
        <f t="shared" si="8"/>
        <v>0</v>
      </c>
      <c r="BJ215" s="18">
        <f t="shared" si="8"/>
        <v>1131.533158383156</v>
      </c>
      <c r="BK215" s="31">
        <f>SUM(BK204:BK214)</f>
        <v>50523.89340998718</v>
      </c>
      <c r="BL215" s="15"/>
      <c r="BM215" s="49"/>
    </row>
    <row r="216" spans="1:65" s="20" customFormat="1" ht="15">
      <c r="A216" s="5"/>
      <c r="B216" s="14" t="s">
        <v>21</v>
      </c>
      <c r="C216" s="19">
        <f aca="true" t="shared" si="9" ref="C216:AH216">C215+C202+C199+C195+C17+C13</f>
        <v>0</v>
      </c>
      <c r="D216" s="17">
        <f t="shared" si="9"/>
        <v>4296.110766881997</v>
      </c>
      <c r="E216" s="17">
        <f t="shared" si="9"/>
        <v>0</v>
      </c>
      <c r="F216" s="17">
        <f t="shared" si="9"/>
        <v>0</v>
      </c>
      <c r="G216" s="18">
        <f t="shared" si="9"/>
        <v>226.0100626494825</v>
      </c>
      <c r="H216" s="19">
        <f t="shared" si="9"/>
        <v>1712.8826037884155</v>
      </c>
      <c r="I216" s="17">
        <f t="shared" si="9"/>
        <v>41109.95552303245</v>
      </c>
      <c r="J216" s="17">
        <f t="shared" si="9"/>
        <v>4763.771192958033</v>
      </c>
      <c r="K216" s="17">
        <f t="shared" si="9"/>
        <v>124.6710743806205</v>
      </c>
      <c r="L216" s="18">
        <f t="shared" si="9"/>
        <v>1181.7146008123111</v>
      </c>
      <c r="M216" s="19">
        <f t="shared" si="9"/>
        <v>0</v>
      </c>
      <c r="N216" s="17">
        <f t="shared" si="9"/>
        <v>0</v>
      </c>
      <c r="O216" s="17">
        <f t="shared" si="9"/>
        <v>0</v>
      </c>
      <c r="P216" s="17">
        <f t="shared" si="9"/>
        <v>0</v>
      </c>
      <c r="Q216" s="18">
        <f t="shared" si="9"/>
        <v>0</v>
      </c>
      <c r="R216" s="19">
        <f t="shared" si="9"/>
        <v>268.6603887818958</v>
      </c>
      <c r="S216" s="17">
        <f t="shared" si="9"/>
        <v>5842.244706879842</v>
      </c>
      <c r="T216" s="17">
        <f t="shared" si="9"/>
        <v>568.8217777927539</v>
      </c>
      <c r="U216" s="17">
        <f t="shared" si="9"/>
        <v>0</v>
      </c>
      <c r="V216" s="18">
        <f t="shared" si="9"/>
        <v>359.24589484283797</v>
      </c>
      <c r="W216" s="19">
        <f t="shared" si="9"/>
        <v>0</v>
      </c>
      <c r="X216" s="17">
        <f t="shared" si="9"/>
        <v>46.992736281517104</v>
      </c>
      <c r="Y216" s="17">
        <f t="shared" si="9"/>
        <v>0</v>
      </c>
      <c r="Z216" s="17">
        <f t="shared" si="9"/>
        <v>0</v>
      </c>
      <c r="AA216" s="18">
        <f t="shared" si="9"/>
        <v>0</v>
      </c>
      <c r="AB216" s="19">
        <f t="shared" si="9"/>
        <v>7.2394747850956005</v>
      </c>
      <c r="AC216" s="17">
        <f t="shared" si="9"/>
        <v>17.4748742077236</v>
      </c>
      <c r="AD216" s="17">
        <f t="shared" si="9"/>
        <v>1.5202275474481999</v>
      </c>
      <c r="AE216" s="17">
        <f t="shared" si="9"/>
        <v>0</v>
      </c>
      <c r="AF216" s="18">
        <f t="shared" si="9"/>
        <v>14.348974534306102</v>
      </c>
      <c r="AG216" s="19">
        <f t="shared" si="9"/>
        <v>0</v>
      </c>
      <c r="AH216" s="17">
        <f t="shared" si="9"/>
        <v>0</v>
      </c>
      <c r="AI216" s="17">
        <f aca="true" t="shared" si="10" ref="AI216:BK216">AI215+AI202+AI199+AI195+AI17+AI13</f>
        <v>0</v>
      </c>
      <c r="AJ216" s="17">
        <f t="shared" si="10"/>
        <v>0</v>
      </c>
      <c r="AK216" s="18">
        <f t="shared" si="10"/>
        <v>0</v>
      </c>
      <c r="AL216" s="19">
        <f t="shared" si="10"/>
        <v>0.6817582328562</v>
      </c>
      <c r="AM216" s="17">
        <f t="shared" si="10"/>
        <v>0.2643480905861</v>
      </c>
      <c r="AN216" s="17">
        <f t="shared" si="10"/>
        <v>0</v>
      </c>
      <c r="AO216" s="17">
        <f t="shared" si="10"/>
        <v>0</v>
      </c>
      <c r="AP216" s="18">
        <f t="shared" si="10"/>
        <v>0.4965504017918</v>
      </c>
      <c r="AQ216" s="19">
        <f t="shared" si="10"/>
        <v>0</v>
      </c>
      <c r="AR216" s="17">
        <f t="shared" si="10"/>
        <v>870.1364903648616</v>
      </c>
      <c r="AS216" s="17">
        <f t="shared" si="10"/>
        <v>0</v>
      </c>
      <c r="AT216" s="17">
        <f t="shared" si="10"/>
        <v>0</v>
      </c>
      <c r="AU216" s="18">
        <f t="shared" si="10"/>
        <v>0</v>
      </c>
      <c r="AV216" s="19">
        <f t="shared" si="10"/>
        <v>7897.1693773586585</v>
      </c>
      <c r="AW216" s="17">
        <f t="shared" si="10"/>
        <v>19330.14468478135</v>
      </c>
      <c r="AX216" s="17">
        <f t="shared" si="10"/>
        <v>1804.9333055857212</v>
      </c>
      <c r="AY216" s="17">
        <f t="shared" si="10"/>
        <v>795.5114739700689</v>
      </c>
      <c r="AZ216" s="18">
        <f t="shared" si="10"/>
        <v>8633.859436078235</v>
      </c>
      <c r="BA216" s="19">
        <f t="shared" si="10"/>
        <v>0</v>
      </c>
      <c r="BB216" s="17">
        <f t="shared" si="10"/>
        <v>0</v>
      </c>
      <c r="BC216" s="17">
        <f t="shared" si="10"/>
        <v>0</v>
      </c>
      <c r="BD216" s="17">
        <f t="shared" si="10"/>
        <v>0</v>
      </c>
      <c r="BE216" s="18">
        <f t="shared" si="10"/>
        <v>0</v>
      </c>
      <c r="BF216" s="19">
        <f t="shared" si="10"/>
        <v>2156.521879426581</v>
      </c>
      <c r="BG216" s="17">
        <f t="shared" si="10"/>
        <v>5359.1660068365845</v>
      </c>
      <c r="BH216" s="17">
        <f t="shared" si="10"/>
        <v>281.704425113819</v>
      </c>
      <c r="BI216" s="17">
        <f t="shared" si="10"/>
        <v>0</v>
      </c>
      <c r="BJ216" s="18">
        <f t="shared" si="10"/>
        <v>1944.7804506590696</v>
      </c>
      <c r="BK216" s="18">
        <f t="shared" si="10"/>
        <v>109617.03506705693</v>
      </c>
      <c r="BL216" s="15"/>
      <c r="BM216" s="49"/>
    </row>
    <row r="217" spans="3:64" ht="1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5"/>
    </row>
    <row r="218" spans="1:65" s="12" customFormat="1" ht="15" customHeight="1">
      <c r="A218" s="5" t="s">
        <v>22</v>
      </c>
      <c r="B218" s="25" t="s">
        <v>23</v>
      </c>
      <c r="C218" s="51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3"/>
      <c r="BK218" s="15"/>
      <c r="BL218" s="15"/>
      <c r="BM218" s="56"/>
    </row>
    <row r="219" spans="1:65" s="12" customFormat="1" ht="15">
      <c r="A219" s="5" t="s">
        <v>9</v>
      </c>
      <c r="B219" s="60" t="s">
        <v>98</v>
      </c>
      <c r="C219" s="11"/>
      <c r="D219" s="9"/>
      <c r="E219" s="9"/>
      <c r="F219" s="9"/>
      <c r="G219" s="10"/>
      <c r="H219" s="11"/>
      <c r="I219" s="9"/>
      <c r="J219" s="9"/>
      <c r="K219" s="9"/>
      <c r="L219" s="10"/>
      <c r="M219" s="11"/>
      <c r="N219" s="9"/>
      <c r="O219" s="9"/>
      <c r="P219" s="9"/>
      <c r="Q219" s="10"/>
      <c r="R219" s="11"/>
      <c r="S219" s="9"/>
      <c r="T219" s="9"/>
      <c r="U219" s="9"/>
      <c r="V219" s="10"/>
      <c r="W219" s="11"/>
      <c r="X219" s="9"/>
      <c r="Y219" s="9"/>
      <c r="Z219" s="9"/>
      <c r="AA219" s="10"/>
      <c r="AB219" s="11"/>
      <c r="AC219" s="9"/>
      <c r="AD219" s="9"/>
      <c r="AE219" s="9"/>
      <c r="AF219" s="10"/>
      <c r="AG219" s="11"/>
      <c r="AH219" s="9"/>
      <c r="AI219" s="9"/>
      <c r="AJ219" s="9"/>
      <c r="AK219" s="10"/>
      <c r="AL219" s="11"/>
      <c r="AM219" s="9"/>
      <c r="AN219" s="9"/>
      <c r="AO219" s="9"/>
      <c r="AP219" s="10"/>
      <c r="AQ219" s="11"/>
      <c r="AR219" s="9"/>
      <c r="AS219" s="9"/>
      <c r="AT219" s="9"/>
      <c r="AU219" s="10"/>
      <c r="AV219" s="11"/>
      <c r="AW219" s="9"/>
      <c r="AX219" s="9"/>
      <c r="AY219" s="9"/>
      <c r="AZ219" s="10"/>
      <c r="BA219" s="11"/>
      <c r="BB219" s="9"/>
      <c r="BC219" s="9"/>
      <c r="BD219" s="9"/>
      <c r="BE219" s="10"/>
      <c r="BF219" s="11"/>
      <c r="BG219" s="9"/>
      <c r="BH219" s="9"/>
      <c r="BI219" s="9"/>
      <c r="BJ219" s="10"/>
      <c r="BK219" s="16"/>
      <c r="BL219" s="15"/>
      <c r="BM219" s="56"/>
    </row>
    <row r="220" spans="1:65" s="12" customFormat="1" ht="15">
      <c r="A220" s="5"/>
      <c r="B220" s="8" t="s">
        <v>205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0.7517563196532</v>
      </c>
      <c r="I220" s="9">
        <v>0</v>
      </c>
      <c r="J220" s="9">
        <v>0</v>
      </c>
      <c r="K220" s="9">
        <v>0</v>
      </c>
      <c r="L220" s="10">
        <v>0.45845183020620006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0.48784228203200003</v>
      </c>
      <c r="S220" s="9">
        <v>0</v>
      </c>
      <c r="T220" s="9">
        <v>0</v>
      </c>
      <c r="U220" s="9">
        <v>0</v>
      </c>
      <c r="V220" s="10">
        <v>0.0715684578615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0.26846548120589997</v>
      </c>
      <c r="AC220" s="9">
        <v>0</v>
      </c>
      <c r="AD220" s="9">
        <v>0</v>
      </c>
      <c r="AE220" s="9">
        <v>0</v>
      </c>
      <c r="AF220" s="10">
        <v>0.18203881455130003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0.6737244191362</v>
      </c>
      <c r="AM220" s="9">
        <v>0</v>
      </c>
      <c r="AN220" s="9">
        <v>0</v>
      </c>
      <c r="AO220" s="9">
        <v>0</v>
      </c>
      <c r="AP220" s="10">
        <v>0.12628434124090002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35.7697468219629</v>
      </c>
      <c r="AW220" s="9">
        <v>0.0120992565516</v>
      </c>
      <c r="AX220" s="9">
        <v>0</v>
      </c>
      <c r="AY220" s="9">
        <v>0</v>
      </c>
      <c r="AZ220" s="10">
        <v>15.629267399048793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36.931803207209164</v>
      </c>
      <c r="BG220" s="9">
        <v>0.0307981075861</v>
      </c>
      <c r="BH220" s="9">
        <v>0</v>
      </c>
      <c r="BI220" s="9">
        <v>0</v>
      </c>
      <c r="BJ220" s="10">
        <v>8.8492398272214</v>
      </c>
      <c r="BK220" s="16">
        <f>SUM(C220:BJ220)</f>
        <v>100.24308656546714</v>
      </c>
      <c r="BL220" s="15"/>
      <c r="BM220" s="49"/>
    </row>
    <row r="221" spans="1:65" s="12" customFormat="1" ht="15">
      <c r="A221" s="5"/>
      <c r="B221" s="8" t="s">
        <v>33</v>
      </c>
      <c r="C221" s="11">
        <v>0</v>
      </c>
      <c r="D221" s="9">
        <v>0.47820045103439995</v>
      </c>
      <c r="E221" s="9">
        <v>0</v>
      </c>
      <c r="F221" s="9">
        <v>0</v>
      </c>
      <c r="G221" s="10">
        <v>0</v>
      </c>
      <c r="H221" s="11">
        <v>95.0257074813724</v>
      </c>
      <c r="I221" s="9">
        <v>0.30443182431000004</v>
      </c>
      <c r="J221" s="9">
        <v>0.0023081193448</v>
      </c>
      <c r="K221" s="9">
        <v>0</v>
      </c>
      <c r="L221" s="10">
        <v>57.2147867916846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70.7214591325077</v>
      </c>
      <c r="S221" s="9">
        <v>0.1484494106894</v>
      </c>
      <c r="T221" s="9">
        <v>0</v>
      </c>
      <c r="U221" s="9">
        <v>0</v>
      </c>
      <c r="V221" s="10">
        <v>28.504209205098498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5.2773789907566995</v>
      </c>
      <c r="AC221" s="9">
        <v>0.0067757447586</v>
      </c>
      <c r="AD221" s="9">
        <v>0</v>
      </c>
      <c r="AE221" s="9">
        <v>0</v>
      </c>
      <c r="AF221" s="10">
        <v>1.8565990767576999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4.3250232619287</v>
      </c>
      <c r="AM221" s="9">
        <v>31.463916522655005</v>
      </c>
      <c r="AN221" s="9">
        <v>0</v>
      </c>
      <c r="AO221" s="9">
        <v>0</v>
      </c>
      <c r="AP221" s="10">
        <v>1.4277787813778997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1426.7454391143367</v>
      </c>
      <c r="AW221" s="9">
        <v>16.470863252746977</v>
      </c>
      <c r="AX221" s="9">
        <v>0.0669719071723</v>
      </c>
      <c r="AY221" s="9">
        <v>0.0179294352068</v>
      </c>
      <c r="AZ221" s="10">
        <v>800.8131077475066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1110.7290256271015</v>
      </c>
      <c r="BG221" s="9">
        <v>18.1226076485461</v>
      </c>
      <c r="BH221" s="9">
        <v>0</v>
      </c>
      <c r="BI221" s="9">
        <v>0</v>
      </c>
      <c r="BJ221" s="10">
        <v>403.8311365302287</v>
      </c>
      <c r="BK221" s="16">
        <f>SUM(C221:BJ221)</f>
        <v>4073.5541060571218</v>
      </c>
      <c r="BL221" s="15"/>
      <c r="BM221" s="49"/>
    </row>
    <row r="222" spans="1:65" s="20" customFormat="1" ht="15">
      <c r="A222" s="5"/>
      <c r="B222" s="14" t="s">
        <v>11</v>
      </c>
      <c r="C222" s="19">
        <f>SUM(C220:C221)</f>
        <v>0</v>
      </c>
      <c r="D222" s="17">
        <f aca="true" t="shared" si="11" ref="D222:BK222">SUM(D220:D221)</f>
        <v>0.47820045103439995</v>
      </c>
      <c r="E222" s="17">
        <f t="shared" si="11"/>
        <v>0</v>
      </c>
      <c r="F222" s="17">
        <f t="shared" si="11"/>
        <v>0</v>
      </c>
      <c r="G222" s="18">
        <f t="shared" si="11"/>
        <v>0</v>
      </c>
      <c r="H222" s="19">
        <f t="shared" si="11"/>
        <v>95.77746380102559</v>
      </c>
      <c r="I222" s="17">
        <f t="shared" si="11"/>
        <v>0.30443182431000004</v>
      </c>
      <c r="J222" s="17">
        <f t="shared" si="11"/>
        <v>0.0023081193448</v>
      </c>
      <c r="K222" s="17">
        <f t="shared" si="11"/>
        <v>0</v>
      </c>
      <c r="L222" s="18">
        <f t="shared" si="11"/>
        <v>57.6732386218908</v>
      </c>
      <c r="M222" s="19">
        <f t="shared" si="11"/>
        <v>0</v>
      </c>
      <c r="N222" s="17">
        <f t="shared" si="11"/>
        <v>0</v>
      </c>
      <c r="O222" s="17">
        <f t="shared" si="11"/>
        <v>0</v>
      </c>
      <c r="P222" s="17">
        <f t="shared" si="11"/>
        <v>0</v>
      </c>
      <c r="Q222" s="18">
        <f t="shared" si="11"/>
        <v>0</v>
      </c>
      <c r="R222" s="19">
        <f t="shared" si="11"/>
        <v>71.20930141453971</v>
      </c>
      <c r="S222" s="17">
        <f t="shared" si="11"/>
        <v>0.1484494106894</v>
      </c>
      <c r="T222" s="17">
        <f t="shared" si="11"/>
        <v>0</v>
      </c>
      <c r="U222" s="17">
        <f t="shared" si="11"/>
        <v>0</v>
      </c>
      <c r="V222" s="18">
        <f t="shared" si="11"/>
        <v>28.575777662959997</v>
      </c>
      <c r="W222" s="19">
        <f t="shared" si="11"/>
        <v>0</v>
      </c>
      <c r="X222" s="17">
        <f t="shared" si="11"/>
        <v>0</v>
      </c>
      <c r="Y222" s="17">
        <f t="shared" si="11"/>
        <v>0</v>
      </c>
      <c r="Z222" s="17">
        <f t="shared" si="11"/>
        <v>0</v>
      </c>
      <c r="AA222" s="18">
        <f t="shared" si="11"/>
        <v>0</v>
      </c>
      <c r="AB222" s="19">
        <f t="shared" si="11"/>
        <v>5.545844471962599</v>
      </c>
      <c r="AC222" s="17">
        <f t="shared" si="11"/>
        <v>0.0067757447586</v>
      </c>
      <c r="AD222" s="17">
        <f t="shared" si="11"/>
        <v>0</v>
      </c>
      <c r="AE222" s="17">
        <f t="shared" si="11"/>
        <v>0</v>
      </c>
      <c r="AF222" s="18">
        <f t="shared" si="11"/>
        <v>2.038637891309</v>
      </c>
      <c r="AG222" s="19">
        <f t="shared" si="11"/>
        <v>0</v>
      </c>
      <c r="AH222" s="17">
        <f t="shared" si="11"/>
        <v>0</v>
      </c>
      <c r="AI222" s="17">
        <f t="shared" si="11"/>
        <v>0</v>
      </c>
      <c r="AJ222" s="17">
        <f t="shared" si="11"/>
        <v>0</v>
      </c>
      <c r="AK222" s="18">
        <f t="shared" si="11"/>
        <v>0</v>
      </c>
      <c r="AL222" s="19">
        <f t="shared" si="11"/>
        <v>4.9987476810649</v>
      </c>
      <c r="AM222" s="17">
        <f t="shared" si="11"/>
        <v>31.463916522655005</v>
      </c>
      <c r="AN222" s="17">
        <f t="shared" si="11"/>
        <v>0</v>
      </c>
      <c r="AO222" s="17">
        <f t="shared" si="11"/>
        <v>0</v>
      </c>
      <c r="AP222" s="18">
        <f t="shared" si="11"/>
        <v>1.5540631226187998</v>
      </c>
      <c r="AQ222" s="19">
        <f t="shared" si="11"/>
        <v>0</v>
      </c>
      <c r="AR222" s="17">
        <f t="shared" si="11"/>
        <v>0</v>
      </c>
      <c r="AS222" s="17">
        <f t="shared" si="11"/>
        <v>0</v>
      </c>
      <c r="AT222" s="17">
        <f t="shared" si="11"/>
        <v>0</v>
      </c>
      <c r="AU222" s="18">
        <f t="shared" si="11"/>
        <v>0</v>
      </c>
      <c r="AV222" s="19">
        <f t="shared" si="11"/>
        <v>1462.5151859362995</v>
      </c>
      <c r="AW222" s="17">
        <f t="shared" si="11"/>
        <v>16.482962509298577</v>
      </c>
      <c r="AX222" s="17">
        <f t="shared" si="11"/>
        <v>0.0669719071723</v>
      </c>
      <c r="AY222" s="17">
        <f t="shared" si="11"/>
        <v>0.0179294352068</v>
      </c>
      <c r="AZ222" s="18">
        <f t="shared" si="11"/>
        <v>816.4423751465554</v>
      </c>
      <c r="BA222" s="19">
        <f t="shared" si="11"/>
        <v>0</v>
      </c>
      <c r="BB222" s="17">
        <f t="shared" si="11"/>
        <v>0</v>
      </c>
      <c r="BC222" s="17">
        <f t="shared" si="11"/>
        <v>0</v>
      </c>
      <c r="BD222" s="17">
        <f t="shared" si="11"/>
        <v>0</v>
      </c>
      <c r="BE222" s="18">
        <f t="shared" si="11"/>
        <v>0</v>
      </c>
      <c r="BF222" s="19">
        <f t="shared" si="11"/>
        <v>1147.6608288343107</v>
      </c>
      <c r="BG222" s="17">
        <f t="shared" si="11"/>
        <v>18.1534057561322</v>
      </c>
      <c r="BH222" s="17">
        <f t="shared" si="11"/>
        <v>0</v>
      </c>
      <c r="BI222" s="17">
        <f t="shared" si="11"/>
        <v>0</v>
      </c>
      <c r="BJ222" s="18">
        <f t="shared" si="11"/>
        <v>412.68037635745014</v>
      </c>
      <c r="BK222" s="31">
        <f t="shared" si="11"/>
        <v>4173.797192622589</v>
      </c>
      <c r="BL222" s="15"/>
      <c r="BM222" s="49"/>
    </row>
    <row r="223" spans="3:65" ht="1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5"/>
      <c r="BM223" s="49"/>
    </row>
    <row r="224" spans="1:65" s="12" customFormat="1" ht="15">
      <c r="A224" s="5" t="s">
        <v>12</v>
      </c>
      <c r="B224" s="26" t="s">
        <v>24</v>
      </c>
      <c r="C224" s="11"/>
      <c r="D224" s="9"/>
      <c r="E224" s="9"/>
      <c r="F224" s="9"/>
      <c r="G224" s="10"/>
      <c r="H224" s="11"/>
      <c r="I224" s="9"/>
      <c r="J224" s="9"/>
      <c r="K224" s="9"/>
      <c r="L224" s="10"/>
      <c r="M224" s="11"/>
      <c r="N224" s="9"/>
      <c r="O224" s="9"/>
      <c r="P224" s="9"/>
      <c r="Q224" s="10"/>
      <c r="R224" s="11"/>
      <c r="S224" s="9"/>
      <c r="T224" s="9"/>
      <c r="U224" s="9"/>
      <c r="V224" s="10"/>
      <c r="W224" s="11"/>
      <c r="X224" s="9"/>
      <c r="Y224" s="9"/>
      <c r="Z224" s="9"/>
      <c r="AA224" s="10"/>
      <c r="AB224" s="11"/>
      <c r="AC224" s="9"/>
      <c r="AD224" s="9"/>
      <c r="AE224" s="9"/>
      <c r="AF224" s="10"/>
      <c r="AG224" s="11"/>
      <c r="AH224" s="9"/>
      <c r="AI224" s="9"/>
      <c r="AJ224" s="9"/>
      <c r="AK224" s="10"/>
      <c r="AL224" s="11"/>
      <c r="AM224" s="9"/>
      <c r="AN224" s="9"/>
      <c r="AO224" s="9"/>
      <c r="AP224" s="10"/>
      <c r="AQ224" s="11"/>
      <c r="AR224" s="9"/>
      <c r="AS224" s="9"/>
      <c r="AT224" s="9"/>
      <c r="AU224" s="10"/>
      <c r="AV224" s="11"/>
      <c r="AW224" s="9"/>
      <c r="AX224" s="9"/>
      <c r="AY224" s="9"/>
      <c r="AZ224" s="10"/>
      <c r="BA224" s="11"/>
      <c r="BB224" s="9"/>
      <c r="BC224" s="9"/>
      <c r="BD224" s="9"/>
      <c r="BE224" s="10"/>
      <c r="BF224" s="11"/>
      <c r="BG224" s="9"/>
      <c r="BH224" s="9"/>
      <c r="BI224" s="9"/>
      <c r="BJ224" s="10"/>
      <c r="BK224" s="16"/>
      <c r="BL224" s="15"/>
      <c r="BM224" s="49"/>
    </row>
    <row r="225" spans="1:65" s="12" customFormat="1" ht="15">
      <c r="A225" s="5"/>
      <c r="B225" s="8" t="s">
        <v>159</v>
      </c>
      <c r="C225" s="11">
        <v>0</v>
      </c>
      <c r="D225" s="9">
        <v>0.5707404890689</v>
      </c>
      <c r="E225" s="9">
        <v>0</v>
      </c>
      <c r="F225" s="9">
        <v>0</v>
      </c>
      <c r="G225" s="10">
        <v>0</v>
      </c>
      <c r="H225" s="11">
        <v>201.4517540543087</v>
      </c>
      <c r="I225" s="9">
        <v>1041.2210665455852</v>
      </c>
      <c r="J225" s="9">
        <v>19.7891189304482</v>
      </c>
      <c r="K225" s="9">
        <v>0</v>
      </c>
      <c r="L225" s="10">
        <v>80.73465212427442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18.129856600308</v>
      </c>
      <c r="S225" s="9">
        <v>79.1689590086892</v>
      </c>
      <c r="T225" s="9">
        <v>0</v>
      </c>
      <c r="U225" s="9">
        <v>0</v>
      </c>
      <c r="V225" s="10">
        <v>5.457494946861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0.09787385403439999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665.5211836766086</v>
      </c>
      <c r="AW225" s="9">
        <v>772.2724182286686</v>
      </c>
      <c r="AX225" s="9">
        <v>0</v>
      </c>
      <c r="AY225" s="9">
        <v>0</v>
      </c>
      <c r="AZ225" s="10">
        <v>230.13719418822222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145.20060240770007</v>
      </c>
      <c r="BG225" s="9">
        <v>65.22761941054819</v>
      </c>
      <c r="BH225" s="9">
        <v>0</v>
      </c>
      <c r="BI225" s="9">
        <v>0</v>
      </c>
      <c r="BJ225" s="10">
        <v>24.833063202579403</v>
      </c>
      <c r="BK225" s="16">
        <f>SUM(C225:BJ225)</f>
        <v>3349.8135976679055</v>
      </c>
      <c r="BL225" s="15"/>
      <c r="BM225" s="49"/>
    </row>
    <row r="226" spans="1:65" s="12" customFormat="1" ht="15">
      <c r="A226" s="5"/>
      <c r="B226" s="8" t="s">
        <v>160</v>
      </c>
      <c r="C226" s="11">
        <v>0</v>
      </c>
      <c r="D226" s="9">
        <v>8.2292548735516</v>
      </c>
      <c r="E226" s="9">
        <v>0</v>
      </c>
      <c r="F226" s="9">
        <v>0</v>
      </c>
      <c r="G226" s="10">
        <v>0</v>
      </c>
      <c r="H226" s="11">
        <v>20.039209443994196</v>
      </c>
      <c r="I226" s="9">
        <v>6.9236385646196</v>
      </c>
      <c r="J226" s="9">
        <v>1.1999933819998998</v>
      </c>
      <c r="K226" s="9">
        <v>0</v>
      </c>
      <c r="L226" s="10">
        <v>68.84349728634002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15.5279314553722</v>
      </c>
      <c r="S226" s="9">
        <v>3.0628237136889003</v>
      </c>
      <c r="T226" s="9">
        <v>0</v>
      </c>
      <c r="U226" s="9">
        <v>0</v>
      </c>
      <c r="V226" s="10">
        <v>23.2982199640291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0.9602725592057999</v>
      </c>
      <c r="AC226" s="9">
        <v>0.0023882782413</v>
      </c>
      <c r="AD226" s="9">
        <v>0</v>
      </c>
      <c r="AE226" s="9">
        <v>0</v>
      </c>
      <c r="AF226" s="10">
        <v>4.1265383188956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0.6126774273091</v>
      </c>
      <c r="AM226" s="9">
        <v>0</v>
      </c>
      <c r="AN226" s="9">
        <v>0</v>
      </c>
      <c r="AO226" s="9">
        <v>0</v>
      </c>
      <c r="AP226" s="10">
        <v>0.3035287429644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314.6813648922638</v>
      </c>
      <c r="AW226" s="9">
        <v>185.61776649108117</v>
      </c>
      <c r="AX226" s="9">
        <v>0.1741575290688</v>
      </c>
      <c r="AY226" s="9">
        <v>0</v>
      </c>
      <c r="AZ226" s="10">
        <v>769.3138709980667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164.30301692389062</v>
      </c>
      <c r="BG226" s="9">
        <v>29.011736921887902</v>
      </c>
      <c r="BH226" s="9">
        <v>0</v>
      </c>
      <c r="BI226" s="9">
        <v>0</v>
      </c>
      <c r="BJ226" s="10">
        <v>197.2473854040866</v>
      </c>
      <c r="BK226" s="16">
        <f aca="true" t="shared" si="12" ref="BK226:BK255">SUM(C226:BJ226)</f>
        <v>1813.4792731705575</v>
      </c>
      <c r="BL226" s="15"/>
      <c r="BM226" s="49"/>
    </row>
    <row r="227" spans="1:65" s="12" customFormat="1" ht="15">
      <c r="A227" s="5"/>
      <c r="B227" s="8" t="s">
        <v>216</v>
      </c>
      <c r="C227" s="11">
        <v>0</v>
      </c>
      <c r="D227" s="9">
        <v>0</v>
      </c>
      <c r="E227" s="9">
        <v>0</v>
      </c>
      <c r="F227" s="9">
        <v>0</v>
      </c>
      <c r="G227" s="10">
        <v>0</v>
      </c>
      <c r="H227" s="11">
        <v>0.2824044767927001</v>
      </c>
      <c r="I227" s="9">
        <v>0</v>
      </c>
      <c r="J227" s="9">
        <v>0</v>
      </c>
      <c r="K227" s="9">
        <v>0</v>
      </c>
      <c r="L227" s="10">
        <v>0.0898973094826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0.049665017309800004</v>
      </c>
      <c r="S227" s="9">
        <v>0</v>
      </c>
      <c r="T227" s="9">
        <v>0</v>
      </c>
      <c r="U227" s="9">
        <v>0</v>
      </c>
      <c r="V227" s="10">
        <v>0.0188910146549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</v>
      </c>
      <c r="AC227" s="9">
        <v>0</v>
      </c>
      <c r="AD227" s="9">
        <v>0</v>
      </c>
      <c r="AE227" s="9">
        <v>0</v>
      </c>
      <c r="AF227" s="10">
        <v>0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0.0010663106896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108.03057366568689</v>
      </c>
      <c r="AW227" s="9">
        <v>68.35486240945379</v>
      </c>
      <c r="AX227" s="9">
        <v>0</v>
      </c>
      <c r="AY227" s="9">
        <v>0</v>
      </c>
      <c r="AZ227" s="10">
        <v>19.857667820757996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3.9760912887575</v>
      </c>
      <c r="BG227" s="9">
        <v>1.1864686262067</v>
      </c>
      <c r="BH227" s="9">
        <v>0</v>
      </c>
      <c r="BI227" s="9">
        <v>0</v>
      </c>
      <c r="BJ227" s="10">
        <v>0.43345529534470006</v>
      </c>
      <c r="BK227" s="16">
        <f t="shared" si="12"/>
        <v>202.28104323513713</v>
      </c>
      <c r="BL227" s="15"/>
      <c r="BM227" s="49"/>
    </row>
    <row r="228" spans="1:65" s="12" customFormat="1" ht="15">
      <c r="A228" s="5"/>
      <c r="B228" s="8" t="s">
        <v>161</v>
      </c>
      <c r="C228" s="11">
        <v>0</v>
      </c>
      <c r="D228" s="9">
        <v>0</v>
      </c>
      <c r="E228" s="9">
        <v>0</v>
      </c>
      <c r="F228" s="9">
        <v>0</v>
      </c>
      <c r="G228" s="10">
        <v>0</v>
      </c>
      <c r="H228" s="11">
        <v>1.0832613282408</v>
      </c>
      <c r="I228" s="9">
        <v>1.5192885931033</v>
      </c>
      <c r="J228" s="9">
        <v>0</v>
      </c>
      <c r="K228" s="9">
        <v>0</v>
      </c>
      <c r="L228" s="10">
        <v>2.1707543457578007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0.9858476068957001</v>
      </c>
      <c r="S228" s="9">
        <v>2.333172572655</v>
      </c>
      <c r="T228" s="9">
        <v>0</v>
      </c>
      <c r="U228" s="9">
        <v>0</v>
      </c>
      <c r="V228" s="10">
        <v>0.7194389895851999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0.9136415014822997</v>
      </c>
      <c r="AC228" s="9">
        <v>0</v>
      </c>
      <c r="AD228" s="9">
        <v>0</v>
      </c>
      <c r="AE228" s="9">
        <v>0</v>
      </c>
      <c r="AF228" s="10">
        <v>0.2367940681723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0.0280025999997</v>
      </c>
      <c r="AM228" s="9">
        <v>0</v>
      </c>
      <c r="AN228" s="9">
        <v>0</v>
      </c>
      <c r="AO228" s="9">
        <v>0</v>
      </c>
      <c r="AP228" s="10">
        <v>0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147.91443085768734</v>
      </c>
      <c r="AW228" s="9">
        <v>16.188228384291097</v>
      </c>
      <c r="AX228" s="9">
        <v>0</v>
      </c>
      <c r="AY228" s="9">
        <v>0</v>
      </c>
      <c r="AZ228" s="10">
        <v>64.5383775298297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33.51829756143059</v>
      </c>
      <c r="BG228" s="9">
        <v>3.9232758711710995</v>
      </c>
      <c r="BH228" s="9">
        <v>0</v>
      </c>
      <c r="BI228" s="9">
        <v>0</v>
      </c>
      <c r="BJ228" s="10">
        <v>17.819206685590707</v>
      </c>
      <c r="BK228" s="16">
        <f t="shared" si="12"/>
        <v>293.8920184958926</v>
      </c>
      <c r="BL228" s="15"/>
      <c r="BM228" s="56"/>
    </row>
    <row r="229" spans="1:65" s="12" customFormat="1" ht="15">
      <c r="A229" s="5"/>
      <c r="B229" s="8" t="s">
        <v>162</v>
      </c>
      <c r="C229" s="11">
        <v>0</v>
      </c>
      <c r="D229" s="9">
        <v>0</v>
      </c>
      <c r="E229" s="9">
        <v>0</v>
      </c>
      <c r="F229" s="9">
        <v>0</v>
      </c>
      <c r="G229" s="10">
        <v>0</v>
      </c>
      <c r="H229" s="11">
        <v>1.3929894478263</v>
      </c>
      <c r="I229" s="9">
        <v>0.0010253662067999999</v>
      </c>
      <c r="J229" s="9">
        <v>0</v>
      </c>
      <c r="K229" s="9">
        <v>0</v>
      </c>
      <c r="L229" s="10">
        <v>1.1549012031712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3.2844714124809</v>
      </c>
      <c r="S229" s="9">
        <v>0</v>
      </c>
      <c r="T229" s="9">
        <v>0</v>
      </c>
      <c r="U229" s="9">
        <v>0</v>
      </c>
      <c r="V229" s="10">
        <v>1.0597436999298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0.9029944394133</v>
      </c>
      <c r="AC229" s="9">
        <v>0</v>
      </c>
      <c r="AD229" s="9">
        <v>0.0050190362068</v>
      </c>
      <c r="AE229" s="9">
        <v>0</v>
      </c>
      <c r="AF229" s="10">
        <v>0.1235699331378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0.14272373893059997</v>
      </c>
      <c r="AM229" s="9">
        <v>0</v>
      </c>
      <c r="AN229" s="9">
        <v>0</v>
      </c>
      <c r="AO229" s="9">
        <v>0</v>
      </c>
      <c r="AP229" s="10">
        <v>0.0015057108620000002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148.42399817150556</v>
      </c>
      <c r="AW229" s="9">
        <v>19.680106048729158</v>
      </c>
      <c r="AX229" s="9">
        <v>0.0060228434482</v>
      </c>
      <c r="AY229" s="9">
        <v>0</v>
      </c>
      <c r="AZ229" s="10">
        <v>79.4599186929386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101.44881736289287</v>
      </c>
      <c r="BG229" s="9">
        <v>7.900321087135302</v>
      </c>
      <c r="BH229" s="9">
        <v>1.0038072413793</v>
      </c>
      <c r="BI229" s="9">
        <v>0</v>
      </c>
      <c r="BJ229" s="10">
        <v>49.54125303427111</v>
      </c>
      <c r="BK229" s="16">
        <f>SUM(C229:BJ229)</f>
        <v>415.5331884704656</v>
      </c>
      <c r="BL229" s="15"/>
      <c r="BM229" s="56"/>
    </row>
    <row r="230" spans="1:65" s="12" customFormat="1" ht="15">
      <c r="A230" s="5"/>
      <c r="B230" s="8" t="s">
        <v>163</v>
      </c>
      <c r="C230" s="11">
        <v>0</v>
      </c>
      <c r="D230" s="9">
        <v>0</v>
      </c>
      <c r="E230" s="9">
        <v>0</v>
      </c>
      <c r="F230" s="9">
        <v>0</v>
      </c>
      <c r="G230" s="10">
        <v>0</v>
      </c>
      <c r="H230" s="11">
        <v>0.6787685969651001</v>
      </c>
      <c r="I230" s="9">
        <v>0.2459900689654</v>
      </c>
      <c r="J230" s="9">
        <v>0</v>
      </c>
      <c r="K230" s="9">
        <v>0</v>
      </c>
      <c r="L230" s="10">
        <v>0.6714384841031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0.0570129353441</v>
      </c>
      <c r="S230" s="9">
        <v>0</v>
      </c>
      <c r="T230" s="9">
        <v>0</v>
      </c>
      <c r="U230" s="9">
        <v>0</v>
      </c>
      <c r="V230" s="10">
        <v>0.028525815792800002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0.0376812273447</v>
      </c>
      <c r="AC230" s="9">
        <v>0</v>
      </c>
      <c r="AD230" s="9">
        <v>0</v>
      </c>
      <c r="AE230" s="9">
        <v>0</v>
      </c>
      <c r="AF230" s="10">
        <v>0.0048841360689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0.0040731241379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167.14521149671756</v>
      </c>
      <c r="AW230" s="9">
        <v>91.8224799567138</v>
      </c>
      <c r="AX230" s="9">
        <v>0</v>
      </c>
      <c r="AY230" s="9">
        <v>1.5396409241379</v>
      </c>
      <c r="AZ230" s="10">
        <v>70.4002743217918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3.7020470543747006</v>
      </c>
      <c r="BG230" s="9">
        <v>9.303015531034301</v>
      </c>
      <c r="BH230" s="9">
        <v>0</v>
      </c>
      <c r="BI230" s="9">
        <v>25.838135949724098</v>
      </c>
      <c r="BJ230" s="10">
        <v>0.2314113206547</v>
      </c>
      <c r="BK230" s="16">
        <f t="shared" si="12"/>
        <v>371.7105909438709</v>
      </c>
      <c r="BL230" s="15"/>
      <c r="BM230" s="56"/>
    </row>
    <row r="231" spans="1:65" s="12" customFormat="1" ht="15">
      <c r="A231" s="5"/>
      <c r="B231" s="8" t="s">
        <v>164</v>
      </c>
      <c r="C231" s="11">
        <v>0</v>
      </c>
      <c r="D231" s="9">
        <v>0</v>
      </c>
      <c r="E231" s="9">
        <v>0</v>
      </c>
      <c r="F231" s="9">
        <v>0</v>
      </c>
      <c r="G231" s="10">
        <v>0</v>
      </c>
      <c r="H231" s="11">
        <v>5.892357039998301</v>
      </c>
      <c r="I231" s="9">
        <v>5.7013068482755</v>
      </c>
      <c r="J231" s="9">
        <v>0</v>
      </c>
      <c r="K231" s="9">
        <v>0</v>
      </c>
      <c r="L231" s="10">
        <v>3.9675125963090996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3.8458441052398005</v>
      </c>
      <c r="S231" s="9">
        <v>2.1203367172411998</v>
      </c>
      <c r="T231" s="9">
        <v>0</v>
      </c>
      <c r="U231" s="9">
        <v>0</v>
      </c>
      <c r="V231" s="10">
        <v>1.2823801645849997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4.9769006760683</v>
      </c>
      <c r="AC231" s="9">
        <v>0</v>
      </c>
      <c r="AD231" s="9">
        <v>0</v>
      </c>
      <c r="AE231" s="9">
        <v>0</v>
      </c>
      <c r="AF231" s="10">
        <v>0.9341200314478999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0.16189754620610003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321.85678777913074</v>
      </c>
      <c r="AW231" s="9">
        <v>83.42098580718047</v>
      </c>
      <c r="AX231" s="9">
        <v>0</v>
      </c>
      <c r="AY231" s="9">
        <v>0</v>
      </c>
      <c r="AZ231" s="10">
        <v>166.4120270223195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145.99084930617855</v>
      </c>
      <c r="BG231" s="9">
        <v>20.361470983408996</v>
      </c>
      <c r="BH231" s="9">
        <v>0</v>
      </c>
      <c r="BI231" s="9">
        <v>0</v>
      </c>
      <c r="BJ231" s="10">
        <v>49.421490053768906</v>
      </c>
      <c r="BK231" s="16">
        <f t="shared" si="12"/>
        <v>816.3462666773585</v>
      </c>
      <c r="BL231" s="15"/>
      <c r="BM231" s="56"/>
    </row>
    <row r="232" spans="1:65" s="12" customFormat="1" ht="15">
      <c r="A232" s="5"/>
      <c r="B232" s="8" t="s">
        <v>188</v>
      </c>
      <c r="C232" s="11">
        <v>0</v>
      </c>
      <c r="D232" s="9">
        <v>0</v>
      </c>
      <c r="E232" s="9">
        <v>0</v>
      </c>
      <c r="F232" s="9">
        <v>0</v>
      </c>
      <c r="G232" s="10">
        <v>0</v>
      </c>
      <c r="H232" s="11">
        <v>3.1940868728608995</v>
      </c>
      <c r="I232" s="9">
        <v>0.41718379310340004</v>
      </c>
      <c r="J232" s="9">
        <v>0</v>
      </c>
      <c r="K232" s="9">
        <v>0</v>
      </c>
      <c r="L232" s="10">
        <v>0.6479296072752998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2.7467582454469004</v>
      </c>
      <c r="S232" s="9">
        <v>0.0834367586206</v>
      </c>
      <c r="T232" s="9">
        <v>0</v>
      </c>
      <c r="U232" s="9">
        <v>0</v>
      </c>
      <c r="V232" s="10">
        <v>0.5378944862749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0.033524822930700006</v>
      </c>
      <c r="AC232" s="9">
        <v>0</v>
      </c>
      <c r="AD232" s="9">
        <v>0</v>
      </c>
      <c r="AE232" s="9">
        <v>0</v>
      </c>
      <c r="AF232" s="10">
        <v>2.6748206034482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0.0032920868964000003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140.0875453386365</v>
      </c>
      <c r="AW232" s="9">
        <v>15.845313440135305</v>
      </c>
      <c r="AX232" s="9">
        <v>0</v>
      </c>
      <c r="AY232" s="9">
        <v>0</v>
      </c>
      <c r="AZ232" s="10">
        <v>68.7092540635868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68.56203813294572</v>
      </c>
      <c r="BG232" s="9">
        <v>9.3773129574121</v>
      </c>
      <c r="BH232" s="9">
        <v>0.8230217241379</v>
      </c>
      <c r="BI232" s="9">
        <v>0</v>
      </c>
      <c r="BJ232" s="10">
        <v>21.6731136220687</v>
      </c>
      <c r="BK232" s="16">
        <f t="shared" si="12"/>
        <v>335.41652655578025</v>
      </c>
      <c r="BL232" s="15"/>
      <c r="BM232" s="56"/>
    </row>
    <row r="233" spans="1:65" s="12" customFormat="1" ht="15">
      <c r="A233" s="5"/>
      <c r="B233" s="8" t="s">
        <v>294</v>
      </c>
      <c r="C233" s="11">
        <v>0</v>
      </c>
      <c r="D233" s="9">
        <v>0</v>
      </c>
      <c r="E233" s="9">
        <v>0</v>
      </c>
      <c r="F233" s="9">
        <v>0</v>
      </c>
      <c r="G233" s="10">
        <v>0</v>
      </c>
      <c r="H233" s="11">
        <v>0.49377888662</v>
      </c>
      <c r="I233" s="9">
        <v>0.4684247586206</v>
      </c>
      <c r="J233" s="9">
        <v>0</v>
      </c>
      <c r="K233" s="9">
        <v>0</v>
      </c>
      <c r="L233" s="10">
        <v>2.3356921483445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0.3869137440679</v>
      </c>
      <c r="S233" s="9">
        <v>0.027986072965499997</v>
      </c>
      <c r="T233" s="9">
        <v>0</v>
      </c>
      <c r="U233" s="9">
        <v>0</v>
      </c>
      <c r="V233" s="10">
        <v>0.14750192882690003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0.004217037931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40.04446647173319</v>
      </c>
      <c r="AW233" s="9">
        <v>0.894711229254348</v>
      </c>
      <c r="AX233" s="9">
        <v>0</v>
      </c>
      <c r="AY233" s="9">
        <v>0</v>
      </c>
      <c r="AZ233" s="10">
        <v>8.8685353413386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16.876257129414203</v>
      </c>
      <c r="BG233" s="9">
        <v>0.33068683931</v>
      </c>
      <c r="BH233" s="9">
        <v>2.1085189655172</v>
      </c>
      <c r="BI233" s="9">
        <v>0</v>
      </c>
      <c r="BJ233" s="10">
        <v>4.7302183538546005</v>
      </c>
      <c r="BK233" s="16">
        <f t="shared" si="12"/>
        <v>77.71790890779855</v>
      </c>
      <c r="BL233" s="15"/>
      <c r="BM233" s="49"/>
    </row>
    <row r="234" spans="1:65" s="12" customFormat="1" ht="15">
      <c r="A234" s="5"/>
      <c r="B234" s="8" t="s">
        <v>165</v>
      </c>
      <c r="C234" s="11">
        <v>0</v>
      </c>
      <c r="D234" s="9">
        <v>12.4521793103448</v>
      </c>
      <c r="E234" s="9">
        <v>0</v>
      </c>
      <c r="F234" s="9">
        <v>0</v>
      </c>
      <c r="G234" s="10">
        <v>0</v>
      </c>
      <c r="H234" s="11">
        <v>41.4654326299297</v>
      </c>
      <c r="I234" s="9">
        <v>3.8601755862067</v>
      </c>
      <c r="J234" s="9">
        <v>0</v>
      </c>
      <c r="K234" s="9">
        <v>0</v>
      </c>
      <c r="L234" s="10">
        <v>2.1997871586196003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1.9205040784465999</v>
      </c>
      <c r="S234" s="9">
        <v>0.062260896551699994</v>
      </c>
      <c r="T234" s="9">
        <v>0.6226089655172</v>
      </c>
      <c r="U234" s="9">
        <v>0</v>
      </c>
      <c r="V234" s="10">
        <v>0.6659708570679002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2.8625572639645998</v>
      </c>
      <c r="AC234" s="9">
        <v>0.0007888670688999999</v>
      </c>
      <c r="AD234" s="9">
        <v>0</v>
      </c>
      <c r="AE234" s="9">
        <v>0</v>
      </c>
      <c r="AF234" s="10">
        <v>1.0375673502754001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0.9442360237228</v>
      </c>
      <c r="AM234" s="9">
        <v>3.2028002999999003</v>
      </c>
      <c r="AN234" s="9">
        <v>0</v>
      </c>
      <c r="AO234" s="9">
        <v>0</v>
      </c>
      <c r="AP234" s="10">
        <v>0.1497834978961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63.61499122003418</v>
      </c>
      <c r="AW234" s="9">
        <v>11.704912280628031</v>
      </c>
      <c r="AX234" s="9">
        <v>0</v>
      </c>
      <c r="AY234" s="9">
        <v>0</v>
      </c>
      <c r="AZ234" s="10">
        <v>79.3877615405867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30.043547283216792</v>
      </c>
      <c r="BG234" s="9">
        <v>13.8165044254472</v>
      </c>
      <c r="BH234" s="9">
        <v>0</v>
      </c>
      <c r="BI234" s="9">
        <v>0</v>
      </c>
      <c r="BJ234" s="10">
        <v>37.2155983586555</v>
      </c>
      <c r="BK234" s="16">
        <f t="shared" si="12"/>
        <v>307.2299678941803</v>
      </c>
      <c r="BL234" s="15"/>
      <c r="BM234" s="49"/>
    </row>
    <row r="235" spans="1:65" s="12" customFormat="1" ht="15">
      <c r="A235" s="5"/>
      <c r="B235" s="8" t="s">
        <v>166</v>
      </c>
      <c r="C235" s="11">
        <v>0</v>
      </c>
      <c r="D235" s="9">
        <v>0</v>
      </c>
      <c r="E235" s="9">
        <v>0</v>
      </c>
      <c r="F235" s="9">
        <v>0</v>
      </c>
      <c r="G235" s="10">
        <v>0</v>
      </c>
      <c r="H235" s="11">
        <v>0.3360653462405</v>
      </c>
      <c r="I235" s="9">
        <v>0.4017122413793</v>
      </c>
      <c r="J235" s="9">
        <v>0</v>
      </c>
      <c r="K235" s="9">
        <v>0</v>
      </c>
      <c r="L235" s="10">
        <v>0.45387951468890003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0.5435527331709001</v>
      </c>
      <c r="S235" s="9">
        <v>0</v>
      </c>
      <c r="T235" s="9">
        <v>0</v>
      </c>
      <c r="U235" s="9">
        <v>0</v>
      </c>
      <c r="V235" s="10">
        <v>0.4786896526541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0.7477342415855001</v>
      </c>
      <c r="AC235" s="9">
        <v>0</v>
      </c>
      <c r="AD235" s="9">
        <v>0</v>
      </c>
      <c r="AE235" s="9">
        <v>0</v>
      </c>
      <c r="AF235" s="10">
        <v>0.2825629137583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0.058002285620399996</v>
      </c>
      <c r="AM235" s="9">
        <v>0</v>
      </c>
      <c r="AN235" s="9">
        <v>0</v>
      </c>
      <c r="AO235" s="9">
        <v>0</v>
      </c>
      <c r="AP235" s="10">
        <v>0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35.36449239776561</v>
      </c>
      <c r="AW235" s="9">
        <v>5.178015981322976</v>
      </c>
      <c r="AX235" s="9">
        <v>0</v>
      </c>
      <c r="AY235" s="9">
        <v>0</v>
      </c>
      <c r="AZ235" s="10">
        <v>31.95383258888109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15.277372996647598</v>
      </c>
      <c r="BG235" s="9">
        <v>3.122482758689</v>
      </c>
      <c r="BH235" s="9">
        <v>0</v>
      </c>
      <c r="BI235" s="9">
        <v>0</v>
      </c>
      <c r="BJ235" s="10">
        <v>9.924103208844402</v>
      </c>
      <c r="BK235" s="16">
        <f t="shared" si="12"/>
        <v>104.12249886124857</v>
      </c>
      <c r="BL235" s="15"/>
      <c r="BM235" s="49"/>
    </row>
    <row r="236" spans="1:65" s="12" customFormat="1" ht="15">
      <c r="A236" s="5"/>
      <c r="B236" s="8" t="s">
        <v>167</v>
      </c>
      <c r="C236" s="11">
        <v>0</v>
      </c>
      <c r="D236" s="9">
        <v>0</v>
      </c>
      <c r="E236" s="9">
        <v>0</v>
      </c>
      <c r="F236" s="9">
        <v>0</v>
      </c>
      <c r="G236" s="10">
        <v>0</v>
      </c>
      <c r="H236" s="11">
        <v>0.5837934722404</v>
      </c>
      <c r="I236" s="9">
        <v>0.12590596551719999</v>
      </c>
      <c r="J236" s="9">
        <v>0</v>
      </c>
      <c r="K236" s="9">
        <v>0</v>
      </c>
      <c r="L236" s="10">
        <v>0.8480613940337999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0.49957787755039984</v>
      </c>
      <c r="S236" s="9">
        <v>1.3997881272068</v>
      </c>
      <c r="T236" s="9">
        <v>0</v>
      </c>
      <c r="U236" s="9">
        <v>0</v>
      </c>
      <c r="V236" s="10">
        <v>0.9284628185853001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0.8268075320339999</v>
      </c>
      <c r="AC236" s="9">
        <v>0</v>
      </c>
      <c r="AD236" s="9">
        <v>0</v>
      </c>
      <c r="AE236" s="9">
        <v>0</v>
      </c>
      <c r="AF236" s="10">
        <v>0.404714426793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0.05354768337910001</v>
      </c>
      <c r="AM236" s="9">
        <v>0</v>
      </c>
      <c r="AN236" s="9">
        <v>0</v>
      </c>
      <c r="AO236" s="9">
        <v>0</v>
      </c>
      <c r="AP236" s="10">
        <v>0.020803917206800002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89.96983509272211</v>
      </c>
      <c r="AW236" s="9">
        <v>8.79598369988703</v>
      </c>
      <c r="AX236" s="9">
        <v>0</v>
      </c>
      <c r="AY236" s="9">
        <v>0</v>
      </c>
      <c r="AZ236" s="10">
        <v>57.33693403701291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21.51817621969</v>
      </c>
      <c r="BG236" s="9">
        <v>1.9809184372061999</v>
      </c>
      <c r="BH236" s="9">
        <v>0</v>
      </c>
      <c r="BI236" s="9">
        <v>0</v>
      </c>
      <c r="BJ236" s="10">
        <v>15.6358941067397</v>
      </c>
      <c r="BK236" s="16">
        <f t="shared" si="12"/>
        <v>200.92920480780475</v>
      </c>
      <c r="BL236" s="15"/>
      <c r="BM236" s="49"/>
    </row>
    <row r="237" spans="1:65" s="12" customFormat="1" ht="15">
      <c r="A237" s="5"/>
      <c r="B237" s="8" t="s">
        <v>217</v>
      </c>
      <c r="C237" s="11">
        <v>0</v>
      </c>
      <c r="D237" s="9">
        <v>9.603603909723999</v>
      </c>
      <c r="E237" s="9">
        <v>0</v>
      </c>
      <c r="F237" s="9">
        <v>0</v>
      </c>
      <c r="G237" s="10">
        <v>0</v>
      </c>
      <c r="H237" s="11">
        <v>15.2682777543052</v>
      </c>
      <c r="I237" s="9">
        <v>118.0785108527232</v>
      </c>
      <c r="J237" s="9">
        <v>1.9803913615517001</v>
      </c>
      <c r="K237" s="9">
        <v>0</v>
      </c>
      <c r="L237" s="10">
        <v>17.445628963824102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8.592720190614802</v>
      </c>
      <c r="S237" s="9">
        <v>5.0085072275858</v>
      </c>
      <c r="T237" s="9">
        <v>0</v>
      </c>
      <c r="U237" s="9">
        <v>0</v>
      </c>
      <c r="V237" s="10">
        <v>7.635843491203699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2.9677070952740996</v>
      </c>
      <c r="AC237" s="9">
        <v>0.0180423920689</v>
      </c>
      <c r="AD237" s="9">
        <v>0</v>
      </c>
      <c r="AE237" s="9">
        <v>0</v>
      </c>
      <c r="AF237" s="10">
        <v>1.6039662796194998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6.417241219135301</v>
      </c>
      <c r="AM237" s="9">
        <v>11.4632713661377</v>
      </c>
      <c r="AN237" s="9">
        <v>0</v>
      </c>
      <c r="AO237" s="9">
        <v>0</v>
      </c>
      <c r="AP237" s="10">
        <v>1.6274984797571996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520.0214179231599</v>
      </c>
      <c r="AW237" s="9">
        <v>152.77286931132375</v>
      </c>
      <c r="AX237" s="9">
        <v>0.013096399896400001</v>
      </c>
      <c r="AY237" s="9">
        <v>0</v>
      </c>
      <c r="AZ237" s="10">
        <v>478.17395904554485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260.33244975978266</v>
      </c>
      <c r="BG237" s="9">
        <v>73.39693814402457</v>
      </c>
      <c r="BH237" s="9">
        <v>0.45580835689649996</v>
      </c>
      <c r="BI237" s="9">
        <v>0.8005561356206</v>
      </c>
      <c r="BJ237" s="10">
        <v>152.19552335878814</v>
      </c>
      <c r="BK237" s="16">
        <f t="shared" si="12"/>
        <v>1845.8738290185624</v>
      </c>
      <c r="BL237" s="15"/>
      <c r="BM237" s="49"/>
    </row>
    <row r="238" spans="1:65" s="12" customFormat="1" ht="15">
      <c r="A238" s="5"/>
      <c r="B238" s="8" t="s">
        <v>168</v>
      </c>
      <c r="C238" s="11">
        <v>0</v>
      </c>
      <c r="D238" s="9">
        <v>3.3858187432413</v>
      </c>
      <c r="E238" s="9">
        <v>0</v>
      </c>
      <c r="F238" s="9">
        <v>0</v>
      </c>
      <c r="G238" s="10">
        <v>0</v>
      </c>
      <c r="H238" s="11">
        <v>6.657384234270799</v>
      </c>
      <c r="I238" s="9">
        <v>2.1180168118618</v>
      </c>
      <c r="J238" s="9">
        <v>0</v>
      </c>
      <c r="K238" s="9">
        <v>0</v>
      </c>
      <c r="L238" s="10">
        <v>9.207831286306801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3.1298632597197007</v>
      </c>
      <c r="S238" s="9">
        <v>1.6951500618965</v>
      </c>
      <c r="T238" s="9">
        <v>0</v>
      </c>
      <c r="U238" s="9">
        <v>0</v>
      </c>
      <c r="V238" s="10">
        <v>1.7117436096527003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0.6155674871712</v>
      </c>
      <c r="AC238" s="9">
        <v>0</v>
      </c>
      <c r="AD238" s="9">
        <v>0</v>
      </c>
      <c r="AE238" s="9">
        <v>0</v>
      </c>
      <c r="AF238" s="10">
        <v>1.2894436258615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0.5781956797913</v>
      </c>
      <c r="AM238" s="9">
        <v>0</v>
      </c>
      <c r="AN238" s="9">
        <v>0</v>
      </c>
      <c r="AO238" s="9">
        <v>0</v>
      </c>
      <c r="AP238" s="10">
        <v>0.1265074976544</v>
      </c>
      <c r="AQ238" s="11">
        <v>0</v>
      </c>
      <c r="AR238" s="9">
        <v>0.060457840862</v>
      </c>
      <c r="AS238" s="9">
        <v>0</v>
      </c>
      <c r="AT238" s="9">
        <v>0</v>
      </c>
      <c r="AU238" s="10">
        <v>0</v>
      </c>
      <c r="AV238" s="11">
        <v>428.66792658564526</v>
      </c>
      <c r="AW238" s="9">
        <v>22.47953977475854</v>
      </c>
      <c r="AX238" s="9">
        <v>0</v>
      </c>
      <c r="AY238" s="9">
        <v>0</v>
      </c>
      <c r="AZ238" s="10">
        <v>281.23356997612507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216.04161103674767</v>
      </c>
      <c r="BG238" s="9">
        <v>12.429237645720502</v>
      </c>
      <c r="BH238" s="9">
        <v>0</v>
      </c>
      <c r="BI238" s="9">
        <v>0</v>
      </c>
      <c r="BJ238" s="10">
        <v>59.0031307620267</v>
      </c>
      <c r="BK238" s="16">
        <f t="shared" si="12"/>
        <v>1050.4309959193138</v>
      </c>
      <c r="BL238" s="15"/>
      <c r="BM238" s="49"/>
    </row>
    <row r="239" spans="1:65" s="12" customFormat="1" ht="15">
      <c r="A239" s="5"/>
      <c r="B239" s="8" t="s">
        <v>169</v>
      </c>
      <c r="C239" s="11">
        <v>0</v>
      </c>
      <c r="D239" s="9">
        <v>23.237605059965404</v>
      </c>
      <c r="E239" s="9">
        <v>0</v>
      </c>
      <c r="F239" s="9">
        <v>0</v>
      </c>
      <c r="G239" s="10">
        <v>0</v>
      </c>
      <c r="H239" s="11">
        <v>486.95901368747246</v>
      </c>
      <c r="I239" s="9">
        <v>124.14829826703281</v>
      </c>
      <c r="J239" s="9">
        <v>1.2033429762757</v>
      </c>
      <c r="K239" s="9">
        <v>206.6635849264482</v>
      </c>
      <c r="L239" s="10">
        <v>196.1769099500621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57.49832692871299</v>
      </c>
      <c r="S239" s="9">
        <v>90.68974715572298</v>
      </c>
      <c r="T239" s="9">
        <v>0</v>
      </c>
      <c r="U239" s="9">
        <v>0</v>
      </c>
      <c r="V239" s="10">
        <v>87.5997329268904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4.741282139239599</v>
      </c>
      <c r="AC239" s="9">
        <v>1.0912103536550999</v>
      </c>
      <c r="AD239" s="9">
        <v>0</v>
      </c>
      <c r="AE239" s="9">
        <v>0</v>
      </c>
      <c r="AF239" s="10">
        <v>7.1332500111020005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3.9081644093426995</v>
      </c>
      <c r="AM239" s="9">
        <v>156.34752860965503</v>
      </c>
      <c r="AN239" s="9">
        <v>0</v>
      </c>
      <c r="AO239" s="9">
        <v>0</v>
      </c>
      <c r="AP239" s="10">
        <v>1.2994075963437997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2341.6239527804873</v>
      </c>
      <c r="AW239" s="9">
        <v>594.2117759029281</v>
      </c>
      <c r="AX239" s="9">
        <v>1.4558262343100001</v>
      </c>
      <c r="AY239" s="9">
        <v>16.0337856511034</v>
      </c>
      <c r="AZ239" s="10">
        <v>3367.8940661746446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1149.6126065165633</v>
      </c>
      <c r="BG239" s="9">
        <v>136.77971961741952</v>
      </c>
      <c r="BH239" s="9">
        <v>2.4319005069652</v>
      </c>
      <c r="BI239" s="9">
        <v>0.5039045231034001</v>
      </c>
      <c r="BJ239" s="10">
        <v>804.7493485523515</v>
      </c>
      <c r="BK239" s="16">
        <f t="shared" si="12"/>
        <v>9863.994291457797</v>
      </c>
      <c r="BL239" s="15"/>
      <c r="BM239" s="49"/>
    </row>
    <row r="240" spans="1:65" s="12" customFormat="1" ht="15">
      <c r="A240" s="5"/>
      <c r="B240" s="8" t="s">
        <v>206</v>
      </c>
      <c r="C240" s="11">
        <v>0</v>
      </c>
      <c r="D240" s="9">
        <v>0.49137982758619997</v>
      </c>
      <c r="E240" s="9">
        <v>0</v>
      </c>
      <c r="F240" s="9">
        <v>0</v>
      </c>
      <c r="G240" s="10">
        <v>0</v>
      </c>
      <c r="H240" s="11">
        <v>3.2433366494817</v>
      </c>
      <c r="I240" s="9">
        <v>9.590344243379</v>
      </c>
      <c r="J240" s="9">
        <v>0</v>
      </c>
      <c r="K240" s="9">
        <v>0</v>
      </c>
      <c r="L240" s="10">
        <v>1.9366043582749002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6.4028412203777</v>
      </c>
      <c r="S240" s="9">
        <v>24.875244809103204</v>
      </c>
      <c r="T240" s="9">
        <v>0</v>
      </c>
      <c r="U240" s="9">
        <v>0</v>
      </c>
      <c r="V240" s="10">
        <v>2.3002719393093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0.0038953556549</v>
      </c>
      <c r="AC240" s="9">
        <v>0</v>
      </c>
      <c r="AD240" s="9">
        <v>0</v>
      </c>
      <c r="AE240" s="9">
        <v>0</v>
      </c>
      <c r="AF240" s="10">
        <v>0.0122992141724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0.0129644617584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402.39343808150244</v>
      </c>
      <c r="AW240" s="9">
        <v>127.00528821134749</v>
      </c>
      <c r="AX240" s="9">
        <v>0.7916621594827</v>
      </c>
      <c r="AY240" s="9">
        <v>0</v>
      </c>
      <c r="AZ240" s="10">
        <v>88.21851948776701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139.44500040772667</v>
      </c>
      <c r="BG240" s="9">
        <v>43.38465612930631</v>
      </c>
      <c r="BH240" s="9">
        <v>2.0257911280689003</v>
      </c>
      <c r="BI240" s="9">
        <v>0</v>
      </c>
      <c r="BJ240" s="10">
        <v>43.4203348171757</v>
      </c>
      <c r="BK240" s="16">
        <f t="shared" si="12"/>
        <v>895.553872501475</v>
      </c>
      <c r="BL240" s="15"/>
      <c r="BM240" s="49"/>
    </row>
    <row r="241" spans="1:65" s="12" customFormat="1" ht="15">
      <c r="A241" s="5"/>
      <c r="B241" s="8" t="s">
        <v>170</v>
      </c>
      <c r="C241" s="11">
        <v>0</v>
      </c>
      <c r="D241" s="9">
        <v>36.1780291316896</v>
      </c>
      <c r="E241" s="9">
        <v>0</v>
      </c>
      <c r="F241" s="9">
        <v>0</v>
      </c>
      <c r="G241" s="10">
        <v>0</v>
      </c>
      <c r="H241" s="11">
        <v>48.12831349574941</v>
      </c>
      <c r="I241" s="9">
        <v>9.856288466999</v>
      </c>
      <c r="J241" s="9">
        <v>0</v>
      </c>
      <c r="K241" s="9">
        <v>0</v>
      </c>
      <c r="L241" s="10">
        <v>179.56731592737216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36.35163970195541</v>
      </c>
      <c r="S241" s="9">
        <v>6.059891132412901</v>
      </c>
      <c r="T241" s="9">
        <v>0</v>
      </c>
      <c r="U241" s="9">
        <v>0</v>
      </c>
      <c r="V241" s="10">
        <v>59.2387513358557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3.5027637681018002</v>
      </c>
      <c r="AC241" s="9">
        <v>0.042457342793100004</v>
      </c>
      <c r="AD241" s="9">
        <v>0</v>
      </c>
      <c r="AE241" s="9">
        <v>0</v>
      </c>
      <c r="AF241" s="10">
        <v>4.629414815033001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3.7410714784112993</v>
      </c>
      <c r="AM241" s="9">
        <v>0.1847685478274</v>
      </c>
      <c r="AN241" s="9">
        <v>0</v>
      </c>
      <c r="AO241" s="9">
        <v>0</v>
      </c>
      <c r="AP241" s="10">
        <v>2.1498803356194003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758.9081205739701</v>
      </c>
      <c r="AW241" s="9">
        <v>178.51015110315888</v>
      </c>
      <c r="AX241" s="9">
        <v>0.2617935421723</v>
      </c>
      <c r="AY241" s="9">
        <v>0</v>
      </c>
      <c r="AZ241" s="10">
        <v>1944.0732830680488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640.9099092745824</v>
      </c>
      <c r="BG241" s="9">
        <v>50.0314830393618</v>
      </c>
      <c r="BH241" s="9">
        <v>2.2557154301723004</v>
      </c>
      <c r="BI241" s="9">
        <v>0.6666416443793</v>
      </c>
      <c r="BJ241" s="10">
        <v>737.1086722191167</v>
      </c>
      <c r="BK241" s="16">
        <f t="shared" si="12"/>
        <v>4702.356355374783</v>
      </c>
      <c r="BL241" s="15"/>
      <c r="BM241" s="49"/>
    </row>
    <row r="242" spans="1:65" s="12" customFormat="1" ht="15">
      <c r="A242" s="5"/>
      <c r="B242" s="8" t="s">
        <v>171</v>
      </c>
      <c r="C242" s="11">
        <v>0</v>
      </c>
      <c r="D242" s="9">
        <v>14.878754492793002</v>
      </c>
      <c r="E242" s="9">
        <v>0</v>
      </c>
      <c r="F242" s="9">
        <v>0</v>
      </c>
      <c r="G242" s="10">
        <v>0</v>
      </c>
      <c r="H242" s="11">
        <v>29.5337161655423</v>
      </c>
      <c r="I242" s="9">
        <v>12.2371369089297</v>
      </c>
      <c r="J242" s="9">
        <v>0.8590319225172</v>
      </c>
      <c r="K242" s="9">
        <v>0</v>
      </c>
      <c r="L242" s="10">
        <v>73.51100765226931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17.802849931472196</v>
      </c>
      <c r="S242" s="9">
        <v>3.1333571144128007</v>
      </c>
      <c r="T242" s="9">
        <v>0</v>
      </c>
      <c r="U242" s="9">
        <v>0</v>
      </c>
      <c r="V242" s="10">
        <v>23.756753888373897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6.9012547725830995</v>
      </c>
      <c r="AC242" s="9">
        <v>0.1479996196206</v>
      </c>
      <c r="AD242" s="9">
        <v>0</v>
      </c>
      <c r="AE242" s="9">
        <v>0</v>
      </c>
      <c r="AF242" s="10">
        <v>2.2580258638265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14.673844586617399</v>
      </c>
      <c r="AM242" s="9">
        <v>0.1922207768962</v>
      </c>
      <c r="AN242" s="9">
        <v>0</v>
      </c>
      <c r="AO242" s="9">
        <v>0</v>
      </c>
      <c r="AP242" s="10">
        <v>2.8942998889985</v>
      </c>
      <c r="AQ242" s="11">
        <v>0</v>
      </c>
      <c r="AR242" s="9">
        <v>8.5290743483447</v>
      </c>
      <c r="AS242" s="9">
        <v>0</v>
      </c>
      <c r="AT242" s="9">
        <v>0</v>
      </c>
      <c r="AU242" s="10">
        <v>0</v>
      </c>
      <c r="AV242" s="11">
        <v>808.070897171334</v>
      </c>
      <c r="AW242" s="9">
        <v>150.96404321138104</v>
      </c>
      <c r="AX242" s="9">
        <v>2.6919379459646997</v>
      </c>
      <c r="AY242" s="9">
        <v>0</v>
      </c>
      <c r="AZ242" s="10">
        <v>847.2202195901012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555.6638264724788</v>
      </c>
      <c r="BG242" s="9">
        <v>58.0865643634989</v>
      </c>
      <c r="BH242" s="9">
        <v>2.7710653282755</v>
      </c>
      <c r="BI242" s="9">
        <v>0</v>
      </c>
      <c r="BJ242" s="10">
        <v>254.62123954862787</v>
      </c>
      <c r="BK242" s="16">
        <f t="shared" si="12"/>
        <v>2891.3991215648593</v>
      </c>
      <c r="BL242" s="15"/>
      <c r="BM242" s="49"/>
    </row>
    <row r="243" spans="1:65" s="12" customFormat="1" ht="15">
      <c r="A243" s="5"/>
      <c r="B243" s="8" t="s">
        <v>172</v>
      </c>
      <c r="C243" s="11">
        <v>0</v>
      </c>
      <c r="D243" s="9">
        <v>10.017620689655</v>
      </c>
      <c r="E243" s="9">
        <v>0</v>
      </c>
      <c r="F243" s="9">
        <v>0</v>
      </c>
      <c r="G243" s="10">
        <v>0</v>
      </c>
      <c r="H243" s="11">
        <v>0.7501023178611</v>
      </c>
      <c r="I243" s="9">
        <v>5.008931560241201</v>
      </c>
      <c r="J243" s="9">
        <v>0</v>
      </c>
      <c r="K243" s="9">
        <v>0</v>
      </c>
      <c r="L243" s="10">
        <v>0.40862025282689995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0.3420164929641</v>
      </c>
      <c r="S243" s="9">
        <v>0.1028944662412</v>
      </c>
      <c r="T243" s="9">
        <v>0</v>
      </c>
      <c r="U243" s="9">
        <v>0</v>
      </c>
      <c r="V243" s="10">
        <v>0.12682932813689998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0.0024791560344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0.0021135224136000002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4.9583120689655</v>
      </c>
      <c r="AS243" s="9">
        <v>0</v>
      </c>
      <c r="AT243" s="9">
        <v>0</v>
      </c>
      <c r="AU243" s="10">
        <v>0</v>
      </c>
      <c r="AV243" s="11">
        <v>1.8811512199889997</v>
      </c>
      <c r="AW243" s="9">
        <v>0.46832685868204527</v>
      </c>
      <c r="AX243" s="9">
        <v>0</v>
      </c>
      <c r="AY243" s="9">
        <v>0</v>
      </c>
      <c r="AZ243" s="10">
        <v>0.8698990732031999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0.47167447471400004</v>
      </c>
      <c r="BG243" s="9">
        <v>0.0585729570343</v>
      </c>
      <c r="BH243" s="9">
        <v>0</v>
      </c>
      <c r="BI243" s="9">
        <v>0</v>
      </c>
      <c r="BJ243" s="10">
        <v>0.2452974626181</v>
      </c>
      <c r="BK243" s="16">
        <f t="shared" si="12"/>
        <v>25.71484190158055</v>
      </c>
      <c r="BL243" s="15"/>
      <c r="BM243" s="49"/>
    </row>
    <row r="244" spans="1:65" s="12" customFormat="1" ht="15">
      <c r="A244" s="5"/>
      <c r="B244" s="8" t="s">
        <v>189</v>
      </c>
      <c r="C244" s="11">
        <v>0</v>
      </c>
      <c r="D244" s="9">
        <v>2.0374254706895</v>
      </c>
      <c r="E244" s="9">
        <v>0</v>
      </c>
      <c r="F244" s="9">
        <v>0</v>
      </c>
      <c r="G244" s="10">
        <v>0</v>
      </c>
      <c r="H244" s="11">
        <v>14.5244422528239</v>
      </c>
      <c r="I244" s="9">
        <v>14.7861596752754</v>
      </c>
      <c r="J244" s="9">
        <v>0</v>
      </c>
      <c r="K244" s="9">
        <v>0</v>
      </c>
      <c r="L244" s="10">
        <v>22.064826998824998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11.991014408305</v>
      </c>
      <c r="S244" s="9">
        <v>1.5266025823445</v>
      </c>
      <c r="T244" s="9">
        <v>2.1355669010344</v>
      </c>
      <c r="U244" s="9">
        <v>0</v>
      </c>
      <c r="V244" s="10">
        <v>10.7522497181692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4.814645396308701</v>
      </c>
      <c r="AC244" s="9">
        <v>0.1638502715517</v>
      </c>
      <c r="AD244" s="9">
        <v>0</v>
      </c>
      <c r="AE244" s="9">
        <v>0</v>
      </c>
      <c r="AF244" s="10">
        <v>2.0326803066545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10.339299651480198</v>
      </c>
      <c r="AM244" s="9">
        <v>0.397218413793</v>
      </c>
      <c r="AN244" s="9">
        <v>0</v>
      </c>
      <c r="AO244" s="9">
        <v>0</v>
      </c>
      <c r="AP244" s="10">
        <v>2.1786003784820998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488.6331707632446</v>
      </c>
      <c r="AW244" s="9">
        <v>149.01854952694887</v>
      </c>
      <c r="AX244" s="9">
        <v>0.1766595643103</v>
      </c>
      <c r="AY244" s="9">
        <v>0</v>
      </c>
      <c r="AZ244" s="10">
        <v>565.9508364701685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396.6260734089005</v>
      </c>
      <c r="BG244" s="9">
        <v>39.8818333073354</v>
      </c>
      <c r="BH244" s="9">
        <v>0</v>
      </c>
      <c r="BI244" s="9">
        <v>1.1051307091034002</v>
      </c>
      <c r="BJ244" s="10">
        <v>187.3480909269094</v>
      </c>
      <c r="BK244" s="16">
        <f t="shared" si="12"/>
        <v>1928.484927102658</v>
      </c>
      <c r="BL244" s="15"/>
      <c r="BM244" s="49"/>
    </row>
    <row r="245" spans="1:65" s="12" customFormat="1" ht="15">
      <c r="A245" s="5"/>
      <c r="B245" s="8" t="s">
        <v>173</v>
      </c>
      <c r="C245" s="11">
        <v>0</v>
      </c>
      <c r="D245" s="9">
        <v>1.8018029795172001</v>
      </c>
      <c r="E245" s="9">
        <v>0</v>
      </c>
      <c r="F245" s="9">
        <v>0</v>
      </c>
      <c r="G245" s="10">
        <v>0</v>
      </c>
      <c r="H245" s="11">
        <v>1.3613237792046</v>
      </c>
      <c r="I245" s="9">
        <v>0.0589134830687</v>
      </c>
      <c r="J245" s="9">
        <v>0</v>
      </c>
      <c r="K245" s="9">
        <v>0</v>
      </c>
      <c r="L245" s="10">
        <v>2.9432045720670996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0.5576419623769</v>
      </c>
      <c r="S245" s="9">
        <v>0.025492279068899996</v>
      </c>
      <c r="T245" s="9">
        <v>0</v>
      </c>
      <c r="U245" s="9">
        <v>0</v>
      </c>
      <c r="V245" s="10">
        <v>0.609500574998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0.0862617437236</v>
      </c>
      <c r="AC245" s="9">
        <v>0</v>
      </c>
      <c r="AD245" s="9">
        <v>0</v>
      </c>
      <c r="AE245" s="9">
        <v>0</v>
      </c>
      <c r="AF245" s="10">
        <v>0.07156519037919999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0.09170131392990001</v>
      </c>
      <c r="AM245" s="9">
        <v>0.0005654141724</v>
      </c>
      <c r="AN245" s="9">
        <v>0</v>
      </c>
      <c r="AO245" s="9">
        <v>0</v>
      </c>
      <c r="AP245" s="10">
        <v>0.0565580329994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19.422024341889678</v>
      </c>
      <c r="AW245" s="9">
        <v>4.972293990799884</v>
      </c>
      <c r="AX245" s="9">
        <v>0</v>
      </c>
      <c r="AY245" s="9">
        <v>0</v>
      </c>
      <c r="AZ245" s="10">
        <v>33.52493966098249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7.445490613208504</v>
      </c>
      <c r="BG245" s="9">
        <v>0.3050180915853</v>
      </c>
      <c r="BH245" s="9">
        <v>0</v>
      </c>
      <c r="BI245" s="9">
        <v>0</v>
      </c>
      <c r="BJ245" s="10">
        <v>7.4482677563488</v>
      </c>
      <c r="BK245" s="16">
        <f t="shared" si="12"/>
        <v>80.78256578032055</v>
      </c>
      <c r="BL245" s="15"/>
      <c r="BM245" s="49"/>
    </row>
    <row r="246" spans="1:65" s="12" customFormat="1" ht="15">
      <c r="A246" s="5"/>
      <c r="B246" s="8" t="s">
        <v>174</v>
      </c>
      <c r="C246" s="11">
        <v>0</v>
      </c>
      <c r="D246" s="9">
        <v>0.48895904413790003</v>
      </c>
      <c r="E246" s="9">
        <v>0</v>
      </c>
      <c r="F246" s="9">
        <v>0</v>
      </c>
      <c r="G246" s="10">
        <v>0</v>
      </c>
      <c r="H246" s="11">
        <v>0.12160994534419999</v>
      </c>
      <c r="I246" s="9">
        <v>0</v>
      </c>
      <c r="J246" s="9">
        <v>0</v>
      </c>
      <c r="K246" s="9">
        <v>0</v>
      </c>
      <c r="L246" s="10">
        <v>3.9696158996192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0.0063427826895</v>
      </c>
      <c r="S246" s="9">
        <v>0</v>
      </c>
      <c r="T246" s="9">
        <v>0</v>
      </c>
      <c r="U246" s="9">
        <v>0</v>
      </c>
      <c r="V246" s="10">
        <v>0.13563477134479998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0.010641696275599999</v>
      </c>
      <c r="AC246" s="9">
        <v>0</v>
      </c>
      <c r="AD246" s="9">
        <v>0</v>
      </c>
      <c r="AE246" s="9">
        <v>0</v>
      </c>
      <c r="AF246" s="10">
        <v>0.034267340620500006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0.021290950862000002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2.8677184420987865</v>
      </c>
      <c r="AW246" s="9">
        <v>0</v>
      </c>
      <c r="AX246" s="9">
        <v>0</v>
      </c>
      <c r="AY246" s="9">
        <v>0</v>
      </c>
      <c r="AZ246" s="10">
        <v>63.796026502803805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0.12775963920619998</v>
      </c>
      <c r="BG246" s="9">
        <v>0</v>
      </c>
      <c r="BH246" s="9">
        <v>0</v>
      </c>
      <c r="BI246" s="9">
        <v>0</v>
      </c>
      <c r="BJ246" s="10">
        <v>1.310806024654</v>
      </c>
      <c r="BK246" s="16">
        <f t="shared" si="12"/>
        <v>72.89067303965649</v>
      </c>
      <c r="BL246" s="15"/>
      <c r="BM246" s="49"/>
    </row>
    <row r="247" spans="1:65" s="12" customFormat="1" ht="15">
      <c r="A247" s="5"/>
      <c r="B247" s="8" t="s">
        <v>175</v>
      </c>
      <c r="C247" s="11">
        <v>0</v>
      </c>
      <c r="D247" s="9">
        <v>1.3838391200689002</v>
      </c>
      <c r="E247" s="9">
        <v>0</v>
      </c>
      <c r="F247" s="9">
        <v>0</v>
      </c>
      <c r="G247" s="10">
        <v>0</v>
      </c>
      <c r="H247" s="11">
        <v>1.0908234729633</v>
      </c>
      <c r="I247" s="9">
        <v>30.8914895153791</v>
      </c>
      <c r="J247" s="9">
        <v>0</v>
      </c>
      <c r="K247" s="9">
        <v>0</v>
      </c>
      <c r="L247" s="10">
        <v>2.1621030913777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0.5760777126871</v>
      </c>
      <c r="S247" s="9">
        <v>4.2145967665862</v>
      </c>
      <c r="T247" s="9">
        <v>0</v>
      </c>
      <c r="U247" s="9">
        <v>0</v>
      </c>
      <c r="V247" s="10">
        <v>0.5100977321709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0.0033905108275</v>
      </c>
      <c r="AC247" s="9">
        <v>0</v>
      </c>
      <c r="AD247" s="9">
        <v>0</v>
      </c>
      <c r="AE247" s="9">
        <v>0</v>
      </c>
      <c r="AF247" s="10">
        <v>0.0037126603792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0.09933469765479999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5.993378106128201</v>
      </c>
      <c r="AW247" s="9">
        <v>1.2738237064939943</v>
      </c>
      <c r="AX247" s="9">
        <v>0</v>
      </c>
      <c r="AY247" s="9">
        <v>0</v>
      </c>
      <c r="AZ247" s="10">
        <v>9.0941678428743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5.792353969179801</v>
      </c>
      <c r="BG247" s="9">
        <v>2.3619944511717996</v>
      </c>
      <c r="BH247" s="9">
        <v>0</v>
      </c>
      <c r="BI247" s="9">
        <v>0</v>
      </c>
      <c r="BJ247" s="10">
        <v>4.0869503334954</v>
      </c>
      <c r="BK247" s="16">
        <f t="shared" si="12"/>
        <v>69.53813368943818</v>
      </c>
      <c r="BL247" s="15"/>
      <c r="BM247" s="49"/>
    </row>
    <row r="248" spans="1:65" s="12" customFormat="1" ht="15">
      <c r="A248" s="5"/>
      <c r="B248" s="8" t="s">
        <v>176</v>
      </c>
      <c r="C248" s="11">
        <v>0</v>
      </c>
      <c r="D248" s="9">
        <v>2.0765359709654</v>
      </c>
      <c r="E248" s="9">
        <v>0</v>
      </c>
      <c r="F248" s="9">
        <v>0</v>
      </c>
      <c r="G248" s="10">
        <v>0</v>
      </c>
      <c r="H248" s="11">
        <v>31.724638670616194</v>
      </c>
      <c r="I248" s="9">
        <v>6.391104373585099</v>
      </c>
      <c r="J248" s="9">
        <v>0.4563469124482</v>
      </c>
      <c r="K248" s="9">
        <v>0.031602980241300004</v>
      </c>
      <c r="L248" s="10">
        <v>75.51858658558199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18.0868330914077</v>
      </c>
      <c r="S248" s="9">
        <v>0.0537009368271</v>
      </c>
      <c r="T248" s="9">
        <v>0</v>
      </c>
      <c r="U248" s="9">
        <v>0</v>
      </c>
      <c r="V248" s="10">
        <v>19.710863638478504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0.4714813347234</v>
      </c>
      <c r="AC248" s="9">
        <v>0.110433943724</v>
      </c>
      <c r="AD248" s="9">
        <v>0</v>
      </c>
      <c r="AE248" s="9">
        <v>0</v>
      </c>
      <c r="AF248" s="10">
        <v>0.4856812197926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0.48639899441309997</v>
      </c>
      <c r="AM248" s="9">
        <v>0</v>
      </c>
      <c r="AN248" s="9">
        <v>0</v>
      </c>
      <c r="AO248" s="9">
        <v>0</v>
      </c>
      <c r="AP248" s="10">
        <v>0.2305436404821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298.4644912509036</v>
      </c>
      <c r="AW248" s="9">
        <v>63.76554963263209</v>
      </c>
      <c r="AX248" s="9">
        <v>0.0024449021379</v>
      </c>
      <c r="AY248" s="9">
        <v>0</v>
      </c>
      <c r="AZ248" s="10">
        <v>581.8585050226932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166.31681966654685</v>
      </c>
      <c r="BG248" s="9">
        <v>20.040172599441206</v>
      </c>
      <c r="BH248" s="9">
        <v>0.0135604678275</v>
      </c>
      <c r="BI248" s="9">
        <v>5.9533237900344</v>
      </c>
      <c r="BJ248" s="10">
        <v>150.0017217099692</v>
      </c>
      <c r="BK248" s="16">
        <f t="shared" si="12"/>
        <v>1442.2513413354727</v>
      </c>
      <c r="BL248" s="15"/>
      <c r="BM248" s="49"/>
    </row>
    <row r="249" spans="1:65" s="12" customFormat="1" ht="15">
      <c r="A249" s="5"/>
      <c r="B249" s="8" t="s">
        <v>177</v>
      </c>
      <c r="C249" s="11">
        <v>0</v>
      </c>
      <c r="D249" s="9">
        <v>1.6387391798275002</v>
      </c>
      <c r="E249" s="9">
        <v>0</v>
      </c>
      <c r="F249" s="9">
        <v>0</v>
      </c>
      <c r="G249" s="10">
        <v>0</v>
      </c>
      <c r="H249" s="11">
        <v>14.4750641267179</v>
      </c>
      <c r="I249" s="9">
        <v>19.100576031688302</v>
      </c>
      <c r="J249" s="9">
        <v>0</v>
      </c>
      <c r="K249" s="9">
        <v>0</v>
      </c>
      <c r="L249" s="10">
        <v>31.1826906664779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11.276050756336799</v>
      </c>
      <c r="S249" s="9">
        <v>0.38322362289620004</v>
      </c>
      <c r="T249" s="9">
        <v>0</v>
      </c>
      <c r="U249" s="9">
        <v>0</v>
      </c>
      <c r="V249" s="10">
        <v>11.4133600351332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2.9745534502390996</v>
      </c>
      <c r="AC249" s="9">
        <v>0.0051387886896</v>
      </c>
      <c r="AD249" s="9">
        <v>0</v>
      </c>
      <c r="AE249" s="9">
        <v>0</v>
      </c>
      <c r="AF249" s="10">
        <v>1.4112212801023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4.5091522099275005</v>
      </c>
      <c r="AM249" s="9">
        <v>0.0270239469307</v>
      </c>
      <c r="AN249" s="9">
        <v>0</v>
      </c>
      <c r="AO249" s="9">
        <v>0</v>
      </c>
      <c r="AP249" s="10">
        <v>1.7759504531363999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334.6246221110895</v>
      </c>
      <c r="AW249" s="9">
        <v>44.06835198641654</v>
      </c>
      <c r="AX249" s="9">
        <v>7.274383688517199</v>
      </c>
      <c r="AY249" s="9">
        <v>0</v>
      </c>
      <c r="AZ249" s="10">
        <v>494.6621403750229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280.21324204311406</v>
      </c>
      <c r="BG249" s="9">
        <v>12.059455354366802</v>
      </c>
      <c r="BH249" s="9">
        <v>0</v>
      </c>
      <c r="BI249" s="9">
        <v>0</v>
      </c>
      <c r="BJ249" s="10">
        <v>188.7131535535601</v>
      </c>
      <c r="BK249" s="16">
        <f t="shared" si="12"/>
        <v>1461.7880936601903</v>
      </c>
      <c r="BL249" s="15"/>
      <c r="BM249" s="49"/>
    </row>
    <row r="250" spans="1:65" s="12" customFormat="1" ht="15">
      <c r="A250" s="5"/>
      <c r="B250" s="8" t="s">
        <v>178</v>
      </c>
      <c r="C250" s="11">
        <v>0</v>
      </c>
      <c r="D250" s="9">
        <v>0.4651016865517</v>
      </c>
      <c r="E250" s="9">
        <v>0</v>
      </c>
      <c r="F250" s="9">
        <v>0</v>
      </c>
      <c r="G250" s="10">
        <v>0</v>
      </c>
      <c r="H250" s="11">
        <v>0.486607141895</v>
      </c>
      <c r="I250" s="9">
        <v>246.3259482699309</v>
      </c>
      <c r="J250" s="9">
        <v>0</v>
      </c>
      <c r="K250" s="9">
        <v>0</v>
      </c>
      <c r="L250" s="10">
        <v>5.015263939170901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1.0064163952393</v>
      </c>
      <c r="S250" s="9">
        <v>0.4444343844137</v>
      </c>
      <c r="T250" s="9">
        <v>0</v>
      </c>
      <c r="U250" s="9">
        <v>0</v>
      </c>
      <c r="V250" s="10">
        <v>0.9803000189294999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0.0164237731374</v>
      </c>
      <c r="AC250" s="9">
        <v>0</v>
      </c>
      <c r="AD250" s="9">
        <v>0</v>
      </c>
      <c r="AE250" s="9">
        <v>0</v>
      </c>
      <c r="AF250" s="10">
        <v>0.0146818404137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0.0318632766547</v>
      </c>
      <c r="AM250" s="9">
        <v>0</v>
      </c>
      <c r="AN250" s="9">
        <v>0</v>
      </c>
      <c r="AO250" s="9">
        <v>0</v>
      </c>
      <c r="AP250" s="10">
        <v>0.0244062772757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36.86239743383211</v>
      </c>
      <c r="AW250" s="9">
        <v>224.66779214498038</v>
      </c>
      <c r="AX250" s="9">
        <v>0</v>
      </c>
      <c r="AY250" s="9">
        <v>0</v>
      </c>
      <c r="AZ250" s="10">
        <v>23.736370687979196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7.6080693073106005</v>
      </c>
      <c r="BG250" s="9">
        <v>6.107260343309801</v>
      </c>
      <c r="BH250" s="9">
        <v>0</v>
      </c>
      <c r="BI250" s="9">
        <v>0</v>
      </c>
      <c r="BJ250" s="10">
        <v>249.2934212770155</v>
      </c>
      <c r="BK250" s="16">
        <f t="shared" si="12"/>
        <v>803.0867581980401</v>
      </c>
      <c r="BL250" s="15"/>
      <c r="BM250" s="49"/>
    </row>
    <row r="251" spans="1:65" s="12" customFormat="1" ht="15">
      <c r="A251" s="5"/>
      <c r="B251" s="8" t="s">
        <v>184</v>
      </c>
      <c r="C251" s="11">
        <v>0</v>
      </c>
      <c r="D251" s="9">
        <v>0.45119327586200003</v>
      </c>
      <c r="E251" s="9">
        <v>0</v>
      </c>
      <c r="F251" s="9">
        <v>0</v>
      </c>
      <c r="G251" s="10">
        <v>0</v>
      </c>
      <c r="H251" s="11">
        <v>4.208840261102</v>
      </c>
      <c r="I251" s="9">
        <v>0</v>
      </c>
      <c r="J251" s="9">
        <v>0</v>
      </c>
      <c r="K251" s="9">
        <v>0</v>
      </c>
      <c r="L251" s="10">
        <v>0.9542556670336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2.7381849007569996</v>
      </c>
      <c r="S251" s="9">
        <v>0</v>
      </c>
      <c r="T251" s="9">
        <v>0</v>
      </c>
      <c r="U251" s="9">
        <v>0</v>
      </c>
      <c r="V251" s="10">
        <v>0.5575257305853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0.1661157178961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0.13502043258569998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142.60995526574487</v>
      </c>
      <c r="AW251" s="9">
        <v>0.0013360177929</v>
      </c>
      <c r="AX251" s="9">
        <v>0</v>
      </c>
      <c r="AY251" s="9">
        <v>0</v>
      </c>
      <c r="AZ251" s="10">
        <v>33.125042149595586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102.085221449011</v>
      </c>
      <c r="BG251" s="9">
        <v>0.00037459365509999996</v>
      </c>
      <c r="BH251" s="9">
        <v>0</v>
      </c>
      <c r="BI251" s="9">
        <v>0</v>
      </c>
      <c r="BJ251" s="10">
        <v>6.8623258300461</v>
      </c>
      <c r="BK251" s="16">
        <f t="shared" si="12"/>
        <v>293.89539129166724</v>
      </c>
      <c r="BL251" s="15"/>
      <c r="BM251" s="49"/>
    </row>
    <row r="252" spans="1:65" s="12" customFormat="1" ht="15">
      <c r="A252" s="5"/>
      <c r="B252" s="8" t="s">
        <v>179</v>
      </c>
      <c r="C252" s="11">
        <v>0</v>
      </c>
      <c r="D252" s="9">
        <v>0.4889543908275</v>
      </c>
      <c r="E252" s="9">
        <v>0</v>
      </c>
      <c r="F252" s="9">
        <v>0</v>
      </c>
      <c r="G252" s="10">
        <v>0</v>
      </c>
      <c r="H252" s="11">
        <v>55.141328255925</v>
      </c>
      <c r="I252" s="9">
        <v>8.713416980344</v>
      </c>
      <c r="J252" s="9">
        <v>0.0489609521379</v>
      </c>
      <c r="K252" s="9">
        <v>0</v>
      </c>
      <c r="L252" s="10">
        <v>53.5499514223408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36.6184923705447</v>
      </c>
      <c r="S252" s="9">
        <v>0.5417177675510999</v>
      </c>
      <c r="T252" s="9">
        <v>0</v>
      </c>
      <c r="U252" s="9">
        <v>0</v>
      </c>
      <c r="V252" s="10">
        <v>24.127976674651105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1.2601760478266</v>
      </c>
      <c r="AC252" s="9">
        <v>0.0959905078965</v>
      </c>
      <c r="AD252" s="9">
        <v>0</v>
      </c>
      <c r="AE252" s="9">
        <v>0</v>
      </c>
      <c r="AF252" s="10">
        <v>1.0784896799995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0.7530791298609001</v>
      </c>
      <c r="AM252" s="9">
        <v>0</v>
      </c>
      <c r="AN252" s="9">
        <v>0</v>
      </c>
      <c r="AO252" s="9">
        <v>0</v>
      </c>
      <c r="AP252" s="10">
        <v>0.2268172436545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533.7133244767642</v>
      </c>
      <c r="AW252" s="9">
        <v>75.07667119339233</v>
      </c>
      <c r="AX252" s="9">
        <v>0.0504207779309</v>
      </c>
      <c r="AY252" s="9">
        <v>0</v>
      </c>
      <c r="AZ252" s="10">
        <v>379.28924424631634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344.7024199984583</v>
      </c>
      <c r="BG252" s="9">
        <v>58.85819709316249</v>
      </c>
      <c r="BH252" s="9">
        <v>0.0126220074137</v>
      </c>
      <c r="BI252" s="9">
        <v>0</v>
      </c>
      <c r="BJ252" s="10">
        <v>177.69457992483353</v>
      </c>
      <c r="BK252" s="16">
        <f t="shared" si="12"/>
        <v>1752.0428311418318</v>
      </c>
      <c r="BL252" s="15"/>
      <c r="BM252" s="49"/>
    </row>
    <row r="253" spans="1:65" s="12" customFormat="1" ht="15">
      <c r="A253" s="5"/>
      <c r="B253" s="8" t="s">
        <v>207</v>
      </c>
      <c r="C253" s="11">
        <v>0</v>
      </c>
      <c r="D253" s="9">
        <v>11.9220363719654</v>
      </c>
      <c r="E253" s="9">
        <v>0</v>
      </c>
      <c r="F253" s="9">
        <v>0</v>
      </c>
      <c r="G253" s="10">
        <v>0</v>
      </c>
      <c r="H253" s="11">
        <v>22.5936719047512</v>
      </c>
      <c r="I253" s="9">
        <v>8.1578847561371</v>
      </c>
      <c r="J253" s="9">
        <v>0</v>
      </c>
      <c r="K253" s="9">
        <v>0</v>
      </c>
      <c r="L253" s="10">
        <v>75.567728922063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21.204158440404097</v>
      </c>
      <c r="S253" s="9">
        <v>7.472634865379001</v>
      </c>
      <c r="T253" s="9">
        <v>0</v>
      </c>
      <c r="U253" s="9">
        <v>0</v>
      </c>
      <c r="V253" s="10">
        <v>29.168902394890598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1.8276348811362</v>
      </c>
      <c r="AC253" s="9">
        <v>0</v>
      </c>
      <c r="AD253" s="9">
        <v>0</v>
      </c>
      <c r="AE253" s="9">
        <v>0</v>
      </c>
      <c r="AF253" s="10">
        <v>3.0168992897575992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2.6371920557903</v>
      </c>
      <c r="AM253" s="9">
        <v>0.0001959640344</v>
      </c>
      <c r="AN253" s="9">
        <v>0</v>
      </c>
      <c r="AO253" s="9">
        <v>0</v>
      </c>
      <c r="AP253" s="10">
        <v>1.2110322876195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430.41130863118593</v>
      </c>
      <c r="AW253" s="9">
        <v>53.18763268944623</v>
      </c>
      <c r="AX253" s="9">
        <v>0</v>
      </c>
      <c r="AY253" s="9">
        <v>0</v>
      </c>
      <c r="AZ253" s="10">
        <v>815.2424648590583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437.34427005944343</v>
      </c>
      <c r="BG253" s="9">
        <v>14.700174069990002</v>
      </c>
      <c r="BH253" s="9">
        <v>0.0031662946206000003</v>
      </c>
      <c r="BI253" s="9">
        <v>0</v>
      </c>
      <c r="BJ253" s="10">
        <v>491.09284622067247</v>
      </c>
      <c r="BK253" s="16">
        <f t="shared" si="12"/>
        <v>2426.7618349583454</v>
      </c>
      <c r="BL253" s="15"/>
      <c r="BM253" s="56"/>
    </row>
    <row r="254" spans="1:65" s="12" customFormat="1" ht="15">
      <c r="A254" s="5"/>
      <c r="B254" s="8" t="s">
        <v>180</v>
      </c>
      <c r="C254" s="11">
        <v>0</v>
      </c>
      <c r="D254" s="9">
        <v>0.046422883482699996</v>
      </c>
      <c r="E254" s="9">
        <v>0</v>
      </c>
      <c r="F254" s="9">
        <v>0</v>
      </c>
      <c r="G254" s="10">
        <v>0</v>
      </c>
      <c r="H254" s="11">
        <v>0.5770110021365</v>
      </c>
      <c r="I254" s="9">
        <v>0.0008457866896</v>
      </c>
      <c r="J254" s="9">
        <v>0</v>
      </c>
      <c r="K254" s="9">
        <v>0</v>
      </c>
      <c r="L254" s="10">
        <v>0.6148727408611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0.2332651005501</v>
      </c>
      <c r="S254" s="9">
        <v>0.34636220324129996</v>
      </c>
      <c r="T254" s="9">
        <v>0</v>
      </c>
      <c r="U254" s="9">
        <v>0</v>
      </c>
      <c r="V254" s="10">
        <v>0.459615004344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2.04574827E-05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0.0037239498274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0.907278031891</v>
      </c>
      <c r="AW254" s="9">
        <v>0.16494001342278777</v>
      </c>
      <c r="AX254" s="9">
        <v>0</v>
      </c>
      <c r="AY254" s="9">
        <v>0</v>
      </c>
      <c r="AZ254" s="10">
        <v>1.4405628201004999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0.35940595668229997</v>
      </c>
      <c r="BG254" s="9">
        <v>0</v>
      </c>
      <c r="BH254" s="9">
        <v>0</v>
      </c>
      <c r="BI254" s="9">
        <v>0</v>
      </c>
      <c r="BJ254" s="10">
        <v>0.33737559230840003</v>
      </c>
      <c r="BK254" s="16">
        <f t="shared" si="12"/>
        <v>5.491701543020388</v>
      </c>
      <c r="BL254" s="15"/>
      <c r="BM254" s="56"/>
    </row>
    <row r="255" spans="1:65" s="12" customFormat="1" ht="15">
      <c r="A255" s="5"/>
      <c r="B255" s="8" t="s">
        <v>218</v>
      </c>
      <c r="C255" s="11">
        <v>0</v>
      </c>
      <c r="D255" s="9">
        <v>1.3840768965516</v>
      </c>
      <c r="E255" s="9">
        <v>0</v>
      </c>
      <c r="F255" s="9">
        <v>0</v>
      </c>
      <c r="G255" s="10">
        <v>0</v>
      </c>
      <c r="H255" s="11">
        <v>0.7688265812400998</v>
      </c>
      <c r="I255" s="9">
        <v>0.8737824595860999</v>
      </c>
      <c r="J255" s="9">
        <v>0</v>
      </c>
      <c r="K255" s="9">
        <v>0</v>
      </c>
      <c r="L255" s="10">
        <v>1.2512675897922998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0.5010419692746001</v>
      </c>
      <c r="S255" s="9">
        <v>0</v>
      </c>
      <c r="T255" s="9">
        <v>0</v>
      </c>
      <c r="U255" s="9">
        <v>0</v>
      </c>
      <c r="V255" s="10">
        <v>0.35569782958499996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0.0004585874137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4.617490934329198</v>
      </c>
      <c r="AW255" s="9">
        <v>0.1797245676722553</v>
      </c>
      <c r="AX255" s="9">
        <v>0</v>
      </c>
      <c r="AY255" s="9">
        <v>0</v>
      </c>
      <c r="AZ255" s="10">
        <v>1.5705527034101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1.9340904718424001</v>
      </c>
      <c r="BG255" s="9">
        <v>3.4413448000000003E-06</v>
      </c>
      <c r="BH255" s="9">
        <v>0</v>
      </c>
      <c r="BI255" s="9">
        <v>0</v>
      </c>
      <c r="BJ255" s="10">
        <v>0.7643248423757999</v>
      </c>
      <c r="BK255" s="16">
        <f t="shared" si="12"/>
        <v>14.201338874417955</v>
      </c>
      <c r="BL255" s="15"/>
      <c r="BM255" s="49"/>
    </row>
    <row r="256" spans="1:65" s="20" customFormat="1" ht="15">
      <c r="A256" s="5"/>
      <c r="B256" s="14" t="s">
        <v>14</v>
      </c>
      <c r="C256" s="19">
        <f aca="true" t="shared" si="13" ref="C256:AH256">SUM(C225:C255)</f>
        <v>0</v>
      </c>
      <c r="D256" s="17">
        <f t="shared" si="13"/>
        <v>143.2300737980671</v>
      </c>
      <c r="E256" s="17">
        <f t="shared" si="13"/>
        <v>0</v>
      </c>
      <c r="F256" s="17">
        <f t="shared" si="13"/>
        <v>0</v>
      </c>
      <c r="G256" s="18">
        <f t="shared" si="13"/>
        <v>0</v>
      </c>
      <c r="H256" s="19">
        <f t="shared" si="13"/>
        <v>1014.5082332954203</v>
      </c>
      <c r="I256" s="17">
        <f t="shared" si="13"/>
        <v>1677.2233667744335</v>
      </c>
      <c r="J256" s="17">
        <f t="shared" si="13"/>
        <v>25.5371864373788</v>
      </c>
      <c r="K256" s="17">
        <f t="shared" si="13"/>
        <v>206.6951879066895</v>
      </c>
      <c r="L256" s="18">
        <f t="shared" si="13"/>
        <v>917.1662896585473</v>
      </c>
      <c r="M256" s="19">
        <f t="shared" si="13"/>
        <v>0</v>
      </c>
      <c r="N256" s="17">
        <f t="shared" si="13"/>
        <v>0</v>
      </c>
      <c r="O256" s="17">
        <f t="shared" si="13"/>
        <v>0</v>
      </c>
      <c r="P256" s="17">
        <f t="shared" si="13"/>
        <v>0</v>
      </c>
      <c r="Q256" s="18">
        <f t="shared" si="13"/>
        <v>0</v>
      </c>
      <c r="R256" s="19">
        <f t="shared" si="13"/>
        <v>282.89371342802286</v>
      </c>
      <c r="S256" s="17">
        <f t="shared" si="13"/>
        <v>234.83232124330235</v>
      </c>
      <c r="T256" s="17">
        <f t="shared" si="13"/>
        <v>2.7581758665516</v>
      </c>
      <c r="U256" s="17">
        <f t="shared" si="13"/>
        <v>0</v>
      </c>
      <c r="V256" s="18">
        <f t="shared" si="13"/>
        <v>315.7748649815497</v>
      </c>
      <c r="W256" s="19">
        <f t="shared" si="13"/>
        <v>0</v>
      </c>
      <c r="X256" s="17">
        <f t="shared" si="13"/>
        <v>0</v>
      </c>
      <c r="Y256" s="17">
        <f t="shared" si="13"/>
        <v>0</v>
      </c>
      <c r="Z256" s="17">
        <f t="shared" si="13"/>
        <v>0</v>
      </c>
      <c r="AA256" s="18">
        <f t="shared" si="13"/>
        <v>0</v>
      </c>
      <c r="AB256" s="19">
        <f t="shared" si="13"/>
        <v>42.72674148911329</v>
      </c>
      <c r="AC256" s="17">
        <f t="shared" si="13"/>
        <v>1.6783003653097</v>
      </c>
      <c r="AD256" s="17">
        <f t="shared" si="13"/>
        <v>0.0050190362068</v>
      </c>
      <c r="AE256" s="17">
        <f t="shared" si="13"/>
        <v>0</v>
      </c>
      <c r="AF256" s="18">
        <f t="shared" si="13"/>
        <v>34.9011703997114</v>
      </c>
      <c r="AG256" s="19">
        <f t="shared" si="13"/>
        <v>0</v>
      </c>
      <c r="AH256" s="17">
        <f t="shared" si="13"/>
        <v>0</v>
      </c>
      <c r="AI256" s="17">
        <f aca="true" t="shared" si="14" ref="AI256:BK256">SUM(AI225:AI255)</f>
        <v>0</v>
      </c>
      <c r="AJ256" s="17">
        <f t="shared" si="14"/>
        <v>0</v>
      </c>
      <c r="AK256" s="18">
        <f t="shared" si="14"/>
        <v>0</v>
      </c>
      <c r="AL256" s="19">
        <f t="shared" si="14"/>
        <v>50.4340969344172</v>
      </c>
      <c r="AM256" s="17">
        <f t="shared" si="14"/>
        <v>171.81559333944674</v>
      </c>
      <c r="AN256" s="17">
        <f t="shared" si="14"/>
        <v>0</v>
      </c>
      <c r="AO256" s="17">
        <f t="shared" si="14"/>
        <v>0</v>
      </c>
      <c r="AP256" s="18">
        <f t="shared" si="14"/>
        <v>14.2984149318143</v>
      </c>
      <c r="AQ256" s="19">
        <f t="shared" si="14"/>
        <v>0</v>
      </c>
      <c r="AR256" s="17">
        <f t="shared" si="14"/>
        <v>13.547844258172201</v>
      </c>
      <c r="AS256" s="17">
        <f t="shared" si="14"/>
        <v>0</v>
      </c>
      <c r="AT256" s="17">
        <f t="shared" si="14"/>
        <v>0</v>
      </c>
      <c r="AU256" s="18">
        <f t="shared" si="14"/>
        <v>0</v>
      </c>
      <c r="AV256" s="19">
        <f t="shared" si="14"/>
        <v>9803.34894518568</v>
      </c>
      <c r="AW256" s="17">
        <f t="shared" si="14"/>
        <v>3122.564443800923</v>
      </c>
      <c r="AX256" s="17">
        <f t="shared" si="14"/>
        <v>12.898405587239399</v>
      </c>
      <c r="AY256" s="17">
        <f t="shared" si="14"/>
        <v>17.5734265752413</v>
      </c>
      <c r="AZ256" s="18">
        <f t="shared" si="14"/>
        <v>11657.350017901772</v>
      </c>
      <c r="BA256" s="19">
        <f t="shared" si="14"/>
        <v>0</v>
      </c>
      <c r="BB256" s="17">
        <f t="shared" si="14"/>
        <v>0</v>
      </c>
      <c r="BC256" s="17">
        <f t="shared" si="14"/>
        <v>0</v>
      </c>
      <c r="BD256" s="17">
        <f t="shared" si="14"/>
        <v>0</v>
      </c>
      <c r="BE256" s="18">
        <f t="shared" si="14"/>
        <v>0</v>
      </c>
      <c r="BF256" s="19">
        <f t="shared" si="14"/>
        <v>5463.449408192639</v>
      </c>
      <c r="BG256" s="17">
        <f t="shared" si="14"/>
        <v>694.0234690911856</v>
      </c>
      <c r="BH256" s="17">
        <f t="shared" si="14"/>
        <v>13.904977451274599</v>
      </c>
      <c r="BI256" s="17">
        <f t="shared" si="14"/>
        <v>34.867692751965194</v>
      </c>
      <c r="BJ256" s="18">
        <f t="shared" si="14"/>
        <v>3945.0036033593524</v>
      </c>
      <c r="BK256" s="31">
        <f t="shared" si="14"/>
        <v>39915.01098404142</v>
      </c>
      <c r="BL256" s="15"/>
      <c r="BM256" s="49"/>
    </row>
    <row r="257" spans="1:65" s="20" customFormat="1" ht="15">
      <c r="A257" s="5"/>
      <c r="B257" s="14" t="s">
        <v>25</v>
      </c>
      <c r="C257" s="19">
        <f aca="true" t="shared" si="15" ref="C257:AH257">C256+C222</f>
        <v>0</v>
      </c>
      <c r="D257" s="17">
        <f t="shared" si="15"/>
        <v>143.70827424910152</v>
      </c>
      <c r="E257" s="17">
        <f t="shared" si="15"/>
        <v>0</v>
      </c>
      <c r="F257" s="17">
        <f t="shared" si="15"/>
        <v>0</v>
      </c>
      <c r="G257" s="18">
        <f t="shared" si="15"/>
        <v>0</v>
      </c>
      <c r="H257" s="19">
        <f t="shared" si="15"/>
        <v>1110.2856970964458</v>
      </c>
      <c r="I257" s="17">
        <f t="shared" si="15"/>
        <v>1677.5277985987436</v>
      </c>
      <c r="J257" s="17">
        <f t="shared" si="15"/>
        <v>25.5394945567236</v>
      </c>
      <c r="K257" s="17">
        <f t="shared" si="15"/>
        <v>206.6951879066895</v>
      </c>
      <c r="L257" s="18">
        <f t="shared" si="15"/>
        <v>974.8395282804381</v>
      </c>
      <c r="M257" s="19">
        <f t="shared" si="15"/>
        <v>0</v>
      </c>
      <c r="N257" s="17">
        <f t="shared" si="15"/>
        <v>0</v>
      </c>
      <c r="O257" s="17">
        <f t="shared" si="15"/>
        <v>0</v>
      </c>
      <c r="P257" s="17">
        <f t="shared" si="15"/>
        <v>0</v>
      </c>
      <c r="Q257" s="18">
        <f t="shared" si="15"/>
        <v>0</v>
      </c>
      <c r="R257" s="19">
        <f t="shared" si="15"/>
        <v>354.1030148425626</v>
      </c>
      <c r="S257" s="17">
        <f t="shared" si="15"/>
        <v>234.98077065399175</v>
      </c>
      <c r="T257" s="17">
        <f t="shared" si="15"/>
        <v>2.7581758665516</v>
      </c>
      <c r="U257" s="17">
        <f t="shared" si="15"/>
        <v>0</v>
      </c>
      <c r="V257" s="18">
        <f t="shared" si="15"/>
        <v>344.35064264450966</v>
      </c>
      <c r="W257" s="19">
        <f t="shared" si="15"/>
        <v>0</v>
      </c>
      <c r="X257" s="17">
        <f t="shared" si="15"/>
        <v>0</v>
      </c>
      <c r="Y257" s="17">
        <f t="shared" si="15"/>
        <v>0</v>
      </c>
      <c r="Z257" s="17">
        <f t="shared" si="15"/>
        <v>0</v>
      </c>
      <c r="AA257" s="18">
        <f t="shared" si="15"/>
        <v>0</v>
      </c>
      <c r="AB257" s="19">
        <f t="shared" si="15"/>
        <v>48.27258596107589</v>
      </c>
      <c r="AC257" s="17">
        <f t="shared" si="15"/>
        <v>1.6850761100683</v>
      </c>
      <c r="AD257" s="17">
        <f t="shared" si="15"/>
        <v>0.0050190362068</v>
      </c>
      <c r="AE257" s="17">
        <f t="shared" si="15"/>
        <v>0</v>
      </c>
      <c r="AF257" s="18">
        <f t="shared" si="15"/>
        <v>36.9398082910204</v>
      </c>
      <c r="AG257" s="19">
        <f t="shared" si="15"/>
        <v>0</v>
      </c>
      <c r="AH257" s="17">
        <f t="shared" si="15"/>
        <v>0</v>
      </c>
      <c r="AI257" s="17">
        <f aca="true" t="shared" si="16" ref="AI257:BK257">AI256+AI222</f>
        <v>0</v>
      </c>
      <c r="AJ257" s="17">
        <f t="shared" si="16"/>
        <v>0</v>
      </c>
      <c r="AK257" s="18">
        <f t="shared" si="16"/>
        <v>0</v>
      </c>
      <c r="AL257" s="19">
        <f t="shared" si="16"/>
        <v>55.4328446154821</v>
      </c>
      <c r="AM257" s="17">
        <f t="shared" si="16"/>
        <v>203.27950986210175</v>
      </c>
      <c r="AN257" s="17">
        <f t="shared" si="16"/>
        <v>0</v>
      </c>
      <c r="AO257" s="17">
        <f t="shared" si="16"/>
        <v>0</v>
      </c>
      <c r="AP257" s="18">
        <f t="shared" si="16"/>
        <v>15.8524780544331</v>
      </c>
      <c r="AQ257" s="19">
        <f t="shared" si="16"/>
        <v>0</v>
      </c>
      <c r="AR257" s="17">
        <f t="shared" si="16"/>
        <v>13.547844258172201</v>
      </c>
      <c r="AS257" s="17">
        <f t="shared" si="16"/>
        <v>0</v>
      </c>
      <c r="AT257" s="17">
        <f t="shared" si="16"/>
        <v>0</v>
      </c>
      <c r="AU257" s="18">
        <f t="shared" si="16"/>
        <v>0</v>
      </c>
      <c r="AV257" s="19">
        <f t="shared" si="16"/>
        <v>11265.86413112198</v>
      </c>
      <c r="AW257" s="17">
        <f t="shared" si="16"/>
        <v>3139.0474063102215</v>
      </c>
      <c r="AX257" s="17">
        <f t="shared" si="16"/>
        <v>12.9653774944117</v>
      </c>
      <c r="AY257" s="17">
        <f t="shared" si="16"/>
        <v>17.5913560104481</v>
      </c>
      <c r="AZ257" s="18">
        <f t="shared" si="16"/>
        <v>12473.792393048327</v>
      </c>
      <c r="BA257" s="19">
        <f t="shared" si="16"/>
        <v>0</v>
      </c>
      <c r="BB257" s="17">
        <f t="shared" si="16"/>
        <v>0</v>
      </c>
      <c r="BC257" s="17">
        <f t="shared" si="16"/>
        <v>0</v>
      </c>
      <c r="BD257" s="17">
        <f t="shared" si="16"/>
        <v>0</v>
      </c>
      <c r="BE257" s="18">
        <f t="shared" si="16"/>
        <v>0</v>
      </c>
      <c r="BF257" s="19">
        <f t="shared" si="16"/>
        <v>6611.110237026949</v>
      </c>
      <c r="BG257" s="17">
        <f t="shared" si="16"/>
        <v>712.1768748473178</v>
      </c>
      <c r="BH257" s="17">
        <f t="shared" si="16"/>
        <v>13.904977451274599</v>
      </c>
      <c r="BI257" s="17">
        <f t="shared" si="16"/>
        <v>34.867692751965194</v>
      </c>
      <c r="BJ257" s="18">
        <f t="shared" si="16"/>
        <v>4357.683979716802</v>
      </c>
      <c r="BK257" s="18">
        <f t="shared" si="16"/>
        <v>44088.80817666401</v>
      </c>
      <c r="BL257" s="15"/>
      <c r="BM257" s="49"/>
    </row>
    <row r="258" spans="3:65" ht="1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5"/>
      <c r="BM258" s="49"/>
    </row>
    <row r="259" spans="1:65" s="12" customFormat="1" ht="15">
      <c r="A259" s="5" t="s">
        <v>26</v>
      </c>
      <c r="B259" s="26" t="s">
        <v>27</v>
      </c>
      <c r="C259" s="11"/>
      <c r="D259" s="9"/>
      <c r="E259" s="9"/>
      <c r="F259" s="9"/>
      <c r="G259" s="10"/>
      <c r="H259" s="11"/>
      <c r="I259" s="9"/>
      <c r="J259" s="9"/>
      <c r="K259" s="9"/>
      <c r="L259" s="10"/>
      <c r="M259" s="11"/>
      <c r="N259" s="9"/>
      <c r="O259" s="9"/>
      <c r="P259" s="9"/>
      <c r="Q259" s="10"/>
      <c r="R259" s="11"/>
      <c r="S259" s="9"/>
      <c r="T259" s="9"/>
      <c r="U259" s="9"/>
      <c r="V259" s="10"/>
      <c r="W259" s="11"/>
      <c r="X259" s="9"/>
      <c r="Y259" s="9"/>
      <c r="Z259" s="9"/>
      <c r="AA259" s="10"/>
      <c r="AB259" s="11"/>
      <c r="AC259" s="9"/>
      <c r="AD259" s="9"/>
      <c r="AE259" s="9"/>
      <c r="AF259" s="10"/>
      <c r="AG259" s="11"/>
      <c r="AH259" s="9"/>
      <c r="AI259" s="9"/>
      <c r="AJ259" s="9"/>
      <c r="AK259" s="10"/>
      <c r="AL259" s="11"/>
      <c r="AM259" s="9"/>
      <c r="AN259" s="9"/>
      <c r="AO259" s="9"/>
      <c r="AP259" s="10"/>
      <c r="AQ259" s="11"/>
      <c r="AR259" s="9"/>
      <c r="AS259" s="9"/>
      <c r="AT259" s="9"/>
      <c r="AU259" s="10"/>
      <c r="AV259" s="11"/>
      <c r="AW259" s="9"/>
      <c r="AX259" s="9"/>
      <c r="AY259" s="9"/>
      <c r="AZ259" s="10"/>
      <c r="BA259" s="11"/>
      <c r="BB259" s="9"/>
      <c r="BC259" s="9"/>
      <c r="BD259" s="9"/>
      <c r="BE259" s="10"/>
      <c r="BF259" s="11"/>
      <c r="BG259" s="9"/>
      <c r="BH259" s="9"/>
      <c r="BI259" s="9"/>
      <c r="BJ259" s="10"/>
      <c r="BK259" s="16"/>
      <c r="BL259" s="15"/>
      <c r="BM259" s="49"/>
    </row>
    <row r="260" spans="1:65" s="12" customFormat="1" ht="15">
      <c r="A260" s="5" t="s">
        <v>9</v>
      </c>
      <c r="B260" s="14" t="s">
        <v>28</v>
      </c>
      <c r="C260" s="11"/>
      <c r="D260" s="9"/>
      <c r="E260" s="9"/>
      <c r="F260" s="9"/>
      <c r="G260" s="10"/>
      <c r="H260" s="11"/>
      <c r="I260" s="9"/>
      <c r="J260" s="9"/>
      <c r="K260" s="9"/>
      <c r="L260" s="10"/>
      <c r="M260" s="11"/>
      <c r="N260" s="9"/>
      <c r="O260" s="9"/>
      <c r="P260" s="9"/>
      <c r="Q260" s="10"/>
      <c r="R260" s="11"/>
      <c r="S260" s="9"/>
      <c r="T260" s="9"/>
      <c r="U260" s="9"/>
      <c r="V260" s="10"/>
      <c r="W260" s="11"/>
      <c r="X260" s="9"/>
      <c r="Y260" s="9"/>
      <c r="Z260" s="9"/>
      <c r="AA260" s="10"/>
      <c r="AB260" s="11"/>
      <c r="AC260" s="9"/>
      <c r="AD260" s="9"/>
      <c r="AE260" s="9"/>
      <c r="AF260" s="10"/>
      <c r="AG260" s="11"/>
      <c r="AH260" s="9"/>
      <c r="AI260" s="9"/>
      <c r="AJ260" s="9"/>
      <c r="AK260" s="10"/>
      <c r="AL260" s="11"/>
      <c r="AM260" s="9"/>
      <c r="AN260" s="9"/>
      <c r="AO260" s="9"/>
      <c r="AP260" s="10"/>
      <c r="AQ260" s="11"/>
      <c r="AR260" s="9"/>
      <c r="AS260" s="9"/>
      <c r="AT260" s="9"/>
      <c r="AU260" s="10"/>
      <c r="AV260" s="11"/>
      <c r="AW260" s="9"/>
      <c r="AX260" s="9"/>
      <c r="AY260" s="9"/>
      <c r="AZ260" s="10"/>
      <c r="BA260" s="11"/>
      <c r="BB260" s="9"/>
      <c r="BC260" s="9"/>
      <c r="BD260" s="9"/>
      <c r="BE260" s="10"/>
      <c r="BF260" s="11"/>
      <c r="BG260" s="9"/>
      <c r="BH260" s="9"/>
      <c r="BI260" s="9"/>
      <c r="BJ260" s="10"/>
      <c r="BK260" s="16"/>
      <c r="BL260" s="15"/>
      <c r="BM260" s="49"/>
    </row>
    <row r="261" spans="1:65" s="12" customFormat="1" ht="15">
      <c r="A261" s="5"/>
      <c r="B261" s="8" t="s">
        <v>219</v>
      </c>
      <c r="C261" s="11">
        <v>0</v>
      </c>
      <c r="D261" s="9">
        <v>1.8259985653792</v>
      </c>
      <c r="E261" s="9">
        <v>0</v>
      </c>
      <c r="F261" s="9">
        <v>0</v>
      </c>
      <c r="G261" s="10">
        <v>0</v>
      </c>
      <c r="H261" s="11">
        <v>18.9483482524444</v>
      </c>
      <c r="I261" s="9">
        <v>27.932001000551097</v>
      </c>
      <c r="J261" s="9">
        <v>0.4683477618275</v>
      </c>
      <c r="K261" s="9">
        <v>0</v>
      </c>
      <c r="L261" s="10">
        <v>22.956515934479803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5.837324044168601</v>
      </c>
      <c r="S261" s="9">
        <v>4.536440249103</v>
      </c>
      <c r="T261" s="9">
        <v>0</v>
      </c>
      <c r="U261" s="9">
        <v>0</v>
      </c>
      <c r="V261" s="10">
        <v>8.4126804306869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0.6599291278268998</v>
      </c>
      <c r="AC261" s="9">
        <v>0</v>
      </c>
      <c r="AD261" s="9">
        <v>0</v>
      </c>
      <c r="AE261" s="9">
        <v>0</v>
      </c>
      <c r="AF261" s="10">
        <v>0.1840724503098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0.1287879292062</v>
      </c>
      <c r="AM261" s="9">
        <v>0</v>
      </c>
      <c r="AN261" s="9">
        <v>0</v>
      </c>
      <c r="AO261" s="9">
        <v>0</v>
      </c>
      <c r="AP261" s="10">
        <v>0.3318047922752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471.0641987678557</v>
      </c>
      <c r="AW261" s="9">
        <v>223.25000472846077</v>
      </c>
      <c r="AX261" s="9">
        <v>0.014902708137900001</v>
      </c>
      <c r="AY261" s="9">
        <v>0</v>
      </c>
      <c r="AZ261" s="10">
        <v>468.8307614903491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324.3320976531478</v>
      </c>
      <c r="BG261" s="9">
        <v>68.4113703434051</v>
      </c>
      <c r="BH261" s="9">
        <v>2.6959716314137</v>
      </c>
      <c r="BI261" s="9">
        <v>0</v>
      </c>
      <c r="BJ261" s="10">
        <v>228.95663135109808</v>
      </c>
      <c r="BK261" s="16">
        <f>SUM(C261:BJ261)</f>
        <v>1879.7781892121266</v>
      </c>
      <c r="BL261" s="15"/>
      <c r="BM261" s="49"/>
    </row>
    <row r="262" spans="1:65" s="20" customFormat="1" ht="15">
      <c r="A262" s="5"/>
      <c r="B262" s="14" t="s">
        <v>29</v>
      </c>
      <c r="C262" s="19">
        <f>SUM(C261)</f>
        <v>0</v>
      </c>
      <c r="D262" s="17">
        <f>SUM(D261)</f>
        <v>1.8259985653792</v>
      </c>
      <c r="E262" s="17">
        <f>SUM(E261)</f>
        <v>0</v>
      </c>
      <c r="F262" s="17">
        <f>SUM(F261)</f>
        <v>0</v>
      </c>
      <c r="G262" s="18">
        <f>SUM(G261)</f>
        <v>0</v>
      </c>
      <c r="H262" s="19">
        <f aca="true" t="shared" si="17" ref="H262:BJ262">SUM(H261)</f>
        <v>18.9483482524444</v>
      </c>
      <c r="I262" s="17">
        <f t="shared" si="17"/>
        <v>27.932001000551097</v>
      </c>
      <c r="J262" s="17">
        <f t="shared" si="17"/>
        <v>0.4683477618275</v>
      </c>
      <c r="K262" s="17">
        <f t="shared" si="17"/>
        <v>0</v>
      </c>
      <c r="L262" s="18">
        <f t="shared" si="17"/>
        <v>22.956515934479803</v>
      </c>
      <c r="M262" s="19">
        <f t="shared" si="17"/>
        <v>0</v>
      </c>
      <c r="N262" s="17">
        <f t="shared" si="17"/>
        <v>0</v>
      </c>
      <c r="O262" s="17">
        <f t="shared" si="17"/>
        <v>0</v>
      </c>
      <c r="P262" s="17">
        <f t="shared" si="17"/>
        <v>0</v>
      </c>
      <c r="Q262" s="18">
        <f t="shared" si="17"/>
        <v>0</v>
      </c>
      <c r="R262" s="19">
        <f t="shared" si="17"/>
        <v>5.837324044168601</v>
      </c>
      <c r="S262" s="17">
        <f t="shared" si="17"/>
        <v>4.536440249103</v>
      </c>
      <c r="T262" s="17">
        <f t="shared" si="17"/>
        <v>0</v>
      </c>
      <c r="U262" s="17">
        <f t="shared" si="17"/>
        <v>0</v>
      </c>
      <c r="V262" s="18">
        <f t="shared" si="17"/>
        <v>8.4126804306869</v>
      </c>
      <c r="W262" s="19">
        <f t="shared" si="17"/>
        <v>0</v>
      </c>
      <c r="X262" s="17">
        <f t="shared" si="17"/>
        <v>0</v>
      </c>
      <c r="Y262" s="17">
        <f t="shared" si="17"/>
        <v>0</v>
      </c>
      <c r="Z262" s="17">
        <f t="shared" si="17"/>
        <v>0</v>
      </c>
      <c r="AA262" s="18">
        <f t="shared" si="17"/>
        <v>0</v>
      </c>
      <c r="AB262" s="19">
        <f t="shared" si="17"/>
        <v>0.6599291278268998</v>
      </c>
      <c r="AC262" s="17">
        <f t="shared" si="17"/>
        <v>0</v>
      </c>
      <c r="AD262" s="17">
        <f t="shared" si="17"/>
        <v>0</v>
      </c>
      <c r="AE262" s="17">
        <f t="shared" si="17"/>
        <v>0</v>
      </c>
      <c r="AF262" s="18">
        <f t="shared" si="17"/>
        <v>0.1840724503098</v>
      </c>
      <c r="AG262" s="19">
        <f t="shared" si="17"/>
        <v>0</v>
      </c>
      <c r="AH262" s="17">
        <f t="shared" si="17"/>
        <v>0</v>
      </c>
      <c r="AI262" s="17">
        <f t="shared" si="17"/>
        <v>0</v>
      </c>
      <c r="AJ262" s="17">
        <f t="shared" si="17"/>
        <v>0</v>
      </c>
      <c r="AK262" s="18">
        <f t="shared" si="17"/>
        <v>0</v>
      </c>
      <c r="AL262" s="19">
        <f t="shared" si="17"/>
        <v>0.1287879292062</v>
      </c>
      <c r="AM262" s="17">
        <f t="shared" si="17"/>
        <v>0</v>
      </c>
      <c r="AN262" s="17">
        <f t="shared" si="17"/>
        <v>0</v>
      </c>
      <c r="AO262" s="17">
        <f t="shared" si="17"/>
        <v>0</v>
      </c>
      <c r="AP262" s="18">
        <f t="shared" si="17"/>
        <v>0.3318047922752</v>
      </c>
      <c r="AQ262" s="19">
        <f t="shared" si="17"/>
        <v>0</v>
      </c>
      <c r="AR262" s="17">
        <f t="shared" si="17"/>
        <v>0</v>
      </c>
      <c r="AS262" s="17">
        <f t="shared" si="17"/>
        <v>0</v>
      </c>
      <c r="AT262" s="17">
        <f t="shared" si="17"/>
        <v>0</v>
      </c>
      <c r="AU262" s="18">
        <f t="shared" si="17"/>
        <v>0</v>
      </c>
      <c r="AV262" s="19">
        <f t="shared" si="17"/>
        <v>471.0641987678557</v>
      </c>
      <c r="AW262" s="17">
        <f t="shared" si="17"/>
        <v>223.25000472846077</v>
      </c>
      <c r="AX262" s="17">
        <f t="shared" si="17"/>
        <v>0.014902708137900001</v>
      </c>
      <c r="AY262" s="17">
        <f t="shared" si="17"/>
        <v>0</v>
      </c>
      <c r="AZ262" s="18">
        <f t="shared" si="17"/>
        <v>468.8307614903491</v>
      </c>
      <c r="BA262" s="19">
        <f t="shared" si="17"/>
        <v>0</v>
      </c>
      <c r="BB262" s="17">
        <f t="shared" si="17"/>
        <v>0</v>
      </c>
      <c r="BC262" s="17">
        <f t="shared" si="17"/>
        <v>0</v>
      </c>
      <c r="BD262" s="17">
        <f t="shared" si="17"/>
        <v>0</v>
      </c>
      <c r="BE262" s="18">
        <f t="shared" si="17"/>
        <v>0</v>
      </c>
      <c r="BF262" s="19">
        <f t="shared" si="17"/>
        <v>324.3320976531478</v>
      </c>
      <c r="BG262" s="17">
        <f t="shared" si="17"/>
        <v>68.4113703434051</v>
      </c>
      <c r="BH262" s="17">
        <f t="shared" si="17"/>
        <v>2.6959716314137</v>
      </c>
      <c r="BI262" s="17">
        <f t="shared" si="17"/>
        <v>0</v>
      </c>
      <c r="BJ262" s="18">
        <f t="shared" si="17"/>
        <v>228.95663135109808</v>
      </c>
      <c r="BK262" s="31">
        <f>SUM(BK261)</f>
        <v>1879.7781892121266</v>
      </c>
      <c r="BL262" s="15"/>
      <c r="BM262" s="49"/>
    </row>
    <row r="263" spans="3:65" ht="1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5"/>
      <c r="BM263" s="49"/>
    </row>
    <row r="264" spans="1:65" s="12" customFormat="1" ht="15">
      <c r="A264" s="5" t="s">
        <v>43</v>
      </c>
      <c r="B264" s="23" t="s">
        <v>44</v>
      </c>
      <c r="C264" s="51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3"/>
      <c r="BL264" s="15"/>
      <c r="BM264" s="49"/>
    </row>
    <row r="265" spans="1:65" s="12" customFormat="1" ht="15">
      <c r="A265" s="5" t="s">
        <v>9</v>
      </c>
      <c r="B265" s="32" t="s">
        <v>45</v>
      </c>
      <c r="C265" s="51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3"/>
      <c r="BL265" s="15"/>
      <c r="BM265" s="49"/>
    </row>
    <row r="266" spans="1:65" s="12" customFormat="1" ht="15">
      <c r="A266" s="5"/>
      <c r="B266" s="8" t="s">
        <v>308</v>
      </c>
      <c r="C266" s="11">
        <v>0</v>
      </c>
      <c r="D266" s="9">
        <v>0.5947</v>
      </c>
      <c r="E266" s="9">
        <v>0</v>
      </c>
      <c r="F266" s="9">
        <v>0</v>
      </c>
      <c r="G266" s="10">
        <v>0</v>
      </c>
      <c r="H266" s="11">
        <v>121.3942</v>
      </c>
      <c r="I266" s="9">
        <v>1099.5938</v>
      </c>
      <c r="J266" s="9">
        <v>0.0169</v>
      </c>
      <c r="K266" s="9">
        <v>0.7925</v>
      </c>
      <c r="L266" s="10">
        <v>105.0201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68.1232</v>
      </c>
      <c r="S266" s="9">
        <v>2.2613</v>
      </c>
      <c r="T266" s="9">
        <v>0.0037</v>
      </c>
      <c r="U266" s="9">
        <v>0</v>
      </c>
      <c r="V266" s="10">
        <v>16.8586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0</v>
      </c>
      <c r="AW266" s="9">
        <v>0</v>
      </c>
      <c r="AX266" s="9">
        <v>0</v>
      </c>
      <c r="AY266" s="9">
        <v>0</v>
      </c>
      <c r="AZ266" s="10">
        <v>0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</v>
      </c>
      <c r="BG266" s="9">
        <v>0</v>
      </c>
      <c r="BH266" s="9">
        <v>0</v>
      </c>
      <c r="BI266" s="9">
        <v>0</v>
      </c>
      <c r="BJ266" s="10">
        <v>0</v>
      </c>
      <c r="BK266" s="16">
        <f>SUM(C266:BJ266)</f>
        <v>1414.659</v>
      </c>
      <c r="BL266" s="24"/>
      <c r="BM266" s="49"/>
    </row>
    <row r="267" spans="1:65" s="20" customFormat="1" ht="15">
      <c r="A267" s="5"/>
      <c r="B267" s="14" t="s">
        <v>11</v>
      </c>
      <c r="C267" s="19">
        <f>C266</f>
        <v>0</v>
      </c>
      <c r="D267" s="17">
        <f>D266</f>
        <v>0.5947</v>
      </c>
      <c r="E267" s="17">
        <f>E266</f>
        <v>0</v>
      </c>
      <c r="F267" s="17">
        <f>F266</f>
        <v>0</v>
      </c>
      <c r="G267" s="18">
        <f>G266</f>
        <v>0</v>
      </c>
      <c r="H267" s="19">
        <f aca="true" t="shared" si="18" ref="H267:BK267">H266</f>
        <v>121.3942</v>
      </c>
      <c r="I267" s="17">
        <f t="shared" si="18"/>
        <v>1099.5938</v>
      </c>
      <c r="J267" s="17">
        <f t="shared" si="18"/>
        <v>0.0169</v>
      </c>
      <c r="K267" s="17">
        <f t="shared" si="18"/>
        <v>0.7925</v>
      </c>
      <c r="L267" s="18">
        <f t="shared" si="18"/>
        <v>105.0201</v>
      </c>
      <c r="M267" s="19">
        <f t="shared" si="18"/>
        <v>0</v>
      </c>
      <c r="N267" s="17">
        <f t="shared" si="18"/>
        <v>0</v>
      </c>
      <c r="O267" s="17">
        <f t="shared" si="18"/>
        <v>0</v>
      </c>
      <c r="P267" s="17">
        <f t="shared" si="18"/>
        <v>0</v>
      </c>
      <c r="Q267" s="18">
        <f t="shared" si="18"/>
        <v>0</v>
      </c>
      <c r="R267" s="19">
        <f t="shared" si="18"/>
        <v>68.1232</v>
      </c>
      <c r="S267" s="17">
        <f t="shared" si="18"/>
        <v>2.2613</v>
      </c>
      <c r="T267" s="17">
        <f t="shared" si="18"/>
        <v>0.0037</v>
      </c>
      <c r="U267" s="17">
        <f t="shared" si="18"/>
        <v>0</v>
      </c>
      <c r="V267" s="18">
        <f t="shared" si="18"/>
        <v>16.8586</v>
      </c>
      <c r="W267" s="19">
        <f t="shared" si="18"/>
        <v>0</v>
      </c>
      <c r="X267" s="17">
        <f t="shared" si="18"/>
        <v>0</v>
      </c>
      <c r="Y267" s="17">
        <f t="shared" si="18"/>
        <v>0</v>
      </c>
      <c r="Z267" s="17">
        <f t="shared" si="18"/>
        <v>0</v>
      </c>
      <c r="AA267" s="18">
        <f t="shared" si="18"/>
        <v>0</v>
      </c>
      <c r="AB267" s="19">
        <f t="shared" si="18"/>
        <v>0</v>
      </c>
      <c r="AC267" s="17">
        <f t="shared" si="18"/>
        <v>0</v>
      </c>
      <c r="AD267" s="17">
        <f t="shared" si="18"/>
        <v>0</v>
      </c>
      <c r="AE267" s="17">
        <f t="shared" si="18"/>
        <v>0</v>
      </c>
      <c r="AF267" s="18">
        <f t="shared" si="18"/>
        <v>0</v>
      </c>
      <c r="AG267" s="19">
        <f t="shared" si="18"/>
        <v>0</v>
      </c>
      <c r="AH267" s="17">
        <f t="shared" si="18"/>
        <v>0</v>
      </c>
      <c r="AI267" s="17">
        <f t="shared" si="18"/>
        <v>0</v>
      </c>
      <c r="AJ267" s="17">
        <f t="shared" si="18"/>
        <v>0</v>
      </c>
      <c r="AK267" s="18">
        <f t="shared" si="18"/>
        <v>0</v>
      </c>
      <c r="AL267" s="19">
        <f t="shared" si="18"/>
        <v>0</v>
      </c>
      <c r="AM267" s="17">
        <f t="shared" si="18"/>
        <v>0</v>
      </c>
      <c r="AN267" s="17">
        <f t="shared" si="18"/>
        <v>0</v>
      </c>
      <c r="AO267" s="17">
        <f t="shared" si="18"/>
        <v>0</v>
      </c>
      <c r="AP267" s="18">
        <f t="shared" si="18"/>
        <v>0</v>
      </c>
      <c r="AQ267" s="19">
        <f t="shared" si="18"/>
        <v>0</v>
      </c>
      <c r="AR267" s="17">
        <f t="shared" si="18"/>
        <v>0</v>
      </c>
      <c r="AS267" s="17">
        <f t="shared" si="18"/>
        <v>0</v>
      </c>
      <c r="AT267" s="17">
        <f t="shared" si="18"/>
        <v>0</v>
      </c>
      <c r="AU267" s="18">
        <f t="shared" si="18"/>
        <v>0</v>
      </c>
      <c r="AV267" s="19">
        <f t="shared" si="18"/>
        <v>0</v>
      </c>
      <c r="AW267" s="17">
        <f t="shared" si="18"/>
        <v>0</v>
      </c>
      <c r="AX267" s="17">
        <f t="shared" si="18"/>
        <v>0</v>
      </c>
      <c r="AY267" s="17">
        <f t="shared" si="18"/>
        <v>0</v>
      </c>
      <c r="AZ267" s="18">
        <f t="shared" si="18"/>
        <v>0</v>
      </c>
      <c r="BA267" s="19">
        <f t="shared" si="18"/>
        <v>0</v>
      </c>
      <c r="BB267" s="17">
        <f t="shared" si="18"/>
        <v>0</v>
      </c>
      <c r="BC267" s="17">
        <f t="shared" si="18"/>
        <v>0</v>
      </c>
      <c r="BD267" s="17">
        <f t="shared" si="18"/>
        <v>0</v>
      </c>
      <c r="BE267" s="18">
        <f t="shared" si="18"/>
        <v>0</v>
      </c>
      <c r="BF267" s="19">
        <f t="shared" si="18"/>
        <v>0</v>
      </c>
      <c r="BG267" s="17">
        <f t="shared" si="18"/>
        <v>0</v>
      </c>
      <c r="BH267" s="17">
        <f t="shared" si="18"/>
        <v>0</v>
      </c>
      <c r="BI267" s="17">
        <f t="shared" si="18"/>
        <v>0</v>
      </c>
      <c r="BJ267" s="18">
        <f t="shared" si="18"/>
        <v>0</v>
      </c>
      <c r="BK267" s="18">
        <f t="shared" si="18"/>
        <v>1414.659</v>
      </c>
      <c r="BL267" s="15"/>
      <c r="BM267" s="49"/>
    </row>
    <row r="268" spans="1:65" s="12" customFormat="1" ht="15">
      <c r="A268" s="5" t="s">
        <v>12</v>
      </c>
      <c r="B268" s="6" t="s">
        <v>46</v>
      </c>
      <c r="C268" s="51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3"/>
      <c r="BL268" s="15"/>
      <c r="BM268" s="49"/>
    </row>
    <row r="269" spans="1:65" s="12" customFormat="1" ht="15">
      <c r="A269" s="5"/>
      <c r="B269" s="8" t="s">
        <v>309</v>
      </c>
      <c r="C269" s="11">
        <v>0</v>
      </c>
      <c r="D269" s="9">
        <v>1.7221</v>
      </c>
      <c r="E269" s="9">
        <v>0</v>
      </c>
      <c r="F269" s="9">
        <v>0</v>
      </c>
      <c r="G269" s="10">
        <v>0</v>
      </c>
      <c r="H269" s="11">
        <v>5.6155</v>
      </c>
      <c r="I269" s="9">
        <v>271.4404</v>
      </c>
      <c r="J269" s="9">
        <v>9.4372</v>
      </c>
      <c r="K269" s="9">
        <v>0</v>
      </c>
      <c r="L269" s="10">
        <v>0.6756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3.3467</v>
      </c>
      <c r="S269" s="9">
        <v>0.006</v>
      </c>
      <c r="T269" s="9">
        <v>0</v>
      </c>
      <c r="U269" s="9">
        <v>0</v>
      </c>
      <c r="V269" s="10">
        <v>0.3084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0</v>
      </c>
      <c r="AC269" s="9">
        <v>0</v>
      </c>
      <c r="AD269" s="9">
        <v>0</v>
      </c>
      <c r="AE269" s="9">
        <v>0</v>
      </c>
      <c r="AF269" s="10">
        <v>0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0</v>
      </c>
      <c r="AM269" s="9">
        <v>0</v>
      </c>
      <c r="AN269" s="9">
        <v>0</v>
      </c>
      <c r="AO269" s="9">
        <v>0</v>
      </c>
      <c r="AP269" s="10">
        <v>0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0</v>
      </c>
      <c r="AW269" s="9">
        <v>0</v>
      </c>
      <c r="AX269" s="9">
        <v>0</v>
      </c>
      <c r="AY269" s="9">
        <v>0</v>
      </c>
      <c r="AZ269" s="10">
        <v>0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0</v>
      </c>
      <c r="BG269" s="9">
        <v>0</v>
      </c>
      <c r="BH269" s="9">
        <v>0</v>
      </c>
      <c r="BI269" s="9">
        <v>0</v>
      </c>
      <c r="BJ269" s="10">
        <v>0</v>
      </c>
      <c r="BK269" s="16">
        <f aca="true" t="shared" si="19" ref="BK269:BK275">SUM(C269:BJ269)</f>
        <v>292.5519</v>
      </c>
      <c r="BL269" s="24"/>
      <c r="BM269" s="49"/>
    </row>
    <row r="270" spans="1:65" s="12" customFormat="1" ht="15">
      <c r="A270" s="5"/>
      <c r="B270" s="8" t="s">
        <v>310</v>
      </c>
      <c r="C270" s="11">
        <v>0</v>
      </c>
      <c r="D270" s="9">
        <v>2.6696</v>
      </c>
      <c r="E270" s="9">
        <v>0</v>
      </c>
      <c r="F270" s="9">
        <v>0</v>
      </c>
      <c r="G270" s="10">
        <v>0</v>
      </c>
      <c r="H270" s="11">
        <v>1.2167</v>
      </c>
      <c r="I270" s="9">
        <v>0.5445</v>
      </c>
      <c r="J270" s="9">
        <v>0</v>
      </c>
      <c r="K270" s="9">
        <v>0</v>
      </c>
      <c r="L270" s="10">
        <v>0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1.418</v>
      </c>
      <c r="S270" s="9">
        <v>0</v>
      </c>
      <c r="T270" s="9">
        <v>0</v>
      </c>
      <c r="U270" s="9">
        <v>0</v>
      </c>
      <c r="V270" s="10">
        <v>0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</v>
      </c>
      <c r="AC270" s="9">
        <v>0</v>
      </c>
      <c r="AD270" s="9">
        <v>0</v>
      </c>
      <c r="AE270" s="9">
        <v>0</v>
      </c>
      <c r="AF270" s="10">
        <v>0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</v>
      </c>
      <c r="AM270" s="9">
        <v>0</v>
      </c>
      <c r="AN270" s="9">
        <v>0</v>
      </c>
      <c r="AO270" s="9">
        <v>0</v>
      </c>
      <c r="AP270" s="10">
        <v>0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0</v>
      </c>
      <c r="AW270" s="9">
        <v>0</v>
      </c>
      <c r="AX270" s="9">
        <v>0</v>
      </c>
      <c r="AY270" s="9">
        <v>0</v>
      </c>
      <c r="AZ270" s="10">
        <v>0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0</v>
      </c>
      <c r="BG270" s="9">
        <v>0</v>
      </c>
      <c r="BH270" s="9">
        <v>0</v>
      </c>
      <c r="BI270" s="9">
        <v>0</v>
      </c>
      <c r="BJ270" s="10">
        <v>0</v>
      </c>
      <c r="BK270" s="16">
        <f t="shared" si="19"/>
        <v>5.8488</v>
      </c>
      <c r="BL270" s="24"/>
      <c r="BM270" s="49"/>
    </row>
    <row r="271" spans="1:65" s="12" customFormat="1" ht="15">
      <c r="A271" s="5"/>
      <c r="B271" s="29" t="s">
        <v>311</v>
      </c>
      <c r="C271" s="11">
        <v>0</v>
      </c>
      <c r="D271" s="9">
        <v>18.1363</v>
      </c>
      <c r="E271" s="9">
        <v>0</v>
      </c>
      <c r="F271" s="9">
        <v>0</v>
      </c>
      <c r="G271" s="10">
        <v>0</v>
      </c>
      <c r="H271" s="11">
        <v>0.4374</v>
      </c>
      <c r="I271" s="9">
        <v>4.0363</v>
      </c>
      <c r="J271" s="9">
        <v>0.3701</v>
      </c>
      <c r="K271" s="9">
        <v>0</v>
      </c>
      <c r="L271" s="10">
        <v>1.0847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0.1437</v>
      </c>
      <c r="S271" s="9">
        <v>0.7369</v>
      </c>
      <c r="T271" s="9">
        <v>0</v>
      </c>
      <c r="U271" s="9">
        <v>0</v>
      </c>
      <c r="V271" s="10">
        <v>0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</v>
      </c>
      <c r="AC271" s="9">
        <v>0</v>
      </c>
      <c r="AD271" s="9">
        <v>0</v>
      </c>
      <c r="AE271" s="9">
        <v>0</v>
      </c>
      <c r="AF271" s="10">
        <v>0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0</v>
      </c>
      <c r="AW271" s="9">
        <v>0</v>
      </c>
      <c r="AX271" s="9">
        <v>0</v>
      </c>
      <c r="AY271" s="9">
        <v>0</v>
      </c>
      <c r="AZ271" s="10">
        <v>0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0</v>
      </c>
      <c r="BG271" s="9">
        <v>0</v>
      </c>
      <c r="BH271" s="9">
        <v>0</v>
      </c>
      <c r="BI271" s="9">
        <v>0</v>
      </c>
      <c r="BJ271" s="10">
        <v>0</v>
      </c>
      <c r="BK271" s="16">
        <f t="shared" si="19"/>
        <v>24.9454</v>
      </c>
      <c r="BL271" s="24"/>
      <c r="BM271" s="49"/>
    </row>
    <row r="272" spans="1:65" s="12" customFormat="1" ht="15">
      <c r="A272" s="5"/>
      <c r="B272" s="29" t="s">
        <v>312</v>
      </c>
      <c r="C272" s="11">
        <v>0</v>
      </c>
      <c r="D272" s="9">
        <v>12.4257</v>
      </c>
      <c r="E272" s="9">
        <v>0</v>
      </c>
      <c r="F272" s="9">
        <v>0</v>
      </c>
      <c r="G272" s="10">
        <v>0</v>
      </c>
      <c r="H272" s="11">
        <v>0.4368</v>
      </c>
      <c r="I272" s="9">
        <v>0.2353</v>
      </c>
      <c r="J272" s="9">
        <v>0</v>
      </c>
      <c r="K272" s="9">
        <v>0</v>
      </c>
      <c r="L272" s="10">
        <v>0.1864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0.1644</v>
      </c>
      <c r="S272" s="9">
        <v>0.0001</v>
      </c>
      <c r="T272" s="9">
        <v>0</v>
      </c>
      <c r="U272" s="9">
        <v>0</v>
      </c>
      <c r="V272" s="10">
        <v>0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</v>
      </c>
      <c r="AC272" s="9">
        <v>0</v>
      </c>
      <c r="AD272" s="9">
        <v>0</v>
      </c>
      <c r="AE272" s="9">
        <v>0</v>
      </c>
      <c r="AF272" s="10">
        <v>0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</v>
      </c>
      <c r="AM272" s="9">
        <v>0</v>
      </c>
      <c r="AN272" s="9">
        <v>0</v>
      </c>
      <c r="AO272" s="9">
        <v>0</v>
      </c>
      <c r="AP272" s="10">
        <v>0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0</v>
      </c>
      <c r="AW272" s="9">
        <v>0</v>
      </c>
      <c r="AX272" s="9">
        <v>0</v>
      </c>
      <c r="AY272" s="9">
        <v>0</v>
      </c>
      <c r="AZ272" s="10">
        <v>0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0</v>
      </c>
      <c r="BG272" s="9">
        <v>0</v>
      </c>
      <c r="BH272" s="9">
        <v>0</v>
      </c>
      <c r="BI272" s="9">
        <v>0</v>
      </c>
      <c r="BJ272" s="10">
        <v>0</v>
      </c>
      <c r="BK272" s="16">
        <f t="shared" si="19"/>
        <v>13.448700000000002</v>
      </c>
      <c r="BL272" s="24"/>
      <c r="BM272" s="49"/>
    </row>
    <row r="273" spans="1:65" s="12" customFormat="1" ht="15">
      <c r="A273" s="5"/>
      <c r="B273" s="29" t="s">
        <v>313</v>
      </c>
      <c r="C273" s="11">
        <v>0</v>
      </c>
      <c r="D273" s="9">
        <v>10.3769</v>
      </c>
      <c r="E273" s="9">
        <v>0</v>
      </c>
      <c r="F273" s="9">
        <v>0</v>
      </c>
      <c r="G273" s="10">
        <v>0</v>
      </c>
      <c r="H273" s="11">
        <v>0.621</v>
      </c>
      <c r="I273" s="9">
        <v>0.0386</v>
      </c>
      <c r="J273" s="9">
        <v>0</v>
      </c>
      <c r="K273" s="9">
        <v>0</v>
      </c>
      <c r="L273" s="10">
        <v>0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0.1335</v>
      </c>
      <c r="S273" s="9">
        <v>0.0001</v>
      </c>
      <c r="T273" s="9">
        <v>0</v>
      </c>
      <c r="U273" s="9">
        <v>0</v>
      </c>
      <c r="V273" s="10">
        <v>0.0519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</v>
      </c>
      <c r="AC273" s="9">
        <v>0</v>
      </c>
      <c r="AD273" s="9">
        <v>0</v>
      </c>
      <c r="AE273" s="9">
        <v>0</v>
      </c>
      <c r="AF273" s="10">
        <v>0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0</v>
      </c>
      <c r="AM273" s="9">
        <v>0</v>
      </c>
      <c r="AN273" s="9">
        <v>0</v>
      </c>
      <c r="AO273" s="9">
        <v>0</v>
      </c>
      <c r="AP273" s="10">
        <v>0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0</v>
      </c>
      <c r="AW273" s="9">
        <v>0</v>
      </c>
      <c r="AX273" s="9">
        <v>0</v>
      </c>
      <c r="AY273" s="9">
        <v>0</v>
      </c>
      <c r="AZ273" s="10">
        <v>0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0</v>
      </c>
      <c r="BG273" s="9">
        <v>0</v>
      </c>
      <c r="BH273" s="9">
        <v>0</v>
      </c>
      <c r="BI273" s="9">
        <v>0</v>
      </c>
      <c r="BJ273" s="10">
        <v>0</v>
      </c>
      <c r="BK273" s="16">
        <f t="shared" si="19"/>
        <v>11.222</v>
      </c>
      <c r="BL273" s="24"/>
      <c r="BM273" s="49"/>
    </row>
    <row r="274" spans="1:65" s="12" customFormat="1" ht="15">
      <c r="A274" s="5"/>
      <c r="B274" s="29" t="s">
        <v>314</v>
      </c>
      <c r="C274" s="11">
        <v>0</v>
      </c>
      <c r="D274" s="9">
        <v>36.4295</v>
      </c>
      <c r="E274" s="9">
        <v>0</v>
      </c>
      <c r="F274" s="9">
        <v>0</v>
      </c>
      <c r="G274" s="10">
        <v>0</v>
      </c>
      <c r="H274" s="11">
        <v>0.2802</v>
      </c>
      <c r="I274" s="9">
        <v>0.2643</v>
      </c>
      <c r="J274" s="9">
        <v>0</v>
      </c>
      <c r="K274" s="9">
        <v>0</v>
      </c>
      <c r="L274" s="10">
        <v>0.0898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0.0544</v>
      </c>
      <c r="S274" s="9">
        <v>0.7245</v>
      </c>
      <c r="T274" s="9">
        <v>0</v>
      </c>
      <c r="U274" s="9">
        <v>0</v>
      </c>
      <c r="V274" s="10">
        <v>0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0</v>
      </c>
      <c r="AW274" s="9">
        <v>0</v>
      </c>
      <c r="AX274" s="9">
        <v>0</v>
      </c>
      <c r="AY274" s="9">
        <v>0</v>
      </c>
      <c r="AZ274" s="10">
        <v>0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</v>
      </c>
      <c r="BG274" s="9">
        <v>0</v>
      </c>
      <c r="BH274" s="9">
        <v>0</v>
      </c>
      <c r="BI274" s="9">
        <v>0</v>
      </c>
      <c r="BJ274" s="10">
        <v>0</v>
      </c>
      <c r="BK274" s="16">
        <f t="shared" si="19"/>
        <v>37.842699999999994</v>
      </c>
      <c r="BL274" s="24"/>
      <c r="BM274" s="56"/>
    </row>
    <row r="275" spans="1:65" s="12" customFormat="1" ht="15">
      <c r="A275" s="5"/>
      <c r="B275" s="29" t="s">
        <v>315</v>
      </c>
      <c r="C275" s="11">
        <v>0</v>
      </c>
      <c r="D275" s="9">
        <v>14.5035</v>
      </c>
      <c r="E275" s="9">
        <v>0</v>
      </c>
      <c r="F275" s="9">
        <v>0</v>
      </c>
      <c r="G275" s="10">
        <v>0</v>
      </c>
      <c r="H275" s="11">
        <v>0.1552</v>
      </c>
      <c r="I275" s="9">
        <v>0.1978</v>
      </c>
      <c r="J275" s="9">
        <v>0</v>
      </c>
      <c r="K275" s="9">
        <v>0</v>
      </c>
      <c r="L275" s="10">
        <v>0.0878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0.027</v>
      </c>
      <c r="S275" s="9">
        <v>0.1945</v>
      </c>
      <c r="T275" s="9">
        <v>0</v>
      </c>
      <c r="U275" s="9">
        <v>0</v>
      </c>
      <c r="V275" s="10">
        <v>0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</v>
      </c>
      <c r="AC275" s="9">
        <v>0</v>
      </c>
      <c r="AD275" s="9">
        <v>0</v>
      </c>
      <c r="AE275" s="9">
        <v>0</v>
      </c>
      <c r="AF275" s="10">
        <v>0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0</v>
      </c>
      <c r="AM275" s="9">
        <v>0</v>
      </c>
      <c r="AN275" s="9">
        <v>0</v>
      </c>
      <c r="AO275" s="9">
        <v>0</v>
      </c>
      <c r="AP275" s="10">
        <v>0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0</v>
      </c>
      <c r="AW275" s="9">
        <v>0</v>
      </c>
      <c r="AX275" s="9">
        <v>0</v>
      </c>
      <c r="AY275" s="9">
        <v>0</v>
      </c>
      <c r="AZ275" s="10">
        <v>0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0</v>
      </c>
      <c r="BG275" s="9">
        <v>0</v>
      </c>
      <c r="BH275" s="9">
        <v>0</v>
      </c>
      <c r="BI275" s="9">
        <v>0</v>
      </c>
      <c r="BJ275" s="10">
        <v>0</v>
      </c>
      <c r="BK275" s="16">
        <f t="shared" si="19"/>
        <v>15.1658</v>
      </c>
      <c r="BL275" s="24"/>
      <c r="BM275" s="49"/>
    </row>
    <row r="276" spans="1:65" s="20" customFormat="1" ht="15">
      <c r="A276" s="5"/>
      <c r="B276" s="14" t="s">
        <v>14</v>
      </c>
      <c r="C276" s="19">
        <f>SUM(C269:C275)</f>
        <v>0</v>
      </c>
      <c r="D276" s="17">
        <f>SUM(D269:D275)</f>
        <v>96.2636</v>
      </c>
      <c r="E276" s="17">
        <f>SUM(E269:E275)</f>
        <v>0</v>
      </c>
      <c r="F276" s="17">
        <f>SUM(F269:F275)</f>
        <v>0</v>
      </c>
      <c r="G276" s="18">
        <f>SUM(G269:G275)</f>
        <v>0</v>
      </c>
      <c r="H276" s="19">
        <f aca="true" t="shared" si="20" ref="H276:BJ276">SUM(H269:H275)</f>
        <v>8.762800000000002</v>
      </c>
      <c r="I276" s="17">
        <f t="shared" si="20"/>
        <v>276.75719999999995</v>
      </c>
      <c r="J276" s="17">
        <f t="shared" si="20"/>
        <v>9.807300000000001</v>
      </c>
      <c r="K276" s="17">
        <f t="shared" si="20"/>
        <v>0</v>
      </c>
      <c r="L276" s="18">
        <f t="shared" si="20"/>
        <v>2.1243</v>
      </c>
      <c r="M276" s="19">
        <f t="shared" si="20"/>
        <v>0</v>
      </c>
      <c r="N276" s="17">
        <f t="shared" si="20"/>
        <v>0</v>
      </c>
      <c r="O276" s="17">
        <f t="shared" si="20"/>
        <v>0</v>
      </c>
      <c r="P276" s="17">
        <f t="shared" si="20"/>
        <v>0</v>
      </c>
      <c r="Q276" s="18">
        <f t="shared" si="20"/>
        <v>0</v>
      </c>
      <c r="R276" s="19">
        <f t="shared" si="20"/>
        <v>5.287699999999999</v>
      </c>
      <c r="S276" s="17">
        <f t="shared" si="20"/>
        <v>1.6621000000000001</v>
      </c>
      <c r="T276" s="17">
        <f t="shared" si="20"/>
        <v>0</v>
      </c>
      <c r="U276" s="17">
        <f t="shared" si="20"/>
        <v>0</v>
      </c>
      <c r="V276" s="18">
        <f t="shared" si="20"/>
        <v>0.3603</v>
      </c>
      <c r="W276" s="19">
        <f t="shared" si="20"/>
        <v>0</v>
      </c>
      <c r="X276" s="17">
        <f t="shared" si="20"/>
        <v>0</v>
      </c>
      <c r="Y276" s="17">
        <f t="shared" si="20"/>
        <v>0</v>
      </c>
      <c r="Z276" s="17">
        <f t="shared" si="20"/>
        <v>0</v>
      </c>
      <c r="AA276" s="18">
        <f t="shared" si="20"/>
        <v>0</v>
      </c>
      <c r="AB276" s="19">
        <f t="shared" si="20"/>
        <v>0</v>
      </c>
      <c r="AC276" s="17">
        <f t="shared" si="20"/>
        <v>0</v>
      </c>
      <c r="AD276" s="17">
        <f t="shared" si="20"/>
        <v>0</v>
      </c>
      <c r="AE276" s="17">
        <f t="shared" si="20"/>
        <v>0</v>
      </c>
      <c r="AF276" s="18">
        <f t="shared" si="20"/>
        <v>0</v>
      </c>
      <c r="AG276" s="19">
        <f t="shared" si="20"/>
        <v>0</v>
      </c>
      <c r="AH276" s="17">
        <f t="shared" si="20"/>
        <v>0</v>
      </c>
      <c r="AI276" s="17">
        <f t="shared" si="20"/>
        <v>0</v>
      </c>
      <c r="AJ276" s="17">
        <f t="shared" si="20"/>
        <v>0</v>
      </c>
      <c r="AK276" s="18">
        <f t="shared" si="20"/>
        <v>0</v>
      </c>
      <c r="AL276" s="19">
        <f t="shared" si="20"/>
        <v>0</v>
      </c>
      <c r="AM276" s="17">
        <f t="shared" si="20"/>
        <v>0</v>
      </c>
      <c r="AN276" s="17">
        <f t="shared" si="20"/>
        <v>0</v>
      </c>
      <c r="AO276" s="17">
        <f t="shared" si="20"/>
        <v>0</v>
      </c>
      <c r="AP276" s="18">
        <f t="shared" si="20"/>
        <v>0</v>
      </c>
      <c r="AQ276" s="19">
        <f t="shared" si="20"/>
        <v>0</v>
      </c>
      <c r="AR276" s="17">
        <f t="shared" si="20"/>
        <v>0</v>
      </c>
      <c r="AS276" s="17">
        <f t="shared" si="20"/>
        <v>0</v>
      </c>
      <c r="AT276" s="17">
        <f t="shared" si="20"/>
        <v>0</v>
      </c>
      <c r="AU276" s="18">
        <f t="shared" si="20"/>
        <v>0</v>
      </c>
      <c r="AV276" s="19">
        <f t="shared" si="20"/>
        <v>0</v>
      </c>
      <c r="AW276" s="17">
        <f t="shared" si="20"/>
        <v>0</v>
      </c>
      <c r="AX276" s="17">
        <f t="shared" si="20"/>
        <v>0</v>
      </c>
      <c r="AY276" s="17">
        <f t="shared" si="20"/>
        <v>0</v>
      </c>
      <c r="AZ276" s="18">
        <f t="shared" si="20"/>
        <v>0</v>
      </c>
      <c r="BA276" s="19">
        <f t="shared" si="20"/>
        <v>0</v>
      </c>
      <c r="BB276" s="17">
        <f t="shared" si="20"/>
        <v>0</v>
      </c>
      <c r="BC276" s="17">
        <f t="shared" si="20"/>
        <v>0</v>
      </c>
      <c r="BD276" s="17">
        <f t="shared" si="20"/>
        <v>0</v>
      </c>
      <c r="BE276" s="18">
        <f t="shared" si="20"/>
        <v>0</v>
      </c>
      <c r="BF276" s="19">
        <f t="shared" si="20"/>
        <v>0</v>
      </c>
      <c r="BG276" s="17">
        <f t="shared" si="20"/>
        <v>0</v>
      </c>
      <c r="BH276" s="17">
        <f t="shared" si="20"/>
        <v>0</v>
      </c>
      <c r="BI276" s="17">
        <f t="shared" si="20"/>
        <v>0</v>
      </c>
      <c r="BJ276" s="18">
        <f t="shared" si="20"/>
        <v>0</v>
      </c>
      <c r="BK276" s="18">
        <f>SUM(BK269:BK275)</f>
        <v>401.02529999999996</v>
      </c>
      <c r="BL276" s="15"/>
      <c r="BM276" s="49"/>
    </row>
    <row r="277" spans="1:65" s="20" customFormat="1" ht="15">
      <c r="A277" s="5"/>
      <c r="B277" s="21" t="s">
        <v>25</v>
      </c>
      <c r="C277" s="19">
        <f>C276+C267</f>
        <v>0</v>
      </c>
      <c r="D277" s="17">
        <f>D276+D267</f>
        <v>96.8583</v>
      </c>
      <c r="E277" s="17">
        <f>E276+E267</f>
        <v>0</v>
      </c>
      <c r="F277" s="17">
        <f>F276+F267</f>
        <v>0</v>
      </c>
      <c r="G277" s="18">
        <f>G276+G267</f>
        <v>0</v>
      </c>
      <c r="H277" s="19">
        <f aca="true" t="shared" si="21" ref="H277:BJ277">H276+H267</f>
        <v>130.157</v>
      </c>
      <c r="I277" s="17">
        <f t="shared" si="21"/>
        <v>1376.351</v>
      </c>
      <c r="J277" s="17">
        <f t="shared" si="21"/>
        <v>9.824200000000001</v>
      </c>
      <c r="K277" s="17">
        <f t="shared" si="21"/>
        <v>0.7925</v>
      </c>
      <c r="L277" s="18">
        <f t="shared" si="21"/>
        <v>107.1444</v>
      </c>
      <c r="M277" s="19">
        <f t="shared" si="21"/>
        <v>0</v>
      </c>
      <c r="N277" s="17">
        <f t="shared" si="21"/>
        <v>0</v>
      </c>
      <c r="O277" s="17">
        <f t="shared" si="21"/>
        <v>0</v>
      </c>
      <c r="P277" s="17">
        <f t="shared" si="21"/>
        <v>0</v>
      </c>
      <c r="Q277" s="18">
        <f t="shared" si="21"/>
        <v>0</v>
      </c>
      <c r="R277" s="19">
        <f t="shared" si="21"/>
        <v>73.4109</v>
      </c>
      <c r="S277" s="17">
        <f t="shared" si="21"/>
        <v>3.9234</v>
      </c>
      <c r="T277" s="17">
        <f t="shared" si="21"/>
        <v>0.0037</v>
      </c>
      <c r="U277" s="17">
        <f t="shared" si="21"/>
        <v>0</v>
      </c>
      <c r="V277" s="18">
        <f t="shared" si="21"/>
        <v>17.218899999999998</v>
      </c>
      <c r="W277" s="19">
        <f t="shared" si="21"/>
        <v>0</v>
      </c>
      <c r="X277" s="17">
        <f t="shared" si="21"/>
        <v>0</v>
      </c>
      <c r="Y277" s="17">
        <f t="shared" si="21"/>
        <v>0</v>
      </c>
      <c r="Z277" s="17">
        <f t="shared" si="21"/>
        <v>0</v>
      </c>
      <c r="AA277" s="18">
        <f t="shared" si="21"/>
        <v>0</v>
      </c>
      <c r="AB277" s="19">
        <f t="shared" si="21"/>
        <v>0</v>
      </c>
      <c r="AC277" s="17">
        <f t="shared" si="21"/>
        <v>0</v>
      </c>
      <c r="AD277" s="17">
        <f t="shared" si="21"/>
        <v>0</v>
      </c>
      <c r="AE277" s="17">
        <f t="shared" si="21"/>
        <v>0</v>
      </c>
      <c r="AF277" s="18">
        <f t="shared" si="21"/>
        <v>0</v>
      </c>
      <c r="AG277" s="19">
        <f t="shared" si="21"/>
        <v>0</v>
      </c>
      <c r="AH277" s="17">
        <f t="shared" si="21"/>
        <v>0</v>
      </c>
      <c r="AI277" s="17">
        <f t="shared" si="21"/>
        <v>0</v>
      </c>
      <c r="AJ277" s="17">
        <f t="shared" si="21"/>
        <v>0</v>
      </c>
      <c r="AK277" s="18">
        <f t="shared" si="21"/>
        <v>0</v>
      </c>
      <c r="AL277" s="19">
        <f t="shared" si="21"/>
        <v>0</v>
      </c>
      <c r="AM277" s="17">
        <f t="shared" si="21"/>
        <v>0</v>
      </c>
      <c r="AN277" s="17">
        <f t="shared" si="21"/>
        <v>0</v>
      </c>
      <c r="AO277" s="17">
        <f t="shared" si="21"/>
        <v>0</v>
      </c>
      <c r="AP277" s="18">
        <f t="shared" si="21"/>
        <v>0</v>
      </c>
      <c r="AQ277" s="19">
        <f t="shared" si="21"/>
        <v>0</v>
      </c>
      <c r="AR277" s="17">
        <f t="shared" si="21"/>
        <v>0</v>
      </c>
      <c r="AS277" s="17">
        <f t="shared" si="21"/>
        <v>0</v>
      </c>
      <c r="AT277" s="17">
        <f t="shared" si="21"/>
        <v>0</v>
      </c>
      <c r="AU277" s="18">
        <f t="shared" si="21"/>
        <v>0</v>
      </c>
      <c r="AV277" s="19">
        <f t="shared" si="21"/>
        <v>0</v>
      </c>
      <c r="AW277" s="17">
        <f t="shared" si="21"/>
        <v>0</v>
      </c>
      <c r="AX277" s="17">
        <f t="shared" si="21"/>
        <v>0</v>
      </c>
      <c r="AY277" s="17">
        <f t="shared" si="21"/>
        <v>0</v>
      </c>
      <c r="AZ277" s="18">
        <f t="shared" si="21"/>
        <v>0</v>
      </c>
      <c r="BA277" s="19">
        <f t="shared" si="21"/>
        <v>0</v>
      </c>
      <c r="BB277" s="17">
        <f t="shared" si="21"/>
        <v>0</v>
      </c>
      <c r="BC277" s="17">
        <f t="shared" si="21"/>
        <v>0</v>
      </c>
      <c r="BD277" s="17">
        <f t="shared" si="21"/>
        <v>0</v>
      </c>
      <c r="BE277" s="18">
        <f t="shared" si="21"/>
        <v>0</v>
      </c>
      <c r="BF277" s="19">
        <f t="shared" si="21"/>
        <v>0</v>
      </c>
      <c r="BG277" s="17">
        <f t="shared" si="21"/>
        <v>0</v>
      </c>
      <c r="BH277" s="17">
        <f t="shared" si="21"/>
        <v>0</v>
      </c>
      <c r="BI277" s="17">
        <f t="shared" si="21"/>
        <v>0</v>
      </c>
      <c r="BJ277" s="18">
        <f t="shared" si="21"/>
        <v>0</v>
      </c>
      <c r="BK277" s="18">
        <f>BK276+BK267</f>
        <v>1815.6843000000001</v>
      </c>
      <c r="BL277" s="15"/>
      <c r="BM277" s="49"/>
    </row>
    <row r="278" spans="1:65" s="12" customFormat="1" ht="15">
      <c r="A278" s="5"/>
      <c r="B278" s="21"/>
      <c r="C278" s="43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5"/>
      <c r="BL278" s="15"/>
      <c r="BM278" s="49"/>
    </row>
    <row r="279" spans="1:65" s="12" customFormat="1" ht="15">
      <c r="A279" s="5" t="s">
        <v>47</v>
      </c>
      <c r="B279" s="23" t="s">
        <v>48</v>
      </c>
      <c r="C279" s="51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3"/>
      <c r="BL279" s="15"/>
      <c r="BM279" s="49"/>
    </row>
    <row r="280" spans="1:65" s="12" customFormat="1" ht="15">
      <c r="A280" s="5" t="s">
        <v>9</v>
      </c>
      <c r="B280" s="32" t="s">
        <v>49</v>
      </c>
      <c r="C280" s="51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3"/>
      <c r="BL280" s="15"/>
      <c r="BM280" s="49"/>
    </row>
    <row r="281" spans="1:65" s="30" customFormat="1" ht="15">
      <c r="A281" s="28"/>
      <c r="B281" s="29" t="s">
        <v>38</v>
      </c>
      <c r="C281" s="46">
        <v>0</v>
      </c>
      <c r="D281" s="47">
        <v>0</v>
      </c>
      <c r="E281" s="47">
        <v>0</v>
      </c>
      <c r="F281" s="47">
        <v>0</v>
      </c>
      <c r="G281" s="48">
        <v>0</v>
      </c>
      <c r="H281" s="46">
        <v>0</v>
      </c>
      <c r="I281" s="47">
        <v>0</v>
      </c>
      <c r="J281" s="47">
        <v>0</v>
      </c>
      <c r="K281" s="47">
        <v>0</v>
      </c>
      <c r="L281" s="48">
        <v>0</v>
      </c>
      <c r="M281" s="46">
        <v>0</v>
      </c>
      <c r="N281" s="47">
        <v>0</v>
      </c>
      <c r="O281" s="47">
        <v>0</v>
      </c>
      <c r="P281" s="47">
        <v>0</v>
      </c>
      <c r="Q281" s="48">
        <v>0</v>
      </c>
      <c r="R281" s="46">
        <v>0</v>
      </c>
      <c r="S281" s="47">
        <v>0</v>
      </c>
      <c r="T281" s="47">
        <v>0</v>
      </c>
      <c r="U281" s="47">
        <v>0</v>
      </c>
      <c r="V281" s="48">
        <v>0</v>
      </c>
      <c r="W281" s="46">
        <v>0</v>
      </c>
      <c r="X281" s="47">
        <v>0</v>
      </c>
      <c r="Y281" s="47">
        <v>0</v>
      </c>
      <c r="Z281" s="47">
        <v>0</v>
      </c>
      <c r="AA281" s="48">
        <v>0</v>
      </c>
      <c r="AB281" s="46">
        <v>0</v>
      </c>
      <c r="AC281" s="47">
        <v>0</v>
      </c>
      <c r="AD281" s="47">
        <v>0</v>
      </c>
      <c r="AE281" s="47">
        <v>0</v>
      </c>
      <c r="AF281" s="48">
        <v>0</v>
      </c>
      <c r="AG281" s="46">
        <v>0</v>
      </c>
      <c r="AH281" s="47">
        <v>0</v>
      </c>
      <c r="AI281" s="47">
        <v>0</v>
      </c>
      <c r="AJ281" s="47">
        <v>0</v>
      </c>
      <c r="AK281" s="48">
        <v>0</v>
      </c>
      <c r="AL281" s="46">
        <v>0</v>
      </c>
      <c r="AM281" s="47">
        <v>0</v>
      </c>
      <c r="AN281" s="47">
        <v>0</v>
      </c>
      <c r="AO281" s="47">
        <v>0</v>
      </c>
      <c r="AP281" s="48">
        <v>0</v>
      </c>
      <c r="AQ281" s="46">
        <v>0</v>
      </c>
      <c r="AR281" s="47">
        <v>0</v>
      </c>
      <c r="AS281" s="47">
        <v>0</v>
      </c>
      <c r="AT281" s="47">
        <v>0</v>
      </c>
      <c r="AU281" s="48">
        <v>0</v>
      </c>
      <c r="AV281" s="46">
        <v>0</v>
      </c>
      <c r="AW281" s="47">
        <v>0</v>
      </c>
      <c r="AX281" s="47">
        <v>0</v>
      </c>
      <c r="AY281" s="47">
        <v>0</v>
      </c>
      <c r="AZ281" s="48">
        <v>0</v>
      </c>
      <c r="BA281" s="46">
        <v>0</v>
      </c>
      <c r="BB281" s="47">
        <v>0</v>
      </c>
      <c r="BC281" s="47">
        <v>0</v>
      </c>
      <c r="BD281" s="47">
        <v>0</v>
      </c>
      <c r="BE281" s="48">
        <v>0</v>
      </c>
      <c r="BF281" s="46">
        <v>0</v>
      </c>
      <c r="BG281" s="47">
        <v>0</v>
      </c>
      <c r="BH281" s="47">
        <v>0</v>
      </c>
      <c r="BI281" s="47">
        <v>0</v>
      </c>
      <c r="BJ281" s="48">
        <v>0</v>
      </c>
      <c r="BK281" s="46">
        <v>0</v>
      </c>
      <c r="BL281" s="15"/>
      <c r="BM281" s="49"/>
    </row>
    <row r="282" spans="1:65" s="20" customFormat="1" ht="15">
      <c r="A282" s="5"/>
      <c r="B282" s="21" t="s">
        <v>29</v>
      </c>
      <c r="C282" s="19">
        <v>0</v>
      </c>
      <c r="D282" s="17">
        <v>0</v>
      </c>
      <c r="E282" s="17">
        <v>0</v>
      </c>
      <c r="F282" s="17">
        <v>0</v>
      </c>
      <c r="G282" s="18">
        <v>0</v>
      </c>
      <c r="H282" s="19">
        <v>0</v>
      </c>
      <c r="I282" s="17">
        <v>0</v>
      </c>
      <c r="J282" s="17">
        <v>0</v>
      </c>
      <c r="K282" s="17">
        <v>0</v>
      </c>
      <c r="L282" s="18">
        <v>0</v>
      </c>
      <c r="M282" s="19">
        <v>0</v>
      </c>
      <c r="N282" s="17">
        <v>0</v>
      </c>
      <c r="O282" s="17">
        <v>0</v>
      </c>
      <c r="P282" s="17">
        <v>0</v>
      </c>
      <c r="Q282" s="18">
        <v>0</v>
      </c>
      <c r="R282" s="19">
        <v>0</v>
      </c>
      <c r="S282" s="17">
        <v>0</v>
      </c>
      <c r="T282" s="17">
        <v>0</v>
      </c>
      <c r="U282" s="17">
        <v>0</v>
      </c>
      <c r="V282" s="18">
        <v>0</v>
      </c>
      <c r="W282" s="19">
        <v>0</v>
      </c>
      <c r="X282" s="17">
        <v>0</v>
      </c>
      <c r="Y282" s="17">
        <v>0</v>
      </c>
      <c r="Z282" s="17">
        <v>0</v>
      </c>
      <c r="AA282" s="18">
        <v>0</v>
      </c>
      <c r="AB282" s="19">
        <v>0</v>
      </c>
      <c r="AC282" s="17">
        <v>0</v>
      </c>
      <c r="AD282" s="17">
        <v>0</v>
      </c>
      <c r="AE282" s="17">
        <v>0</v>
      </c>
      <c r="AF282" s="18">
        <v>0</v>
      </c>
      <c r="AG282" s="19">
        <v>0</v>
      </c>
      <c r="AH282" s="17">
        <v>0</v>
      </c>
      <c r="AI282" s="17">
        <v>0</v>
      </c>
      <c r="AJ282" s="17">
        <v>0</v>
      </c>
      <c r="AK282" s="18">
        <v>0</v>
      </c>
      <c r="AL282" s="19">
        <v>0</v>
      </c>
      <c r="AM282" s="17">
        <v>0</v>
      </c>
      <c r="AN282" s="17">
        <v>0</v>
      </c>
      <c r="AO282" s="17">
        <v>0</v>
      </c>
      <c r="AP282" s="18">
        <v>0</v>
      </c>
      <c r="AQ282" s="19">
        <v>0</v>
      </c>
      <c r="AR282" s="17">
        <v>0</v>
      </c>
      <c r="AS282" s="17">
        <v>0</v>
      </c>
      <c r="AT282" s="17">
        <v>0</v>
      </c>
      <c r="AU282" s="18">
        <v>0</v>
      </c>
      <c r="AV282" s="19">
        <v>0</v>
      </c>
      <c r="AW282" s="17">
        <v>0</v>
      </c>
      <c r="AX282" s="17">
        <v>0</v>
      </c>
      <c r="AY282" s="17">
        <v>0</v>
      </c>
      <c r="AZ282" s="18">
        <v>0</v>
      </c>
      <c r="BA282" s="19">
        <v>0</v>
      </c>
      <c r="BB282" s="17">
        <v>0</v>
      </c>
      <c r="BC282" s="17">
        <v>0</v>
      </c>
      <c r="BD282" s="17">
        <v>0</v>
      </c>
      <c r="BE282" s="18">
        <v>0</v>
      </c>
      <c r="BF282" s="19">
        <v>0</v>
      </c>
      <c r="BG282" s="17">
        <v>0</v>
      </c>
      <c r="BH282" s="17">
        <v>0</v>
      </c>
      <c r="BI282" s="17">
        <v>0</v>
      </c>
      <c r="BJ282" s="18">
        <v>0</v>
      </c>
      <c r="BK282" s="31">
        <v>0</v>
      </c>
      <c r="BL282" s="15"/>
      <c r="BM282" s="49"/>
    </row>
    <row r="283" spans="1:65" s="12" customFormat="1" ht="12" customHeight="1">
      <c r="A283" s="5"/>
      <c r="B283" s="25"/>
      <c r="C283" s="51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3"/>
      <c r="BL283" s="15"/>
      <c r="BM283" s="49"/>
    </row>
    <row r="284" spans="1:65" s="20" customFormat="1" ht="15">
      <c r="A284" s="5"/>
      <c r="B284" s="33" t="s">
        <v>50</v>
      </c>
      <c r="C284" s="34">
        <f aca="true" t="shared" si="22" ref="C284:AH284">C282+C277+C262+C257+C216</f>
        <v>0</v>
      </c>
      <c r="D284" s="34">
        <f t="shared" si="22"/>
        <v>4538.503339696477</v>
      </c>
      <c r="E284" s="34">
        <f t="shared" si="22"/>
        <v>0</v>
      </c>
      <c r="F284" s="34">
        <f t="shared" si="22"/>
        <v>0</v>
      </c>
      <c r="G284" s="34">
        <f t="shared" si="22"/>
        <v>226.0100626494825</v>
      </c>
      <c r="H284" s="34">
        <f t="shared" si="22"/>
        <v>2972.2736491373057</v>
      </c>
      <c r="I284" s="34">
        <f t="shared" si="22"/>
        <v>44191.766322631745</v>
      </c>
      <c r="J284" s="34">
        <f t="shared" si="22"/>
        <v>4799.603235276584</v>
      </c>
      <c r="K284" s="34">
        <f t="shared" si="22"/>
        <v>332.15876228730997</v>
      </c>
      <c r="L284" s="34">
        <f t="shared" si="22"/>
        <v>2286.655045027229</v>
      </c>
      <c r="M284" s="34">
        <f t="shared" si="22"/>
        <v>0</v>
      </c>
      <c r="N284" s="34">
        <f t="shared" si="22"/>
        <v>0</v>
      </c>
      <c r="O284" s="34">
        <f t="shared" si="22"/>
        <v>0</v>
      </c>
      <c r="P284" s="34">
        <f t="shared" si="22"/>
        <v>0</v>
      </c>
      <c r="Q284" s="34">
        <f t="shared" si="22"/>
        <v>0</v>
      </c>
      <c r="R284" s="34">
        <f t="shared" si="22"/>
        <v>702.0116276686269</v>
      </c>
      <c r="S284" s="34">
        <f t="shared" si="22"/>
        <v>6085.685317782937</v>
      </c>
      <c r="T284" s="34">
        <f t="shared" si="22"/>
        <v>571.5836536593055</v>
      </c>
      <c r="U284" s="34">
        <f t="shared" si="22"/>
        <v>0</v>
      </c>
      <c r="V284" s="34">
        <f t="shared" si="22"/>
        <v>729.2281179180345</v>
      </c>
      <c r="W284" s="34">
        <f t="shared" si="22"/>
        <v>0</v>
      </c>
      <c r="X284" s="34">
        <f t="shared" si="22"/>
        <v>46.992736281517104</v>
      </c>
      <c r="Y284" s="34">
        <f t="shared" si="22"/>
        <v>0</v>
      </c>
      <c r="Z284" s="34">
        <f t="shared" si="22"/>
        <v>0</v>
      </c>
      <c r="AA284" s="34">
        <f t="shared" si="22"/>
        <v>0</v>
      </c>
      <c r="AB284" s="34">
        <f t="shared" si="22"/>
        <v>56.17198987399839</v>
      </c>
      <c r="AC284" s="34">
        <f t="shared" si="22"/>
        <v>19.159950317791903</v>
      </c>
      <c r="AD284" s="34">
        <f t="shared" si="22"/>
        <v>1.525246583655</v>
      </c>
      <c r="AE284" s="34">
        <f t="shared" si="22"/>
        <v>0</v>
      </c>
      <c r="AF284" s="34">
        <f t="shared" si="22"/>
        <v>51.4728552756363</v>
      </c>
      <c r="AG284" s="34">
        <f t="shared" si="22"/>
        <v>0</v>
      </c>
      <c r="AH284" s="34">
        <f t="shared" si="22"/>
        <v>0</v>
      </c>
      <c r="AI284" s="34">
        <f aca="true" t="shared" si="23" ref="AI284:BK284">AI282+AI277+AI262+AI257+AI216</f>
        <v>0</v>
      </c>
      <c r="AJ284" s="34">
        <f t="shared" si="23"/>
        <v>0</v>
      </c>
      <c r="AK284" s="34">
        <f t="shared" si="23"/>
        <v>0</v>
      </c>
      <c r="AL284" s="34">
        <f t="shared" si="23"/>
        <v>56.24339077754449</v>
      </c>
      <c r="AM284" s="34">
        <f t="shared" si="23"/>
        <v>203.54385795268786</v>
      </c>
      <c r="AN284" s="34">
        <f t="shared" si="23"/>
        <v>0</v>
      </c>
      <c r="AO284" s="34">
        <f t="shared" si="23"/>
        <v>0</v>
      </c>
      <c r="AP284" s="34">
        <f t="shared" si="23"/>
        <v>16.6808332485001</v>
      </c>
      <c r="AQ284" s="34">
        <f t="shared" si="23"/>
        <v>0</v>
      </c>
      <c r="AR284" s="34">
        <f t="shared" si="23"/>
        <v>883.6843346230338</v>
      </c>
      <c r="AS284" s="34">
        <f t="shared" si="23"/>
        <v>0</v>
      </c>
      <c r="AT284" s="34">
        <f t="shared" si="23"/>
        <v>0</v>
      </c>
      <c r="AU284" s="34">
        <f t="shared" si="23"/>
        <v>0</v>
      </c>
      <c r="AV284" s="34">
        <f t="shared" si="23"/>
        <v>19634.097707248493</v>
      </c>
      <c r="AW284" s="34">
        <f t="shared" si="23"/>
        <v>22692.44209582003</v>
      </c>
      <c r="AX284" s="34">
        <f t="shared" si="23"/>
        <v>1817.913585788271</v>
      </c>
      <c r="AY284" s="34">
        <f t="shared" si="23"/>
        <v>813.102829980517</v>
      </c>
      <c r="AZ284" s="34">
        <f t="shared" si="23"/>
        <v>21576.482590616914</v>
      </c>
      <c r="BA284" s="34">
        <f t="shared" si="23"/>
        <v>0</v>
      </c>
      <c r="BB284" s="34">
        <f t="shared" si="23"/>
        <v>0</v>
      </c>
      <c r="BC284" s="34">
        <f t="shared" si="23"/>
        <v>0</v>
      </c>
      <c r="BD284" s="34">
        <f t="shared" si="23"/>
        <v>0</v>
      </c>
      <c r="BE284" s="34">
        <f t="shared" si="23"/>
        <v>0</v>
      </c>
      <c r="BF284" s="34">
        <f t="shared" si="23"/>
        <v>9091.964214106678</v>
      </c>
      <c r="BG284" s="34">
        <f t="shared" si="23"/>
        <v>6139.754252027307</v>
      </c>
      <c r="BH284" s="34">
        <f t="shared" si="23"/>
        <v>298.30537419650733</v>
      </c>
      <c r="BI284" s="34">
        <f t="shared" si="23"/>
        <v>34.867692751965194</v>
      </c>
      <c r="BJ284" s="34">
        <f t="shared" si="23"/>
        <v>6531.421061726969</v>
      </c>
      <c r="BK284" s="34">
        <f t="shared" si="23"/>
        <v>157401.30573293308</v>
      </c>
      <c r="BL284" s="15"/>
      <c r="BM284" s="49"/>
    </row>
    <row r="285" spans="1:65" s="12" customFormat="1" ht="15">
      <c r="A285" s="5"/>
      <c r="B285" s="21"/>
      <c r="C285" s="11"/>
      <c r="D285" s="9"/>
      <c r="E285" s="9"/>
      <c r="F285" s="9"/>
      <c r="G285" s="10"/>
      <c r="H285" s="11"/>
      <c r="I285" s="9"/>
      <c r="J285" s="9"/>
      <c r="K285" s="9"/>
      <c r="L285" s="10"/>
      <c r="M285" s="11"/>
      <c r="N285" s="9"/>
      <c r="O285" s="9"/>
      <c r="P285" s="9"/>
      <c r="Q285" s="10"/>
      <c r="R285" s="11"/>
      <c r="S285" s="9"/>
      <c r="T285" s="9"/>
      <c r="U285" s="9"/>
      <c r="V285" s="10"/>
      <c r="W285" s="11"/>
      <c r="X285" s="9"/>
      <c r="Y285" s="9"/>
      <c r="Z285" s="9"/>
      <c r="AA285" s="10"/>
      <c r="AB285" s="11"/>
      <c r="AC285" s="9"/>
      <c r="AD285" s="9"/>
      <c r="AE285" s="9"/>
      <c r="AF285" s="10"/>
      <c r="AG285" s="11"/>
      <c r="AH285" s="9"/>
      <c r="AI285" s="9"/>
      <c r="AJ285" s="9"/>
      <c r="AK285" s="10"/>
      <c r="AL285" s="11"/>
      <c r="AM285" s="9"/>
      <c r="AN285" s="9"/>
      <c r="AO285" s="9"/>
      <c r="AP285" s="10"/>
      <c r="AQ285" s="11"/>
      <c r="AR285" s="9"/>
      <c r="AS285" s="9"/>
      <c r="AT285" s="9"/>
      <c r="AU285" s="10"/>
      <c r="AV285" s="11"/>
      <c r="AW285" s="9"/>
      <c r="AX285" s="9"/>
      <c r="AY285" s="9"/>
      <c r="AZ285" s="10"/>
      <c r="BA285" s="11"/>
      <c r="BB285" s="9"/>
      <c r="BC285" s="9"/>
      <c r="BD285" s="9"/>
      <c r="BE285" s="10"/>
      <c r="BF285" s="11"/>
      <c r="BG285" s="9"/>
      <c r="BH285" s="9"/>
      <c r="BI285" s="9"/>
      <c r="BJ285" s="10"/>
      <c r="BK285" s="16"/>
      <c r="BL285" s="15"/>
      <c r="BM285" s="49"/>
    </row>
    <row r="286" spans="1:65" s="12" customFormat="1" ht="15">
      <c r="A286" s="5" t="s">
        <v>30</v>
      </c>
      <c r="B286" s="14" t="s">
        <v>31</v>
      </c>
      <c r="C286" s="11"/>
      <c r="D286" s="9"/>
      <c r="E286" s="9"/>
      <c r="F286" s="9"/>
      <c r="G286" s="10"/>
      <c r="H286" s="11"/>
      <c r="I286" s="9"/>
      <c r="J286" s="9"/>
      <c r="K286" s="9"/>
      <c r="L286" s="10"/>
      <c r="M286" s="11"/>
      <c r="N286" s="9"/>
      <c r="O286" s="9"/>
      <c r="P286" s="9"/>
      <c r="Q286" s="10"/>
      <c r="R286" s="11"/>
      <c r="S286" s="9"/>
      <c r="T286" s="9"/>
      <c r="U286" s="9"/>
      <c r="V286" s="10"/>
      <c r="W286" s="11"/>
      <c r="X286" s="9"/>
      <c r="Y286" s="9"/>
      <c r="Z286" s="9"/>
      <c r="AA286" s="10"/>
      <c r="AB286" s="11"/>
      <c r="AC286" s="9"/>
      <c r="AD286" s="9"/>
      <c r="AE286" s="9"/>
      <c r="AF286" s="10"/>
      <c r="AG286" s="11"/>
      <c r="AH286" s="9"/>
      <c r="AI286" s="9"/>
      <c r="AJ286" s="9"/>
      <c r="AK286" s="10"/>
      <c r="AL286" s="11"/>
      <c r="AM286" s="9"/>
      <c r="AN286" s="9"/>
      <c r="AO286" s="9"/>
      <c r="AP286" s="10"/>
      <c r="AQ286" s="11"/>
      <c r="AR286" s="9"/>
      <c r="AS286" s="9"/>
      <c r="AT286" s="9"/>
      <c r="AU286" s="10"/>
      <c r="AV286" s="11"/>
      <c r="AW286" s="9"/>
      <c r="AX286" s="9"/>
      <c r="AY286" s="9"/>
      <c r="AZ286" s="10"/>
      <c r="BA286" s="11"/>
      <c r="BB286" s="9"/>
      <c r="BC286" s="9"/>
      <c r="BD286" s="9"/>
      <c r="BE286" s="10"/>
      <c r="BF286" s="11"/>
      <c r="BG286" s="9"/>
      <c r="BH286" s="9"/>
      <c r="BI286" s="9"/>
      <c r="BJ286" s="10"/>
      <c r="BK286" s="16"/>
      <c r="BL286" s="15"/>
      <c r="BM286" s="49"/>
    </row>
    <row r="287" spans="1:65" s="12" customFormat="1" ht="15">
      <c r="A287" s="5"/>
      <c r="B287" s="8" t="s">
        <v>34</v>
      </c>
      <c r="C287" s="11">
        <v>0</v>
      </c>
      <c r="D287" s="9">
        <v>5.9338978456206</v>
      </c>
      <c r="E287" s="9">
        <v>0</v>
      </c>
      <c r="F287" s="9">
        <v>0</v>
      </c>
      <c r="G287" s="10">
        <v>0</v>
      </c>
      <c r="H287" s="11">
        <v>11.299701032128702</v>
      </c>
      <c r="I287" s="9">
        <v>0.1439892231716</v>
      </c>
      <c r="J287" s="9">
        <v>0</v>
      </c>
      <c r="K287" s="9">
        <v>0</v>
      </c>
      <c r="L287" s="10">
        <v>14.3837793446853</v>
      </c>
      <c r="M287" s="11">
        <v>0</v>
      </c>
      <c r="N287" s="9">
        <v>0</v>
      </c>
      <c r="O287" s="9">
        <v>0</v>
      </c>
      <c r="P287" s="9">
        <v>0</v>
      </c>
      <c r="Q287" s="10">
        <v>0</v>
      </c>
      <c r="R287" s="11">
        <v>11.5409127255381</v>
      </c>
      <c r="S287" s="9">
        <v>0.0005143692758</v>
      </c>
      <c r="T287" s="9">
        <v>0</v>
      </c>
      <c r="U287" s="9">
        <v>0</v>
      </c>
      <c r="V287" s="10">
        <v>6.783823882029499</v>
      </c>
      <c r="W287" s="11">
        <v>0</v>
      </c>
      <c r="X287" s="9">
        <v>0</v>
      </c>
      <c r="Y287" s="9">
        <v>0</v>
      </c>
      <c r="Z287" s="9">
        <v>0</v>
      </c>
      <c r="AA287" s="10">
        <v>0</v>
      </c>
      <c r="AB287" s="11">
        <v>0.8990072303090999</v>
      </c>
      <c r="AC287" s="9">
        <v>0</v>
      </c>
      <c r="AD287" s="9">
        <v>0</v>
      </c>
      <c r="AE287" s="9">
        <v>0</v>
      </c>
      <c r="AF287" s="10">
        <v>0.8010107979996002</v>
      </c>
      <c r="AG287" s="11">
        <v>0</v>
      </c>
      <c r="AH287" s="9">
        <v>0</v>
      </c>
      <c r="AI287" s="9">
        <v>0</v>
      </c>
      <c r="AJ287" s="9">
        <v>0</v>
      </c>
      <c r="AK287" s="10">
        <v>0</v>
      </c>
      <c r="AL287" s="11">
        <v>1.5871004248258</v>
      </c>
      <c r="AM287" s="9">
        <v>0</v>
      </c>
      <c r="AN287" s="9">
        <v>0</v>
      </c>
      <c r="AO287" s="9">
        <v>0</v>
      </c>
      <c r="AP287" s="10">
        <v>0.29914905679240006</v>
      </c>
      <c r="AQ287" s="11">
        <v>0</v>
      </c>
      <c r="AR287" s="9">
        <v>0</v>
      </c>
      <c r="AS287" s="9">
        <v>0</v>
      </c>
      <c r="AT287" s="9">
        <v>0</v>
      </c>
      <c r="AU287" s="10">
        <v>0</v>
      </c>
      <c r="AV287" s="11">
        <v>227.03526341769424</v>
      </c>
      <c r="AW287" s="9">
        <v>14.149871730798019</v>
      </c>
      <c r="AX287" s="9">
        <v>0</v>
      </c>
      <c r="AY287" s="9">
        <v>0</v>
      </c>
      <c r="AZ287" s="10">
        <v>305.4751276864248</v>
      </c>
      <c r="BA287" s="11">
        <v>0</v>
      </c>
      <c r="BB287" s="9">
        <v>0</v>
      </c>
      <c r="BC287" s="9">
        <v>0</v>
      </c>
      <c r="BD287" s="9">
        <v>0</v>
      </c>
      <c r="BE287" s="10">
        <v>0</v>
      </c>
      <c r="BF287" s="11">
        <v>244.28080330685526</v>
      </c>
      <c r="BG287" s="9">
        <v>14.443911464237896</v>
      </c>
      <c r="BH287" s="9">
        <v>0</v>
      </c>
      <c r="BI287" s="9">
        <v>0</v>
      </c>
      <c r="BJ287" s="10">
        <v>120.71796351139932</v>
      </c>
      <c r="BK287" s="16">
        <f>SUM(C287:BJ287)</f>
        <v>979.7758270497859</v>
      </c>
      <c r="BL287" s="15"/>
      <c r="BM287" s="49"/>
    </row>
    <row r="288" spans="1:65" s="20" customFormat="1" ht="15">
      <c r="A288" s="5"/>
      <c r="B288" s="14" t="s">
        <v>29</v>
      </c>
      <c r="C288" s="19">
        <f>SUM(C287)</f>
        <v>0</v>
      </c>
      <c r="D288" s="17">
        <f>SUM(D287)</f>
        <v>5.9338978456206</v>
      </c>
      <c r="E288" s="17">
        <f>SUM(E287)</f>
        <v>0</v>
      </c>
      <c r="F288" s="17">
        <f>SUM(F287)</f>
        <v>0</v>
      </c>
      <c r="G288" s="18">
        <f>SUM(G287)</f>
        <v>0</v>
      </c>
      <c r="H288" s="19">
        <f aca="true" t="shared" si="24" ref="H288:BK288">SUM(H287)</f>
        <v>11.299701032128702</v>
      </c>
      <c r="I288" s="17">
        <f t="shared" si="24"/>
        <v>0.1439892231716</v>
      </c>
      <c r="J288" s="17">
        <f t="shared" si="24"/>
        <v>0</v>
      </c>
      <c r="K288" s="17">
        <f t="shared" si="24"/>
        <v>0</v>
      </c>
      <c r="L288" s="18">
        <f t="shared" si="24"/>
        <v>14.3837793446853</v>
      </c>
      <c r="M288" s="19">
        <f t="shared" si="24"/>
        <v>0</v>
      </c>
      <c r="N288" s="17">
        <f t="shared" si="24"/>
        <v>0</v>
      </c>
      <c r="O288" s="17">
        <f t="shared" si="24"/>
        <v>0</v>
      </c>
      <c r="P288" s="17">
        <f t="shared" si="24"/>
        <v>0</v>
      </c>
      <c r="Q288" s="18">
        <f t="shared" si="24"/>
        <v>0</v>
      </c>
      <c r="R288" s="19">
        <f t="shared" si="24"/>
        <v>11.5409127255381</v>
      </c>
      <c r="S288" s="17">
        <f t="shared" si="24"/>
        <v>0.0005143692758</v>
      </c>
      <c r="T288" s="17">
        <f t="shared" si="24"/>
        <v>0</v>
      </c>
      <c r="U288" s="17">
        <f t="shared" si="24"/>
        <v>0</v>
      </c>
      <c r="V288" s="18">
        <f t="shared" si="24"/>
        <v>6.783823882029499</v>
      </c>
      <c r="W288" s="19">
        <f t="shared" si="24"/>
        <v>0</v>
      </c>
      <c r="X288" s="17">
        <f t="shared" si="24"/>
        <v>0</v>
      </c>
      <c r="Y288" s="17">
        <f t="shared" si="24"/>
        <v>0</v>
      </c>
      <c r="Z288" s="17">
        <f t="shared" si="24"/>
        <v>0</v>
      </c>
      <c r="AA288" s="18">
        <f t="shared" si="24"/>
        <v>0</v>
      </c>
      <c r="AB288" s="19">
        <f t="shared" si="24"/>
        <v>0.8990072303090999</v>
      </c>
      <c r="AC288" s="17">
        <f t="shared" si="24"/>
        <v>0</v>
      </c>
      <c r="AD288" s="17">
        <f t="shared" si="24"/>
        <v>0</v>
      </c>
      <c r="AE288" s="17">
        <f t="shared" si="24"/>
        <v>0</v>
      </c>
      <c r="AF288" s="18">
        <f t="shared" si="24"/>
        <v>0.8010107979996002</v>
      </c>
      <c r="AG288" s="19">
        <f t="shared" si="24"/>
        <v>0</v>
      </c>
      <c r="AH288" s="17">
        <f t="shared" si="24"/>
        <v>0</v>
      </c>
      <c r="AI288" s="17">
        <f t="shared" si="24"/>
        <v>0</v>
      </c>
      <c r="AJ288" s="17">
        <f t="shared" si="24"/>
        <v>0</v>
      </c>
      <c r="AK288" s="18">
        <f t="shared" si="24"/>
        <v>0</v>
      </c>
      <c r="AL288" s="19">
        <f t="shared" si="24"/>
        <v>1.5871004248258</v>
      </c>
      <c r="AM288" s="17">
        <f t="shared" si="24"/>
        <v>0</v>
      </c>
      <c r="AN288" s="17">
        <f t="shared" si="24"/>
        <v>0</v>
      </c>
      <c r="AO288" s="17">
        <f t="shared" si="24"/>
        <v>0</v>
      </c>
      <c r="AP288" s="18">
        <f t="shared" si="24"/>
        <v>0.29914905679240006</v>
      </c>
      <c r="AQ288" s="19">
        <f t="shared" si="24"/>
        <v>0</v>
      </c>
      <c r="AR288" s="17">
        <f t="shared" si="24"/>
        <v>0</v>
      </c>
      <c r="AS288" s="17">
        <f t="shared" si="24"/>
        <v>0</v>
      </c>
      <c r="AT288" s="17">
        <f t="shared" si="24"/>
        <v>0</v>
      </c>
      <c r="AU288" s="18">
        <f t="shared" si="24"/>
        <v>0</v>
      </c>
      <c r="AV288" s="19">
        <f t="shared" si="24"/>
        <v>227.03526341769424</v>
      </c>
      <c r="AW288" s="17">
        <f t="shared" si="24"/>
        <v>14.149871730798019</v>
      </c>
      <c r="AX288" s="17">
        <f t="shared" si="24"/>
        <v>0</v>
      </c>
      <c r="AY288" s="17">
        <f t="shared" si="24"/>
        <v>0</v>
      </c>
      <c r="AZ288" s="18">
        <f t="shared" si="24"/>
        <v>305.4751276864248</v>
      </c>
      <c r="BA288" s="19">
        <f t="shared" si="24"/>
        <v>0</v>
      </c>
      <c r="BB288" s="17">
        <f t="shared" si="24"/>
        <v>0</v>
      </c>
      <c r="BC288" s="17">
        <f t="shared" si="24"/>
        <v>0</v>
      </c>
      <c r="BD288" s="17">
        <f t="shared" si="24"/>
        <v>0</v>
      </c>
      <c r="BE288" s="18">
        <f t="shared" si="24"/>
        <v>0</v>
      </c>
      <c r="BF288" s="19">
        <f t="shared" si="24"/>
        <v>244.28080330685526</v>
      </c>
      <c r="BG288" s="17">
        <f t="shared" si="24"/>
        <v>14.443911464237896</v>
      </c>
      <c r="BH288" s="17">
        <f t="shared" si="24"/>
        <v>0</v>
      </c>
      <c r="BI288" s="17">
        <f t="shared" si="24"/>
        <v>0</v>
      </c>
      <c r="BJ288" s="18">
        <f t="shared" si="24"/>
        <v>120.71796351139932</v>
      </c>
      <c r="BK288" s="18">
        <f t="shared" si="24"/>
        <v>979.7758270497859</v>
      </c>
      <c r="BL288" s="15"/>
      <c r="BM288" s="49"/>
    </row>
    <row r="289" spans="3:11" ht="15"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5">
      <c r="A290" s="88" t="s">
        <v>331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89" t="s">
        <v>332</v>
      </c>
    </row>
    <row r="291" spans="1:11" ht="15">
      <c r="A291" s="88" t="s">
        <v>333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88" t="s">
        <v>334</v>
      </c>
    </row>
    <row r="292" spans="1:11" ht="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88" t="s">
        <v>335</v>
      </c>
    </row>
    <row r="293" spans="1:11" ht="15">
      <c r="A293" s="88" t="s">
        <v>336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88" t="s">
        <v>337</v>
      </c>
    </row>
    <row r="294" spans="1:11" ht="15">
      <c r="A294" s="88" t="s">
        <v>338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88" t="s">
        <v>339</v>
      </c>
    </row>
    <row r="295" spans="1:11" ht="15">
      <c r="A295" s="88"/>
      <c r="B295" s="12"/>
      <c r="C295" s="12"/>
      <c r="D295" s="12"/>
      <c r="E295" s="12"/>
      <c r="F295" s="12"/>
      <c r="G295" s="12"/>
      <c r="H295" s="12"/>
      <c r="I295" s="12"/>
      <c r="J295" s="12"/>
      <c r="K295" s="88" t="s">
        <v>340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L3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2" t="s">
        <v>330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5">
      <c r="B3" s="82" t="s">
        <v>341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</v>
      </c>
      <c r="E5" s="39">
        <v>0.0416490212756</v>
      </c>
      <c r="F5" s="39">
        <v>1.9660709495084001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2.007719970784</v>
      </c>
      <c r="L5" s="39">
        <v>0.09824216210299999</v>
      </c>
    </row>
    <row r="6" spans="2:12" ht="15">
      <c r="B6" s="36">
        <v>2</v>
      </c>
      <c r="C6" s="38" t="s">
        <v>59</v>
      </c>
      <c r="D6" s="39">
        <v>108.76289203502103</v>
      </c>
      <c r="E6" s="39">
        <v>171.47710044599083</v>
      </c>
      <c r="F6" s="39">
        <v>342.5676605669686</v>
      </c>
      <c r="G6" s="39">
        <v>11.492953602673504</v>
      </c>
      <c r="H6" s="39">
        <v>0</v>
      </c>
      <c r="I6" s="40">
        <v>4.605</v>
      </c>
      <c r="J6" s="40">
        <v>0.1635</v>
      </c>
      <c r="K6" s="40">
        <f aca="true" t="shared" si="0" ref="K6:K41">D6+E6+F6+G6+H6+I6+J6</f>
        <v>639.069106650654</v>
      </c>
      <c r="L6" s="39">
        <v>15.19722726003061</v>
      </c>
    </row>
    <row r="7" spans="2:12" ht="15">
      <c r="B7" s="36">
        <v>3</v>
      </c>
      <c r="C7" s="37" t="s">
        <v>60</v>
      </c>
      <c r="D7" s="39">
        <v>0.030287535861900004</v>
      </c>
      <c r="E7" s="39">
        <v>0.30783404093010003</v>
      </c>
      <c r="F7" s="39">
        <v>2.8492854511953003</v>
      </c>
      <c r="G7" s="39">
        <v>0.0296449905172</v>
      </c>
      <c r="H7" s="39">
        <v>0</v>
      </c>
      <c r="I7" s="40">
        <v>0.0054</v>
      </c>
      <c r="J7" s="40">
        <v>0</v>
      </c>
      <c r="K7" s="40">
        <f t="shared" si="0"/>
        <v>3.2224520185045002</v>
      </c>
      <c r="L7" s="39">
        <v>0.23445402148209998</v>
      </c>
    </row>
    <row r="8" spans="2:12" ht="15">
      <c r="B8" s="36">
        <v>4</v>
      </c>
      <c r="C8" s="38" t="s">
        <v>61</v>
      </c>
      <c r="D8" s="39">
        <v>27.508765216404004</v>
      </c>
      <c r="E8" s="39">
        <v>43.37931727082441</v>
      </c>
      <c r="F8" s="39">
        <v>159.98384661757336</v>
      </c>
      <c r="G8" s="39">
        <v>7.935050173233997</v>
      </c>
      <c r="H8" s="39">
        <v>0</v>
      </c>
      <c r="I8" s="40">
        <v>1.3870000000000002</v>
      </c>
      <c r="J8" s="40">
        <v>0.0499</v>
      </c>
      <c r="K8" s="40">
        <f t="shared" si="0"/>
        <v>240.2438792780358</v>
      </c>
      <c r="L8" s="39">
        <v>7.670001464463297</v>
      </c>
    </row>
    <row r="9" spans="2:12" ht="15">
      <c r="B9" s="36">
        <v>5</v>
      </c>
      <c r="C9" s="38" t="s">
        <v>62</v>
      </c>
      <c r="D9" s="39">
        <v>30.033130272042506</v>
      </c>
      <c r="E9" s="39">
        <v>194.9178887172641</v>
      </c>
      <c r="F9" s="39">
        <v>444.04461867948567</v>
      </c>
      <c r="G9" s="39">
        <v>16.367778572185998</v>
      </c>
      <c r="H9" s="39">
        <v>0</v>
      </c>
      <c r="I9" s="40">
        <v>6.8435999999999995</v>
      </c>
      <c r="J9" s="40">
        <v>0.22019999999999998</v>
      </c>
      <c r="K9" s="40">
        <f t="shared" si="0"/>
        <v>692.4272162409783</v>
      </c>
      <c r="L9" s="39">
        <v>33.15665736439961</v>
      </c>
    </row>
    <row r="10" spans="2:12" ht="15">
      <c r="B10" s="36">
        <v>6</v>
      </c>
      <c r="C10" s="38" t="s">
        <v>63</v>
      </c>
      <c r="D10" s="39">
        <v>50.0369558351292</v>
      </c>
      <c r="E10" s="39">
        <v>248.16142466162668</v>
      </c>
      <c r="F10" s="39">
        <v>262.6769231229015</v>
      </c>
      <c r="G10" s="39">
        <v>32.80337145643759</v>
      </c>
      <c r="H10" s="39">
        <v>0</v>
      </c>
      <c r="I10" s="40">
        <v>1.8622000000000003</v>
      </c>
      <c r="J10" s="40">
        <v>0.0594</v>
      </c>
      <c r="K10" s="40">
        <f t="shared" si="0"/>
        <v>595.600275076095</v>
      </c>
      <c r="L10" s="39">
        <v>7.829500003462901</v>
      </c>
    </row>
    <row r="11" spans="2:12" ht="15">
      <c r="B11" s="36">
        <v>7</v>
      </c>
      <c r="C11" s="38" t="s">
        <v>64</v>
      </c>
      <c r="D11" s="39">
        <v>39.77432280788101</v>
      </c>
      <c r="E11" s="39">
        <v>234.4395145750613</v>
      </c>
      <c r="F11" s="39">
        <v>306.6850576032771</v>
      </c>
      <c r="G11" s="39">
        <v>12.872847552678099</v>
      </c>
      <c r="H11" s="39">
        <v>0</v>
      </c>
      <c r="I11" s="40">
        <v>0</v>
      </c>
      <c r="J11" s="40">
        <v>0</v>
      </c>
      <c r="K11" s="40">
        <f t="shared" si="0"/>
        <v>593.7717425388975</v>
      </c>
      <c r="L11" s="39">
        <v>9.497541941010901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0.0022334422412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0.0022334422412</v>
      </c>
      <c r="L13" s="39">
        <v>0</v>
      </c>
    </row>
    <row r="14" spans="2:12" ht="15">
      <c r="B14" s="36">
        <v>10</v>
      </c>
      <c r="C14" s="38" t="s">
        <v>67</v>
      </c>
      <c r="D14" s="39">
        <v>153.6893553845772</v>
      </c>
      <c r="E14" s="39">
        <v>749.3355874012425</v>
      </c>
      <c r="F14" s="39">
        <v>800.3843539389683</v>
      </c>
      <c r="G14" s="39">
        <v>48.561252289504594</v>
      </c>
      <c r="H14" s="39">
        <v>0</v>
      </c>
      <c r="I14" s="40">
        <v>50.9179</v>
      </c>
      <c r="J14" s="40">
        <v>0.4586</v>
      </c>
      <c r="K14" s="40">
        <f t="shared" si="0"/>
        <v>1803.3470490142925</v>
      </c>
      <c r="L14" s="39">
        <v>7.482935025637001</v>
      </c>
    </row>
    <row r="15" spans="2:12" ht="15">
      <c r="B15" s="36">
        <v>11</v>
      </c>
      <c r="C15" s="38" t="s">
        <v>68</v>
      </c>
      <c r="D15" s="39">
        <v>1000.5302592371863</v>
      </c>
      <c r="E15" s="39">
        <v>8021.542978424975</v>
      </c>
      <c r="F15" s="39">
        <v>4584.029463209377</v>
      </c>
      <c r="G15" s="39">
        <v>304.7134811562273</v>
      </c>
      <c r="H15" s="39">
        <v>0</v>
      </c>
      <c r="I15" s="40">
        <v>36.09310000000001</v>
      </c>
      <c r="J15" s="40">
        <v>1.5907</v>
      </c>
      <c r="K15" s="40">
        <f t="shared" si="0"/>
        <v>13948.499982027768</v>
      </c>
      <c r="L15" s="39">
        <v>100.71051590506235</v>
      </c>
    </row>
    <row r="16" spans="2:12" ht="15">
      <c r="B16" s="36">
        <v>12</v>
      </c>
      <c r="C16" s="38" t="s">
        <v>69</v>
      </c>
      <c r="D16" s="39">
        <v>1818.037596849727</v>
      </c>
      <c r="E16" s="39">
        <v>6915.869469344245</v>
      </c>
      <c r="F16" s="39">
        <v>1464.3331603782233</v>
      </c>
      <c r="G16" s="39">
        <v>41.763480810831794</v>
      </c>
      <c r="H16" s="39">
        <v>0</v>
      </c>
      <c r="I16" s="40">
        <v>7.5328</v>
      </c>
      <c r="J16" s="40">
        <v>0.1856</v>
      </c>
      <c r="K16" s="40">
        <f t="shared" si="0"/>
        <v>10247.722107383028</v>
      </c>
      <c r="L16" s="39">
        <v>26.227490058770094</v>
      </c>
    </row>
    <row r="17" spans="2:12" ht="15">
      <c r="B17" s="36">
        <v>13</v>
      </c>
      <c r="C17" s="38" t="s">
        <v>70</v>
      </c>
      <c r="D17" s="39">
        <v>8.074134584821701</v>
      </c>
      <c r="E17" s="39">
        <v>57.91661293327229</v>
      </c>
      <c r="F17" s="39">
        <v>94.53189339239354</v>
      </c>
      <c r="G17" s="39">
        <v>5.5712184202008</v>
      </c>
      <c r="H17" s="39">
        <v>0</v>
      </c>
      <c r="I17" s="40">
        <v>0.3951</v>
      </c>
      <c r="J17" s="40">
        <v>0.0207</v>
      </c>
      <c r="K17" s="40">
        <f t="shared" si="0"/>
        <v>166.50965933068838</v>
      </c>
      <c r="L17" s="39">
        <v>4.2745852181924</v>
      </c>
    </row>
    <row r="18" spans="2:12" ht="15">
      <c r="B18" s="36">
        <v>14</v>
      </c>
      <c r="C18" s="38" t="s">
        <v>71</v>
      </c>
      <c r="D18" s="39">
        <v>0.5149613745146999</v>
      </c>
      <c r="E18" s="39">
        <v>21.4325531248091</v>
      </c>
      <c r="F18" s="39">
        <v>88.84588242965457</v>
      </c>
      <c r="G18" s="39">
        <v>3.1377273752028003</v>
      </c>
      <c r="H18" s="39">
        <v>0</v>
      </c>
      <c r="I18" s="40">
        <v>0.29309999999999997</v>
      </c>
      <c r="J18" s="40">
        <v>0.0405</v>
      </c>
      <c r="K18" s="40">
        <f t="shared" si="0"/>
        <v>114.26472430418116</v>
      </c>
      <c r="L18" s="39">
        <v>2.9769404556092995</v>
      </c>
    </row>
    <row r="19" spans="2:12" ht="15">
      <c r="B19" s="36">
        <v>15</v>
      </c>
      <c r="C19" s="38" t="s">
        <v>72</v>
      </c>
      <c r="D19" s="39">
        <v>37.4893519102555</v>
      </c>
      <c r="E19" s="39">
        <v>124.76357979086566</v>
      </c>
      <c r="F19" s="39">
        <v>372.4041046076794</v>
      </c>
      <c r="G19" s="39">
        <v>27.24975935987741</v>
      </c>
      <c r="H19" s="39">
        <v>0</v>
      </c>
      <c r="I19" s="40">
        <v>0.1526</v>
      </c>
      <c r="J19" s="40">
        <v>0.0212</v>
      </c>
      <c r="K19" s="40">
        <f t="shared" si="0"/>
        <v>562.080595668678</v>
      </c>
      <c r="L19" s="39">
        <v>12.339695112823106</v>
      </c>
    </row>
    <row r="20" spans="2:12" ht="15">
      <c r="B20" s="36">
        <v>16</v>
      </c>
      <c r="C20" s="38" t="s">
        <v>73</v>
      </c>
      <c r="D20" s="39">
        <v>3006.354991569634</v>
      </c>
      <c r="E20" s="39">
        <v>3835.992584525901</v>
      </c>
      <c r="F20" s="39">
        <v>2976.971210209672</v>
      </c>
      <c r="G20" s="39">
        <v>99.2502500979229</v>
      </c>
      <c r="H20" s="39">
        <v>0</v>
      </c>
      <c r="I20" s="40">
        <v>23.3916</v>
      </c>
      <c r="J20" s="40">
        <v>1.4076000000000002</v>
      </c>
      <c r="K20" s="40">
        <f t="shared" si="0"/>
        <v>9943.368236403132</v>
      </c>
      <c r="L20" s="39">
        <v>58.713568556803025</v>
      </c>
    </row>
    <row r="21" spans="2:12" ht="15">
      <c r="B21" s="36">
        <v>17</v>
      </c>
      <c r="C21" s="38" t="s">
        <v>74</v>
      </c>
      <c r="D21" s="39">
        <v>302.0516768347727</v>
      </c>
      <c r="E21" s="39">
        <v>262.31786858153606</v>
      </c>
      <c r="F21" s="39">
        <v>597.3599566562922</v>
      </c>
      <c r="G21" s="39">
        <v>19.029669705883297</v>
      </c>
      <c r="H21" s="39">
        <v>0</v>
      </c>
      <c r="I21" s="40">
        <v>5.5928</v>
      </c>
      <c r="J21" s="40">
        <v>0.3596</v>
      </c>
      <c r="K21" s="40">
        <f t="shared" si="0"/>
        <v>1186.7115717784843</v>
      </c>
      <c r="L21" s="39">
        <v>24.968192511161195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171.0434226082409</v>
      </c>
      <c r="E23" s="39">
        <v>297.27107555536656</v>
      </c>
      <c r="F23" s="39">
        <v>854.82752622613</v>
      </c>
      <c r="G23" s="39">
        <v>57.270717404723605</v>
      </c>
      <c r="H23" s="39">
        <v>0</v>
      </c>
      <c r="I23" s="40">
        <v>8.3581</v>
      </c>
      <c r="J23" s="40">
        <v>0.5953999999999999</v>
      </c>
      <c r="K23" s="40">
        <f t="shared" si="0"/>
        <v>1389.3662417944608</v>
      </c>
      <c r="L23" s="39">
        <v>25.15423599684512</v>
      </c>
    </row>
    <row r="24" spans="2:12" ht="15">
      <c r="B24" s="36">
        <v>20</v>
      </c>
      <c r="C24" s="38" t="s">
        <v>77</v>
      </c>
      <c r="D24" s="39">
        <v>17443.95719247045</v>
      </c>
      <c r="E24" s="39">
        <v>27753.328007180327</v>
      </c>
      <c r="F24" s="39">
        <v>16125.0803246211</v>
      </c>
      <c r="G24" s="39">
        <v>534.0116632821812</v>
      </c>
      <c r="H24" s="39">
        <v>0</v>
      </c>
      <c r="I24" s="40">
        <v>1141.9611999999997</v>
      </c>
      <c r="J24" s="40">
        <v>387.3541000000001</v>
      </c>
      <c r="K24" s="40">
        <f t="shared" si="0"/>
        <v>63385.69248755406</v>
      </c>
      <c r="L24" s="39">
        <v>273.27809968332065</v>
      </c>
    </row>
    <row r="25" spans="2:12" ht="15">
      <c r="B25" s="36">
        <v>21</v>
      </c>
      <c r="C25" s="37" t="s">
        <v>78</v>
      </c>
      <c r="D25" s="39">
        <v>0.0068918187585</v>
      </c>
      <c r="E25" s="39">
        <v>7.3801290102743</v>
      </c>
      <c r="F25" s="39">
        <v>8.070374422915002</v>
      </c>
      <c r="G25" s="39">
        <v>0.7642863014135</v>
      </c>
      <c r="H25" s="39">
        <v>0</v>
      </c>
      <c r="I25" s="40">
        <v>0.0242</v>
      </c>
      <c r="J25" s="40">
        <v>0</v>
      </c>
      <c r="K25" s="40">
        <f t="shared" si="0"/>
        <v>16.2458815533613</v>
      </c>
      <c r="L25" s="39">
        <v>0.1069056872407</v>
      </c>
    </row>
    <row r="26" spans="2:12" ht="15">
      <c r="B26" s="36">
        <v>22</v>
      </c>
      <c r="C26" s="38" t="s">
        <v>79</v>
      </c>
      <c r="D26" s="39">
        <v>3.3879720403083007</v>
      </c>
      <c r="E26" s="39">
        <v>28.361590478924292</v>
      </c>
      <c r="F26" s="39">
        <v>33.946501533537486</v>
      </c>
      <c r="G26" s="39">
        <v>2.1187982596539</v>
      </c>
      <c r="H26" s="39">
        <v>0</v>
      </c>
      <c r="I26" s="40">
        <v>0.19549999999999998</v>
      </c>
      <c r="J26" s="40">
        <v>0.0076</v>
      </c>
      <c r="K26" s="40">
        <f t="shared" si="0"/>
        <v>68.01796231242398</v>
      </c>
      <c r="L26" s="39">
        <v>0.6554855263075</v>
      </c>
    </row>
    <row r="27" spans="2:12" ht="15">
      <c r="B27" s="36">
        <v>23</v>
      </c>
      <c r="C27" s="37" t="s">
        <v>80</v>
      </c>
      <c r="D27" s="39">
        <v>0</v>
      </c>
      <c r="E27" s="39">
        <v>0.0003922153448</v>
      </c>
      <c r="F27" s="39">
        <v>0.06391745413689999</v>
      </c>
      <c r="G27" s="39">
        <v>0.0005432445517</v>
      </c>
      <c r="H27" s="39">
        <v>0</v>
      </c>
      <c r="I27" s="40">
        <v>0</v>
      </c>
      <c r="J27" s="40">
        <v>0</v>
      </c>
      <c r="K27" s="40">
        <f t="shared" si="0"/>
        <v>0.06485291403339999</v>
      </c>
      <c r="L27" s="39">
        <v>0.0001013367241</v>
      </c>
    </row>
    <row r="28" spans="2:12" ht="15">
      <c r="B28" s="36">
        <v>24</v>
      </c>
      <c r="C28" s="37" t="s">
        <v>81</v>
      </c>
      <c r="D28" s="39">
        <v>4.057256795240801</v>
      </c>
      <c r="E28" s="39">
        <v>10.163601180066498</v>
      </c>
      <c r="F28" s="39">
        <v>17.523274403467898</v>
      </c>
      <c r="G28" s="39">
        <v>2.430148545034</v>
      </c>
      <c r="H28" s="39">
        <v>0</v>
      </c>
      <c r="I28" s="40">
        <v>0.0282</v>
      </c>
      <c r="J28" s="40">
        <v>0</v>
      </c>
      <c r="K28" s="40">
        <f t="shared" si="0"/>
        <v>34.2024809238092</v>
      </c>
      <c r="L28" s="39">
        <v>0.191303374551</v>
      </c>
    </row>
    <row r="29" spans="2:12" ht="15">
      <c r="B29" s="36">
        <v>25</v>
      </c>
      <c r="C29" s="38" t="s">
        <v>82</v>
      </c>
      <c r="D29" s="39">
        <v>3441.0408966878435</v>
      </c>
      <c r="E29" s="39">
        <v>8603.289969359983</v>
      </c>
      <c r="F29" s="39">
        <v>3668.264581454532</v>
      </c>
      <c r="G29" s="39">
        <v>124.43058501657538</v>
      </c>
      <c r="H29" s="39">
        <v>0</v>
      </c>
      <c r="I29" s="40">
        <v>25.3183</v>
      </c>
      <c r="J29" s="40">
        <v>0.7595</v>
      </c>
      <c r="K29" s="40">
        <f t="shared" si="0"/>
        <v>15863.103832518935</v>
      </c>
      <c r="L29" s="39">
        <v>63.86946117184361</v>
      </c>
    </row>
    <row r="30" spans="2:12" ht="15">
      <c r="B30" s="36">
        <v>26</v>
      </c>
      <c r="C30" s="38" t="s">
        <v>83</v>
      </c>
      <c r="D30" s="39">
        <v>223.52617147387434</v>
      </c>
      <c r="E30" s="39">
        <v>440.7069150514841</v>
      </c>
      <c r="F30" s="39">
        <v>428.0113781666412</v>
      </c>
      <c r="G30" s="39">
        <v>34.2237483740516</v>
      </c>
      <c r="H30" s="39">
        <v>0</v>
      </c>
      <c r="I30" s="40">
        <v>2.0384</v>
      </c>
      <c r="J30" s="40">
        <v>0.10809999999999999</v>
      </c>
      <c r="K30" s="40">
        <f t="shared" si="0"/>
        <v>1128.614713066051</v>
      </c>
      <c r="L30" s="39">
        <v>11.866781889757409</v>
      </c>
    </row>
    <row r="31" spans="2:12" ht="15">
      <c r="B31" s="36">
        <v>27</v>
      </c>
      <c r="C31" s="38" t="s">
        <v>24</v>
      </c>
      <c r="D31" s="39">
        <v>2.7204560412395997</v>
      </c>
      <c r="E31" s="39">
        <v>173.88485508998065</v>
      </c>
      <c r="F31" s="39">
        <v>119.355071992843</v>
      </c>
      <c r="G31" s="39">
        <v>4.6300223488942995</v>
      </c>
      <c r="H31" s="39">
        <v>0</v>
      </c>
      <c r="I31" s="40">
        <v>11.9218</v>
      </c>
      <c r="J31" s="40">
        <v>0.9698999999999999</v>
      </c>
      <c r="K31" s="40">
        <f t="shared" si="0"/>
        <v>313.4821054729575</v>
      </c>
      <c r="L31" s="39">
        <v>2.3070320974742002</v>
      </c>
    </row>
    <row r="32" spans="2:12" ht="15">
      <c r="B32" s="36">
        <v>28</v>
      </c>
      <c r="C32" s="38" t="s">
        <v>84</v>
      </c>
      <c r="D32" s="39">
        <v>4.108182268411601</v>
      </c>
      <c r="E32" s="39">
        <v>13.6005095962993</v>
      </c>
      <c r="F32" s="39">
        <v>42.960124564015686</v>
      </c>
      <c r="G32" s="39">
        <v>1.6665822099280003</v>
      </c>
      <c r="H32" s="39">
        <v>0</v>
      </c>
      <c r="I32" s="40">
        <v>0</v>
      </c>
      <c r="J32" s="40">
        <v>0</v>
      </c>
      <c r="K32" s="40">
        <f t="shared" si="0"/>
        <v>62.33539863865459</v>
      </c>
      <c r="L32" s="39">
        <v>1.1766027394084</v>
      </c>
    </row>
    <row r="33" spans="2:12" ht="15">
      <c r="B33" s="36">
        <v>29</v>
      </c>
      <c r="C33" s="38" t="s">
        <v>85</v>
      </c>
      <c r="D33" s="39">
        <v>200.31913677951698</v>
      </c>
      <c r="E33" s="39">
        <v>788.2452175493484</v>
      </c>
      <c r="F33" s="39">
        <v>691.8667511954488</v>
      </c>
      <c r="G33" s="39">
        <v>30.096668647073997</v>
      </c>
      <c r="H33" s="39">
        <v>0</v>
      </c>
      <c r="I33" s="40">
        <v>2.2744</v>
      </c>
      <c r="J33" s="40">
        <v>0.2851</v>
      </c>
      <c r="K33" s="40">
        <f t="shared" si="0"/>
        <v>1713.0872741713883</v>
      </c>
      <c r="L33" s="39">
        <v>17.990616649501906</v>
      </c>
    </row>
    <row r="34" spans="2:12" ht="15">
      <c r="B34" s="36">
        <v>30</v>
      </c>
      <c r="C34" s="38" t="s">
        <v>86</v>
      </c>
      <c r="D34" s="39">
        <v>447.0642890418827</v>
      </c>
      <c r="E34" s="39">
        <v>6937.703114423464</v>
      </c>
      <c r="F34" s="39">
        <v>896.6646506560387</v>
      </c>
      <c r="G34" s="39">
        <v>38.0615254346916</v>
      </c>
      <c r="H34" s="39">
        <v>0</v>
      </c>
      <c r="I34" s="40">
        <v>4.8876</v>
      </c>
      <c r="J34" s="40">
        <v>0.5995</v>
      </c>
      <c r="K34" s="40">
        <f t="shared" si="0"/>
        <v>8324.980679556078</v>
      </c>
      <c r="L34" s="39">
        <v>22.5969629073126</v>
      </c>
    </row>
    <row r="35" spans="2:12" ht="15">
      <c r="B35" s="36">
        <v>31</v>
      </c>
      <c r="C35" s="37" t="s">
        <v>87</v>
      </c>
      <c r="D35" s="39">
        <v>7.617241259653899</v>
      </c>
      <c r="E35" s="39">
        <v>3.3870242557207</v>
      </c>
      <c r="F35" s="39">
        <v>13.267254351011598</v>
      </c>
      <c r="G35" s="39">
        <v>1.5520006014474999</v>
      </c>
      <c r="H35" s="39">
        <v>0</v>
      </c>
      <c r="I35" s="40">
        <v>0</v>
      </c>
      <c r="J35" s="40">
        <v>0</v>
      </c>
      <c r="K35" s="40">
        <f t="shared" si="0"/>
        <v>25.823520467833696</v>
      </c>
      <c r="L35" s="39">
        <v>0.9371480244114999</v>
      </c>
    </row>
    <row r="36" spans="2:12" ht="15">
      <c r="B36" s="36">
        <v>32</v>
      </c>
      <c r="C36" s="38" t="s">
        <v>88</v>
      </c>
      <c r="D36" s="39">
        <v>2332.0566506639793</v>
      </c>
      <c r="E36" s="39">
        <v>2259.5730526495354</v>
      </c>
      <c r="F36" s="39">
        <v>2018.662710435177</v>
      </c>
      <c r="G36" s="39">
        <v>80.76953088943691</v>
      </c>
      <c r="H36" s="39">
        <v>0</v>
      </c>
      <c r="I36" s="40">
        <v>30.8186</v>
      </c>
      <c r="J36" s="40">
        <v>1.2671000000000001</v>
      </c>
      <c r="K36" s="40">
        <f t="shared" si="0"/>
        <v>6723.147644638128</v>
      </c>
      <c r="L36" s="39">
        <v>59.432737564537085</v>
      </c>
    </row>
    <row r="37" spans="2:12" ht="15">
      <c r="B37" s="36">
        <v>33</v>
      </c>
      <c r="C37" s="38" t="s">
        <v>95</v>
      </c>
      <c r="D37" s="39">
        <v>441.03341913883673</v>
      </c>
      <c r="E37" s="39">
        <v>1020.4118266467399</v>
      </c>
      <c r="F37" s="39">
        <v>1083.7358158613288</v>
      </c>
      <c r="G37" s="39">
        <v>80.080966793805</v>
      </c>
      <c r="H37" s="39">
        <v>0</v>
      </c>
      <c r="I37" s="40">
        <v>9.5645</v>
      </c>
      <c r="J37" s="40">
        <v>0.4683</v>
      </c>
      <c r="K37" s="40">
        <f t="shared" si="0"/>
        <v>2635.2948284407107</v>
      </c>
      <c r="L37" s="39">
        <v>25.276766340365995</v>
      </c>
    </row>
    <row r="38" spans="2:12" ht="15">
      <c r="B38" s="36">
        <v>34</v>
      </c>
      <c r="C38" s="38" t="s">
        <v>89</v>
      </c>
      <c r="D38" s="39">
        <v>19.0793620722743</v>
      </c>
      <c r="E38" s="39">
        <v>10.366743719168799</v>
      </c>
      <c r="F38" s="39">
        <v>10.704991585488301</v>
      </c>
      <c r="G38" s="39">
        <v>0.2212866617921</v>
      </c>
      <c r="H38" s="39">
        <v>0</v>
      </c>
      <c r="I38" s="40">
        <v>0.0269</v>
      </c>
      <c r="J38" s="40">
        <v>0.0091</v>
      </c>
      <c r="K38" s="40">
        <f t="shared" si="0"/>
        <v>40.4083840387235</v>
      </c>
      <c r="L38" s="39">
        <v>0.8490242231353</v>
      </c>
    </row>
    <row r="39" spans="2:12" ht="15">
      <c r="B39" s="36">
        <v>35</v>
      </c>
      <c r="C39" s="38" t="s">
        <v>90</v>
      </c>
      <c r="D39" s="39">
        <v>510.2092762243444</v>
      </c>
      <c r="E39" s="39">
        <v>2205.315393701692</v>
      </c>
      <c r="F39" s="39">
        <v>2549.3400225572445</v>
      </c>
      <c r="G39" s="39">
        <v>112.70988484469059</v>
      </c>
      <c r="H39" s="39">
        <v>0</v>
      </c>
      <c r="I39" s="40">
        <v>23.7201</v>
      </c>
      <c r="J39" s="40">
        <v>1.3752</v>
      </c>
      <c r="K39" s="40">
        <f t="shared" si="0"/>
        <v>5402.669877327971</v>
      </c>
      <c r="L39" s="39">
        <v>71.60609425564411</v>
      </c>
    </row>
    <row r="40" spans="2:12" ht="15">
      <c r="B40" s="36">
        <v>36</v>
      </c>
      <c r="C40" s="38" t="s">
        <v>91</v>
      </c>
      <c r="D40" s="39">
        <v>5.366542529717702</v>
      </c>
      <c r="E40" s="39">
        <v>90.80378296354199</v>
      </c>
      <c r="F40" s="39">
        <v>156.60689492530474</v>
      </c>
      <c r="G40" s="39">
        <v>9.737881067370097</v>
      </c>
      <c r="H40" s="39">
        <v>0</v>
      </c>
      <c r="I40" s="40">
        <v>0</v>
      </c>
      <c r="J40" s="40">
        <v>0</v>
      </c>
      <c r="K40" s="40">
        <f t="shared" si="0"/>
        <v>262.51510148593457</v>
      </c>
      <c r="L40" s="39">
        <v>4.778189930708599</v>
      </c>
    </row>
    <row r="41" spans="2:12" ht="15">
      <c r="B41" s="36">
        <v>37</v>
      </c>
      <c r="C41" s="38" t="s">
        <v>92</v>
      </c>
      <c r="D41" s="39">
        <v>2012.6509234956422</v>
      </c>
      <c r="E41" s="39">
        <v>4239.211938711829</v>
      </c>
      <c r="F41" s="39">
        <v>2870.2202890022413</v>
      </c>
      <c r="G41" s="39">
        <v>134.22286372143435</v>
      </c>
      <c r="H41" s="39">
        <v>0</v>
      </c>
      <c r="I41" s="40">
        <v>14.449</v>
      </c>
      <c r="J41" s="40">
        <v>2.6489</v>
      </c>
      <c r="K41" s="40">
        <f t="shared" si="0"/>
        <v>9273.403914931147</v>
      </c>
      <c r="L41" s="39">
        <v>86.32473058968554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33852.13396485803</v>
      </c>
      <c r="E42" s="41">
        <f t="shared" si="1"/>
        <v>75764.9011021989</v>
      </c>
      <c r="F42" s="41">
        <f t="shared" si="1"/>
        <v>44088.80817666401</v>
      </c>
      <c r="G42" s="41">
        <f>SUM(G5:G41)</f>
        <v>1879.7781892121268</v>
      </c>
      <c r="H42" s="41">
        <f t="shared" si="1"/>
        <v>0</v>
      </c>
      <c r="I42" s="41">
        <f t="shared" si="1"/>
        <v>1414.6589999999999</v>
      </c>
      <c r="J42" s="41">
        <f t="shared" si="1"/>
        <v>401.02530000000013</v>
      </c>
      <c r="K42" s="41">
        <f t="shared" si="1"/>
        <v>157401.30573293308</v>
      </c>
      <c r="L42" s="41">
        <f t="shared" si="1"/>
        <v>979.7758270497859</v>
      </c>
    </row>
    <row r="43" ht="15">
      <c r="B43" t="s">
        <v>94</v>
      </c>
    </row>
    <row r="44" s="61" customFormat="1" ht="15"/>
    <row r="45" spans="4:7" ht="15">
      <c r="D45" s="50"/>
      <c r="E45" s="50"/>
      <c r="F45" s="50"/>
      <c r="G45" s="50"/>
    </row>
    <row r="46" ht="15">
      <c r="E46" s="50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50"/>
      <c r="E48" s="50"/>
      <c r="F48" s="50"/>
      <c r="G48" s="50"/>
      <c r="H48" s="50"/>
      <c r="I48" s="24"/>
      <c r="J48" s="24"/>
      <c r="K48" s="50"/>
      <c r="L48" s="50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2016-03-08T06:10:09Z</dcterms:modified>
  <cp:category/>
  <cp:version/>
  <cp:contentType/>
  <cp:contentStatus/>
</cp:coreProperties>
</file>